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mjg150230\PolycraftForge\config\"/>
    </mc:Choice>
  </mc:AlternateContent>
  <bookViews>
    <workbookView xWindow="0" yWindow="0" windowWidth="17250" windowHeight="5655" tabRatio="721" activeTab="4"/>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E343" i="4" l="1"/>
  <c r="A341" i="4" l="1"/>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U299" i="4"/>
  <c r="E299" i="4"/>
  <c r="A299" i="4"/>
  <c r="E298" i="4"/>
  <c r="A298" i="4"/>
  <c r="E297" i="4"/>
  <c r="A297" i="4"/>
  <c r="E296" i="4"/>
  <c r="A296" i="4"/>
  <c r="E295" i="4"/>
  <c r="A295" i="4"/>
  <c r="E294" i="4"/>
  <c r="A294" i="4"/>
  <c r="E293" i="4"/>
  <c r="A293" i="4"/>
  <c r="E292" i="4"/>
  <c r="A292" i="4"/>
  <c r="E291" i="4"/>
  <c r="A291" i="4"/>
  <c r="E290" i="4"/>
  <c r="A290" i="4"/>
  <c r="E289" i="4"/>
  <c r="A289" i="4"/>
  <c r="E288" i="4"/>
  <c r="A288" i="4"/>
  <c r="E287" i="4"/>
  <c r="A287" i="4"/>
  <c r="E286" i="4"/>
  <c r="A286" i="4"/>
  <c r="A285" i="4"/>
  <c r="A284" i="4"/>
  <c r="A283" i="4"/>
  <c r="A282" i="4"/>
  <c r="A281" i="4"/>
  <c r="A280" i="4"/>
  <c r="A279" i="4"/>
  <c r="A278" i="4"/>
  <c r="A277" i="4"/>
  <c r="E276"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E232"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O163" i="4"/>
  <c r="E163" i="4"/>
  <c r="A163" i="4"/>
  <c r="A162" i="4"/>
  <c r="A161" i="4"/>
  <c r="A160" i="4"/>
  <c r="A159" i="4"/>
  <c r="A158" i="4"/>
  <c r="A157" i="4"/>
  <c r="A156" i="4"/>
  <c r="A155" i="4"/>
  <c r="A154" i="4"/>
  <c r="A153" i="4"/>
  <c r="E152" i="4"/>
  <c r="A152" i="4"/>
  <c r="E151" i="4"/>
  <c r="A151" i="4"/>
  <c r="A150" i="4"/>
  <c r="A149" i="4"/>
  <c r="A148" i="4"/>
  <c r="A147" i="4"/>
  <c r="A146" i="4"/>
  <c r="A145" i="4"/>
  <c r="A144" i="4"/>
  <c r="A143" i="4"/>
  <c r="A142" i="4"/>
  <c r="A141" i="4"/>
  <c r="A140" i="4"/>
  <c r="A139" i="4"/>
  <c r="A138" i="4"/>
  <c r="A137" i="4"/>
  <c r="A136" i="4"/>
  <c r="A135" i="4"/>
  <c r="A134" i="4"/>
  <c r="A133" i="4"/>
  <c r="A132" i="4"/>
  <c r="A131" i="4"/>
  <c r="E130" i="4"/>
  <c r="A130" i="4"/>
  <c r="E129" i="4"/>
  <c r="A129" i="4"/>
  <c r="E128" i="4"/>
  <c r="A128" i="4"/>
  <c r="E127" i="4"/>
  <c r="A127" i="4"/>
  <c r="E126" i="4"/>
  <c r="A126" i="4"/>
  <c r="E125" i="4"/>
  <c r="A125" i="4"/>
  <c r="E124" i="4"/>
  <c r="A124" i="4"/>
  <c r="E123" i="4"/>
  <c r="A123" i="4"/>
  <c r="E122" i="4"/>
  <c r="E121" i="4"/>
  <c r="A121" i="4"/>
  <c r="E120" i="4"/>
  <c r="A120" i="4"/>
  <c r="E119" i="4"/>
  <c r="A119" i="4"/>
  <c r="E118" i="4"/>
  <c r="A118" i="4"/>
  <c r="E117" i="4"/>
  <c r="A117" i="4"/>
  <c r="A116" i="4"/>
  <c r="A115" i="4"/>
  <c r="A114" i="4"/>
  <c r="A113" i="4"/>
  <c r="A112" i="4"/>
  <c r="A111" i="4"/>
  <c r="A110" i="4"/>
  <c r="A109" i="4"/>
  <c r="E108" i="4"/>
  <c r="A108" i="4"/>
  <c r="E107" i="4"/>
  <c r="A107" i="4"/>
  <c r="E106" i="4"/>
  <c r="A106" i="4"/>
  <c r="E105" i="4"/>
  <c r="A105" i="4"/>
  <c r="W104" i="4"/>
  <c r="S104" i="4"/>
  <c r="E104" i="4"/>
  <c r="A104" i="4"/>
  <c r="W103" i="4"/>
  <c r="S103" i="4"/>
  <c r="E103" i="4"/>
  <c r="A103" i="4"/>
  <c r="W102" i="4"/>
  <c r="S102" i="4"/>
  <c r="E102" i="4"/>
  <c r="A102" i="4"/>
  <c r="W101" i="4"/>
  <c r="S101" i="4"/>
  <c r="E101" i="4"/>
  <c r="A101" i="4"/>
  <c r="W100" i="4"/>
  <c r="S100" i="4"/>
  <c r="E100" i="4"/>
  <c r="A100" i="4"/>
  <c r="A99" i="4"/>
  <c r="E98" i="4"/>
  <c r="A98" i="4"/>
  <c r="E97" i="4"/>
  <c r="A97" i="4"/>
  <c r="E96" i="4"/>
  <c r="A96" i="4"/>
  <c r="E95" i="4"/>
  <c r="A95" i="4"/>
  <c r="A94" i="4"/>
  <c r="A93" i="4"/>
  <c r="A92" i="4"/>
  <c r="A91" i="4"/>
  <c r="A90" i="4"/>
  <c r="E89" i="4"/>
  <c r="A89" i="4"/>
  <c r="A88" i="4"/>
  <c r="A87" i="4"/>
  <c r="A86" i="4"/>
  <c r="E85" i="4"/>
  <c r="A85" i="4"/>
  <c r="E84" i="4"/>
  <c r="A84" i="4"/>
  <c r="E83" i="4"/>
  <c r="A83" i="4"/>
  <c r="E82" i="4"/>
  <c r="A82" i="4"/>
  <c r="A81" i="4"/>
  <c r="E80" i="4"/>
  <c r="A80" i="4"/>
  <c r="A79" i="4"/>
  <c r="A78" i="4"/>
  <c r="A77" i="4"/>
  <c r="A76" i="4"/>
  <c r="E75" i="4"/>
  <c r="A75" i="4"/>
  <c r="E74" i="4"/>
  <c r="A74" i="4"/>
  <c r="E73" i="4"/>
  <c r="A73" i="4"/>
  <c r="E72" i="4"/>
  <c r="A72" i="4"/>
  <c r="E71" i="4"/>
  <c r="A71" i="4"/>
  <c r="E70" i="4"/>
  <c r="A70" i="4"/>
  <c r="A69" i="4"/>
  <c r="A68" i="4"/>
  <c r="A67" i="4"/>
  <c r="A66" i="4"/>
  <c r="A65" i="4"/>
  <c r="A64" i="4"/>
  <c r="A63" i="4"/>
  <c r="A62" i="4"/>
  <c r="A61" i="4"/>
  <c r="A60" i="4"/>
  <c r="A59" i="4"/>
  <c r="A58" i="4"/>
  <c r="A57" i="4"/>
  <c r="A56" i="4"/>
  <c r="A55" i="4"/>
  <c r="A54" i="4"/>
  <c r="A53" i="4"/>
  <c r="A52" i="4"/>
  <c r="A51" i="4"/>
  <c r="A50" i="4"/>
  <c r="E49" i="4"/>
  <c r="A49" i="4"/>
  <c r="E48" i="4"/>
  <c r="A48" i="4"/>
  <c r="E47" i="4"/>
  <c r="A47" i="4"/>
  <c r="E46" i="4"/>
  <c r="A46" i="4"/>
  <c r="E45" i="4"/>
  <c r="A45" i="4"/>
  <c r="A44" i="4"/>
  <c r="A43" i="4"/>
  <c r="E42" i="4"/>
  <c r="A42" i="4"/>
  <c r="E41" i="4"/>
  <c r="A41" i="4"/>
  <c r="E40" i="4"/>
  <c r="A40" i="4"/>
  <c r="E39" i="4"/>
  <c r="A39" i="4"/>
  <c r="E38" i="4"/>
  <c r="A38" i="4"/>
  <c r="A37" i="4"/>
  <c r="A36" i="4"/>
  <c r="A35" i="4"/>
  <c r="A34" i="4"/>
  <c r="E33" i="4"/>
  <c r="A33" i="4"/>
  <c r="E32" i="4"/>
  <c r="A32" i="4"/>
  <c r="E31" i="4"/>
  <c r="A31" i="4"/>
  <c r="E30" i="4"/>
  <c r="A30" i="4"/>
  <c r="E29"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E2" i="4"/>
  <c r="A2" i="4"/>
  <c r="A1" i="4"/>
  <c r="A33" i="47"/>
  <c r="A32" i="47"/>
  <c r="A31" i="47"/>
  <c r="A30" i="47"/>
  <c r="A29" i="47"/>
  <c r="A28" i="47"/>
  <c r="A27" i="47"/>
  <c r="A26" i="47"/>
  <c r="A25" i="47"/>
  <c r="A24" i="47"/>
  <c r="A23" i="47"/>
  <c r="A22" i="47"/>
  <c r="A21" i="47"/>
  <c r="A20" i="47"/>
  <c r="A19" i="47"/>
  <c r="A18" i="47"/>
  <c r="A17" i="47"/>
  <c r="A16" i="47"/>
  <c r="A15" i="47"/>
  <c r="A14" i="47"/>
  <c r="A12" i="47"/>
  <c r="A11" i="47"/>
  <c r="A10" i="47"/>
  <c r="A9" i="47"/>
  <c r="A8" i="47"/>
  <c r="A7" i="47"/>
  <c r="A6" i="47"/>
  <c r="A5" i="47"/>
  <c r="A4" i="47"/>
  <c r="F3" i="47"/>
  <c r="F4" i="47" s="1"/>
  <c r="F5" i="47" s="1"/>
  <c r="F6" i="47" s="1"/>
  <c r="F7" i="47" s="1"/>
  <c r="F8" i="47" s="1"/>
  <c r="F9" i="47" s="1"/>
  <c r="F10" i="47" s="1"/>
  <c r="F11" i="47" s="1"/>
  <c r="F12" i="47" s="1"/>
  <c r="F13" i="47" s="1"/>
  <c r="E3" i="47"/>
  <c r="E4" i="47" s="1"/>
  <c r="E5" i="47" s="1"/>
  <c r="E6" i="47" s="1"/>
  <c r="E7" i="47" s="1"/>
  <c r="E8" i="47" s="1"/>
  <c r="E9" i="47" s="1"/>
  <c r="E10" i="47" s="1"/>
  <c r="E11" i="47" s="1"/>
  <c r="E12" i="47" s="1"/>
  <c r="E13" i="47" s="1"/>
  <c r="A3" i="47"/>
  <c r="A2" i="47"/>
  <c r="C1" i="47"/>
  <c r="B1" i="47"/>
  <c r="A1" i="47"/>
  <c r="A9" i="55"/>
  <c r="A6" i="55"/>
  <c r="A5" i="55"/>
  <c r="A4" i="55"/>
  <c r="A3" i="55"/>
  <c r="A2" i="55"/>
  <c r="B1" i="55"/>
  <c r="A1" i="55"/>
  <c r="A4" i="56" l="1"/>
  <c r="A3" i="56"/>
  <c r="A2" i="56"/>
  <c r="A1" i="56"/>
  <c r="AY120" i="46" l="1"/>
  <c r="K342" i="4" s="1"/>
  <c r="J317" i="46"/>
  <c r="I342" i="4" s="1"/>
  <c r="N72" i="46"/>
  <c r="G342" i="4" s="1"/>
  <c r="AW92" i="46"/>
  <c r="AY85" i="46"/>
  <c r="AY34" i="46"/>
  <c r="I341" i="4" s="1"/>
  <c r="AW91" i="46"/>
  <c r="E341" i="4" s="1"/>
  <c r="A1389" i="33"/>
  <c r="A1390" i="33"/>
  <c r="A1391" i="33"/>
  <c r="Q56" i="46"/>
  <c r="S1391" i="33" s="1"/>
  <c r="P56" i="46"/>
  <c r="S1390" i="33" s="1"/>
  <c r="O56" i="46"/>
  <c r="S1389" i="33" s="1"/>
  <c r="M317" i="46"/>
  <c r="Q1391" i="33" s="1"/>
  <c r="L317" i="46"/>
  <c r="K317" i="46"/>
  <c r="Q72" i="46"/>
  <c r="O1391" i="33" s="1"/>
  <c r="P72" i="46"/>
  <c r="O1390" i="33" s="1"/>
  <c r="O72" i="46"/>
  <c r="O1389" i="33" s="1"/>
  <c r="U48" i="46"/>
  <c r="G1391" i="33" s="1"/>
  <c r="T48" i="46"/>
  <c r="G1390" i="33" s="1"/>
  <c r="S48" i="46"/>
  <c r="G1389" i="33" s="1"/>
  <c r="Q32" i="46"/>
  <c r="E1391" i="33" s="1"/>
  <c r="P32" i="46"/>
  <c r="E1390" i="33" s="1"/>
  <c r="O32" i="46"/>
  <c r="E1389" i="33" s="1"/>
  <c r="R48" i="46"/>
  <c r="G1388" i="33" s="1"/>
  <c r="A1388" i="33"/>
  <c r="A1387" i="33"/>
  <c r="N32" i="46"/>
  <c r="E1388" i="33" s="1"/>
  <c r="N56" i="46"/>
  <c r="S1388" i="33" s="1"/>
  <c r="O1388" i="33"/>
  <c r="Q1388" i="33"/>
  <c r="Q28" i="33"/>
  <c r="L45" i="46"/>
  <c r="O293" i="33" s="1"/>
  <c r="J73" i="46"/>
  <c r="K65" i="35" s="1"/>
  <c r="J70" i="46"/>
  <c r="I65" i="35" s="1"/>
  <c r="S2" i="46"/>
  <c r="G65" i="35" s="1"/>
  <c r="T2" i="46"/>
  <c r="G2" i="46"/>
  <c r="P58" i="46"/>
  <c r="K143" i="35" s="1"/>
  <c r="L70" i="46"/>
  <c r="I141" i="35" s="1"/>
  <c r="P71" i="46"/>
  <c r="E142" i="35" s="1"/>
  <c r="O58" i="46"/>
  <c r="K140" i="35" s="1"/>
  <c r="K70" i="46"/>
  <c r="I140" i="35" s="1"/>
  <c r="O71" i="46"/>
  <c r="E138" i="35" s="1"/>
  <c r="N58" i="46"/>
  <c r="K135" i="35" s="1"/>
  <c r="N71" i="46"/>
  <c r="E136" i="35" s="1"/>
  <c r="L178" i="46"/>
  <c r="K134" i="35" s="1"/>
  <c r="L63" i="46"/>
  <c r="I116" i="35" s="1"/>
  <c r="L210" i="46"/>
  <c r="E132" i="35" s="1"/>
  <c r="K178" i="46"/>
  <c r="K131" i="35" s="1"/>
  <c r="K63" i="46"/>
  <c r="I129" i="35" s="1"/>
  <c r="K210" i="46"/>
  <c r="E129" i="35" s="1"/>
  <c r="M129" i="35"/>
  <c r="J178" i="46"/>
  <c r="K126" i="35" s="1"/>
  <c r="J63" i="46"/>
  <c r="I110" i="35" s="1"/>
  <c r="J210" i="46"/>
  <c r="E127" i="35" s="1"/>
  <c r="G4" i="46"/>
  <c r="G124" i="35" s="1"/>
  <c r="I125" i="35"/>
  <c r="G125" i="35"/>
  <c r="M124" i="35"/>
  <c r="M123" i="35"/>
  <c r="I117" i="35"/>
  <c r="I115" i="35"/>
  <c r="G115" i="35"/>
  <c r="E115" i="35"/>
  <c r="G114" i="35"/>
  <c r="E114" i="35"/>
  <c r="M112" i="35"/>
  <c r="M111" i="35"/>
  <c r="K110" i="35"/>
  <c r="K108" i="35"/>
  <c r="I46" i="46"/>
  <c r="O107" i="35" s="1"/>
  <c r="I10" i="46"/>
  <c r="P55" i="46"/>
  <c r="K107" i="35" s="1"/>
  <c r="L138" i="46"/>
  <c r="I105" i="35" s="1"/>
  <c r="L176" i="46"/>
  <c r="E106" i="35" s="1"/>
  <c r="Q106" i="35"/>
  <c r="I45" i="46"/>
  <c r="O95" i="35" s="1"/>
  <c r="I9" i="46"/>
  <c r="M105" i="35" s="1"/>
  <c r="O55" i="46"/>
  <c r="K102" i="35" s="1"/>
  <c r="K138" i="46"/>
  <c r="I104" i="35" s="1"/>
  <c r="G104" i="35"/>
  <c r="K176" i="46"/>
  <c r="E102" i="35" s="1"/>
  <c r="I44" i="46"/>
  <c r="O101" i="35" s="1"/>
  <c r="I8" i="46"/>
  <c r="M101" i="35" s="1"/>
  <c r="M102" i="35"/>
  <c r="G102" i="35"/>
  <c r="N55" i="46"/>
  <c r="K92" i="35" s="1"/>
  <c r="J138" i="46"/>
  <c r="I38" i="35" s="1"/>
  <c r="G101" i="35"/>
  <c r="Q100" i="35"/>
  <c r="J176" i="46"/>
  <c r="E100" i="35" s="1"/>
  <c r="G99" i="35"/>
  <c r="Q97" i="35"/>
  <c r="G97" i="35"/>
  <c r="Q96" i="35"/>
  <c r="G96" i="35"/>
  <c r="Q95" i="35"/>
  <c r="Q94" i="35"/>
  <c r="G94" i="35"/>
  <c r="Q93" i="35"/>
  <c r="M93" i="35"/>
  <c r="G92" i="35"/>
  <c r="G91" i="35"/>
  <c r="M90" i="35"/>
  <c r="G90" i="35"/>
  <c r="L62" i="46"/>
  <c r="E71" i="35" s="1"/>
  <c r="L137" i="46"/>
  <c r="I88" i="35" s="1"/>
  <c r="L253" i="46"/>
  <c r="G88" i="35" s="1"/>
  <c r="K137" i="46"/>
  <c r="I86" i="35" s="1"/>
  <c r="K62" i="46"/>
  <c r="E65" i="35" s="1"/>
  <c r="K253" i="46"/>
  <c r="G83" i="35" s="1"/>
  <c r="R2" i="46"/>
  <c r="X22" i="47" s="1"/>
  <c r="J137" i="46"/>
  <c r="I82" i="35" s="1"/>
  <c r="J62" i="46"/>
  <c r="E82" i="35" s="1"/>
  <c r="J253" i="46"/>
  <c r="G81" i="35" s="1"/>
  <c r="I22" i="46"/>
  <c r="M79" i="35" s="1"/>
  <c r="L301" i="46"/>
  <c r="E80" i="35" s="1"/>
  <c r="L284" i="46"/>
  <c r="I79" i="35" s="1"/>
  <c r="I21" i="46"/>
  <c r="K301" i="46"/>
  <c r="E74" i="35" s="1"/>
  <c r="K284" i="46"/>
  <c r="I77" i="35" s="1"/>
  <c r="I20" i="46"/>
  <c r="M73" i="35" s="1"/>
  <c r="J301" i="46"/>
  <c r="K73" i="35" s="1"/>
  <c r="J284" i="46"/>
  <c r="I73" i="35" s="1"/>
  <c r="L73" i="46"/>
  <c r="K60" i="35" s="1"/>
  <c r="I71" i="35"/>
  <c r="I70" i="35"/>
  <c r="K69" i="35"/>
  <c r="K73" i="46"/>
  <c r="K57" i="35" s="1"/>
  <c r="I68" i="35"/>
  <c r="I66" i="35"/>
  <c r="K64" i="35"/>
  <c r="I64" i="35"/>
  <c r="K63" i="35"/>
  <c r="I63" i="35"/>
  <c r="L255" i="46"/>
  <c r="K42" i="35" s="1"/>
  <c r="I62" i="35"/>
  <c r="I61" i="35"/>
  <c r="G61" i="35"/>
  <c r="I60" i="35"/>
  <c r="I59" i="35"/>
  <c r="K255" i="46"/>
  <c r="K39" i="35" s="1"/>
  <c r="I58" i="35"/>
  <c r="J255" i="46"/>
  <c r="M54" i="35" s="1"/>
  <c r="K55" i="35"/>
  <c r="I55" i="35"/>
  <c r="K54" i="35"/>
  <c r="I54" i="35"/>
  <c r="I53" i="35"/>
  <c r="G53" i="35"/>
  <c r="L320" i="46"/>
  <c r="E52" i="35" s="1"/>
  <c r="I52" i="35"/>
  <c r="I51" i="35"/>
  <c r="I50" i="35"/>
  <c r="I49" i="35"/>
  <c r="K320" i="46"/>
  <c r="E48" i="35" s="1"/>
  <c r="I48" i="35"/>
  <c r="I47" i="35"/>
  <c r="K46" i="35"/>
  <c r="I46" i="35"/>
  <c r="J320" i="46"/>
  <c r="E45" i="35" s="1"/>
  <c r="K45" i="35"/>
  <c r="I45" i="35"/>
  <c r="Q44" i="35"/>
  <c r="P22" i="46"/>
  <c r="O43" i="35" s="1"/>
  <c r="K44" i="35"/>
  <c r="G44" i="35"/>
  <c r="L177" i="46"/>
  <c r="E44" i="35" s="1"/>
  <c r="Q43" i="35"/>
  <c r="M43" i="35"/>
  <c r="G43" i="35"/>
  <c r="Q42" i="35"/>
  <c r="G42" i="35"/>
  <c r="Q41" i="35"/>
  <c r="O22" i="46"/>
  <c r="O39" i="35" s="1"/>
  <c r="G41" i="35"/>
  <c r="Q40" i="35"/>
  <c r="G40" i="35"/>
  <c r="K177" i="46"/>
  <c r="E40" i="35" s="1"/>
  <c r="Q39" i="35"/>
  <c r="G39" i="35"/>
  <c r="Q38" i="35"/>
  <c r="N22" i="46"/>
  <c r="O37" i="35" s="1"/>
  <c r="M38" i="35"/>
  <c r="G38" i="35"/>
  <c r="Q37" i="35"/>
  <c r="M37" i="35"/>
  <c r="G37" i="35"/>
  <c r="J177" i="46"/>
  <c r="E37" i="35" s="1"/>
  <c r="Q36" i="35"/>
  <c r="M36" i="35"/>
  <c r="G36" i="35"/>
  <c r="Q35" i="35"/>
  <c r="O35" i="35"/>
  <c r="K35" i="35"/>
  <c r="I35" i="35"/>
  <c r="G35" i="35"/>
  <c r="L157" i="46"/>
  <c r="E34" i="35" s="1"/>
  <c r="Q34" i="35"/>
  <c r="K34" i="35"/>
  <c r="I34" i="35"/>
  <c r="G34" i="35"/>
  <c r="Q33" i="35"/>
  <c r="M33" i="35"/>
  <c r="K33" i="35"/>
  <c r="I33" i="35"/>
  <c r="G33" i="35"/>
  <c r="Q32" i="35"/>
  <c r="M32" i="35"/>
  <c r="K32" i="35"/>
  <c r="I32" i="35"/>
  <c r="G32" i="35"/>
  <c r="K157" i="46"/>
  <c r="E31" i="35" s="1"/>
  <c r="E32" i="35"/>
  <c r="Q31" i="35"/>
  <c r="I31" i="35"/>
  <c r="G31" i="35"/>
  <c r="Q30" i="35"/>
  <c r="M30" i="35"/>
  <c r="I30" i="35"/>
  <c r="G30" i="35"/>
  <c r="J157" i="46"/>
  <c r="Q29" i="35"/>
  <c r="K29" i="35"/>
  <c r="I29" i="35"/>
  <c r="G29" i="35"/>
  <c r="Q28" i="35"/>
  <c r="K28" i="35"/>
  <c r="I28" i="35"/>
  <c r="G28" i="35"/>
  <c r="Q27" i="35"/>
  <c r="K27" i="35"/>
  <c r="I27" i="35"/>
  <c r="G27" i="35"/>
  <c r="Q26" i="35"/>
  <c r="O26" i="35"/>
  <c r="M26" i="35"/>
  <c r="K26" i="35"/>
  <c r="I26" i="35"/>
  <c r="G26" i="35"/>
  <c r="Q25" i="35"/>
  <c r="M25" i="35"/>
  <c r="I25" i="35"/>
  <c r="G25" i="35"/>
  <c r="Q24" i="35"/>
  <c r="M24" i="35"/>
  <c r="I24" i="35"/>
  <c r="G24" i="35"/>
  <c r="Q23" i="35"/>
  <c r="L94" i="46"/>
  <c r="O23" i="35" s="1"/>
  <c r="I115" i="46"/>
  <c r="M16" i="35" s="1"/>
  <c r="F21" i="46"/>
  <c r="K21" i="35" s="1"/>
  <c r="G23" i="35"/>
  <c r="AZ175" i="46"/>
  <c r="E23" i="35" s="1"/>
  <c r="Q22" i="35"/>
  <c r="K94" i="46"/>
  <c r="O20" i="35" s="1"/>
  <c r="I114" i="46"/>
  <c r="M15" i="35" s="1"/>
  <c r="G22" i="35"/>
  <c r="Q21" i="35"/>
  <c r="G21" i="35"/>
  <c r="Q20" i="35"/>
  <c r="C21" i="46"/>
  <c r="K18" i="35" s="1"/>
  <c r="G20" i="35"/>
  <c r="AY9" i="46"/>
  <c r="E19" i="35" s="1"/>
  <c r="Q19" i="35"/>
  <c r="G19" i="35"/>
  <c r="J94" i="46"/>
  <c r="O18" i="35" s="1"/>
  <c r="I113" i="46"/>
  <c r="M14" i="35" s="1"/>
  <c r="G18" i="35"/>
  <c r="G16" i="46"/>
  <c r="G14" i="35" s="1"/>
  <c r="I19" i="46"/>
  <c r="E17" i="35" s="1"/>
  <c r="I18" i="46"/>
  <c r="I8" i="35" s="1"/>
  <c r="K14" i="35"/>
  <c r="I17" i="46"/>
  <c r="E14" i="35" s="1"/>
  <c r="O13" i="35"/>
  <c r="I106" i="46"/>
  <c r="K9" i="35" s="1"/>
  <c r="G13" i="35"/>
  <c r="O12" i="35"/>
  <c r="I105" i="46"/>
  <c r="K12" i="35" s="1"/>
  <c r="I12" i="35"/>
  <c r="G12" i="35"/>
  <c r="I104" i="46"/>
  <c r="G11" i="35"/>
  <c r="G10" i="35"/>
  <c r="S9" i="35"/>
  <c r="I103" i="46"/>
  <c r="M9" i="35" s="1"/>
  <c r="G9" i="35"/>
  <c r="I25" i="46"/>
  <c r="E8" i="35" s="1"/>
  <c r="S8" i="35"/>
  <c r="I102" i="46"/>
  <c r="M8" i="35" s="1"/>
  <c r="G8" i="35"/>
  <c r="I101" i="46"/>
  <c r="M7" i="35" s="1"/>
  <c r="G7" i="35"/>
  <c r="I24" i="46"/>
  <c r="G6" i="35"/>
  <c r="I23" i="46"/>
  <c r="E6" i="35" s="1"/>
  <c r="I109" i="46"/>
  <c r="Q5" i="35" s="1"/>
  <c r="I5" i="35"/>
  <c r="G5" i="35"/>
  <c r="I28" i="46"/>
  <c r="E4" i="35" s="1"/>
  <c r="I108" i="46"/>
  <c r="Q4" i="35" s="1"/>
  <c r="G4" i="35"/>
  <c r="I107" i="46"/>
  <c r="Q2" i="35" s="1"/>
  <c r="M3" i="35"/>
  <c r="G3" i="35"/>
  <c r="I27" i="46"/>
  <c r="E3" i="35" s="1"/>
  <c r="M2" i="35"/>
  <c r="G2" i="35"/>
  <c r="I26" i="46"/>
  <c r="E135" i="3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L287" i="46"/>
  <c r="O1365" i="33" s="1"/>
  <c r="K287" i="46"/>
  <c r="G37" i="46"/>
  <c r="T9" i="46"/>
  <c r="G1365" i="33" s="1"/>
  <c r="S9" i="46"/>
  <c r="I131" i="46"/>
  <c r="E1365" i="33" s="1"/>
  <c r="I130" i="46"/>
  <c r="E1364" i="33" s="1"/>
  <c r="Q1363" i="33"/>
  <c r="J287" i="46"/>
  <c r="O1363" i="33" s="1"/>
  <c r="R9" i="46"/>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B58" i="45" s="1"/>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B42" i="45" s="1"/>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B26" i="45" s="1"/>
  <c r="C26" i="45"/>
  <c r="A26" i="45"/>
  <c r="D25" i="45"/>
  <c r="B25" i="45" s="1"/>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E144" i="33" s="1"/>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E49" i="33" s="1"/>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G264" i="33" s="1"/>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S55" i="33" s="1"/>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O969" i="33" s="1"/>
  <c r="K270" i="46"/>
  <c r="G547" i="33" s="1"/>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Q548" i="33" s="1"/>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O722" i="33" s="1"/>
  <c r="K242" i="46"/>
  <c r="J242" i="46"/>
  <c r="O726" i="33" s="1"/>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O332" i="33" s="1"/>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E1298" i="33" s="1"/>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O1282" i="33" s="1"/>
  <c r="J231" i="46"/>
  <c r="E879" i="33" s="1"/>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Q1250" i="33" s="1"/>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S264" i="33" s="1"/>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U1250" i="33" s="1"/>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H61" i="34" s="1"/>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O1152" i="33" s="1"/>
  <c r="J196" i="46"/>
  <c r="I635" i="33" s="1"/>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E272" i="33" s="1"/>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E1351" i="33" s="1"/>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H134" i="34" s="1"/>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O1360" i="33" s="1"/>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Q873" i="33" s="1"/>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O925" i="33" s="1"/>
  <c r="K163" i="46"/>
  <c r="J163" i="46"/>
  <c r="G879" i="33" s="1"/>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G991" i="33" s="1"/>
  <c r="K161" i="46"/>
  <c r="J161" i="46"/>
  <c r="Q750" i="33" s="1"/>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71" i="33" s="1"/>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I282" i="4" s="1"/>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I283" i="4" s="1"/>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U86" i="4" s="1"/>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G150" i="4" s="1"/>
  <c r="AD141" i="46"/>
  <c r="AC141" i="46"/>
  <c r="AB141" i="46"/>
  <c r="AA141" i="46"/>
  <c r="Z141" i="46"/>
  <c r="Y141" i="46"/>
  <c r="X141" i="46"/>
  <c r="W141" i="46"/>
  <c r="V141" i="46"/>
  <c r="U141" i="46"/>
  <c r="T141" i="46"/>
  <c r="S141" i="46"/>
  <c r="R141" i="46"/>
  <c r="Q141" i="46"/>
  <c r="P141" i="46"/>
  <c r="O141" i="46"/>
  <c r="N141" i="46"/>
  <c r="M141" i="46"/>
  <c r="L141" i="46"/>
  <c r="K141" i="46"/>
  <c r="E55" i="33" s="1"/>
  <c r="J141" i="46"/>
  <c r="I141" i="46"/>
  <c r="H141" i="46"/>
  <c r="G141" i="46"/>
  <c r="F141" i="46"/>
  <c r="D141" i="46"/>
  <c r="C141" i="46"/>
  <c r="AZ140" i="46"/>
  <c r="AY140" i="46"/>
  <c r="AW140" i="46"/>
  <c r="AV140" i="46"/>
  <c r="AU140" i="46"/>
  <c r="AK140" i="46"/>
  <c r="AH140" i="46"/>
  <c r="AG140" i="46"/>
  <c r="AF140" i="46"/>
  <c r="AE140" i="46"/>
  <c r="G147" i="4" s="1"/>
  <c r="AD140" i="46"/>
  <c r="AC140" i="46"/>
  <c r="AB140" i="46"/>
  <c r="AA140" i="46"/>
  <c r="Z140" i="46"/>
  <c r="Y140" i="46"/>
  <c r="X140" i="46"/>
  <c r="W140" i="46"/>
  <c r="V140" i="46"/>
  <c r="U140" i="46"/>
  <c r="T140" i="46"/>
  <c r="S140" i="46"/>
  <c r="R140" i="46"/>
  <c r="Q140" i="46"/>
  <c r="P140" i="46"/>
  <c r="O140" i="46"/>
  <c r="N140" i="46"/>
  <c r="M140" i="46"/>
  <c r="L140" i="46"/>
  <c r="E1359" i="33" s="1"/>
  <c r="K140" i="46"/>
  <c r="J140" i="46"/>
  <c r="E1038" i="33" s="1"/>
  <c r="I140" i="46"/>
  <c r="H140" i="46"/>
  <c r="G140" i="46"/>
  <c r="F140" i="46"/>
  <c r="D140" i="46"/>
  <c r="C140" i="46"/>
  <c r="AZ139" i="46"/>
  <c r="AY139" i="46"/>
  <c r="AW139" i="46"/>
  <c r="AV139" i="46"/>
  <c r="AU139" i="46"/>
  <c r="AK139" i="46"/>
  <c r="AH139" i="46"/>
  <c r="AG139" i="46"/>
  <c r="AF139" i="46"/>
  <c r="AE139" i="46"/>
  <c r="G149" i="4" s="1"/>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G40" i="36" s="1"/>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O225" i="33" s="1"/>
  <c r="J129" i="46"/>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S16" i="33" s="1"/>
  <c r="K128" i="46"/>
  <c r="G81" i="33" s="1"/>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K22" i="36" s="1"/>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E225" i="33" s="1"/>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E40" i="36" s="1"/>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K9" i="36" s="1"/>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O1306" i="33" s="1"/>
  <c r="W119" i="46"/>
  <c r="O1301" i="33" s="1"/>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I321" i="4" s="1"/>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G198" i="33" s="1"/>
  <c r="J117" i="46"/>
  <c r="I117" i="46"/>
  <c r="H117" i="46"/>
  <c r="G117" i="46"/>
  <c r="F117" i="46"/>
  <c r="D117" i="46"/>
  <c r="C117" i="46"/>
  <c r="AZ116" i="46"/>
  <c r="AY116" i="46"/>
  <c r="I319" i="4" s="1"/>
  <c r="AW116" i="46"/>
  <c r="AV116" i="46"/>
  <c r="AU116" i="46"/>
  <c r="AK116" i="46"/>
  <c r="AH116" i="46"/>
  <c r="AG116" i="46"/>
  <c r="AF116" i="46"/>
  <c r="AE116" i="46"/>
  <c r="AD116" i="46"/>
  <c r="AC116" i="46"/>
  <c r="AB116" i="46"/>
  <c r="AA116" i="46"/>
  <c r="Z116" i="46"/>
  <c r="E1282" i="33" s="1"/>
  <c r="Y116" i="46"/>
  <c r="X116" i="46"/>
  <c r="O543" i="33" s="1"/>
  <c r="W116" i="46"/>
  <c r="O542" i="33" s="1"/>
  <c r="V116" i="46"/>
  <c r="U116" i="46"/>
  <c r="T116" i="46"/>
  <c r="S116" i="46"/>
  <c r="R116" i="46"/>
  <c r="Q116" i="46"/>
  <c r="P116" i="46"/>
  <c r="O116" i="46"/>
  <c r="N116" i="46"/>
  <c r="M116" i="46"/>
  <c r="L116" i="46"/>
  <c r="K116" i="46"/>
  <c r="J116" i="46"/>
  <c r="Q521" i="33" s="1"/>
  <c r="I116" i="46"/>
  <c r="H116" i="46"/>
  <c r="G116" i="46"/>
  <c r="F116" i="46"/>
  <c r="D116" i="46"/>
  <c r="C116" i="46"/>
  <c r="AZ115" i="46"/>
  <c r="AY115" i="46"/>
  <c r="I320" i="4" s="1"/>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95" i="33" s="1"/>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X11" i="47" s="1"/>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E1275" i="33" s="1"/>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O691" i="33" s="1"/>
  <c r="W107" i="46"/>
  <c r="V107" i="46"/>
  <c r="O685" i="33" s="1"/>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E1272" i="33" s="1"/>
  <c r="Y106" i="46"/>
  <c r="X106" i="46"/>
  <c r="W106" i="46"/>
  <c r="V106" i="46"/>
  <c r="O1159" i="33" s="1"/>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I327" i="4" s="1"/>
  <c r="AD105" i="46"/>
  <c r="AC105" i="46"/>
  <c r="AB105" i="46"/>
  <c r="AA105" i="46"/>
  <c r="Z105" i="46"/>
  <c r="E1271" i="33" s="1"/>
  <c r="Y105" i="46"/>
  <c r="X105" i="46"/>
  <c r="W105" i="46"/>
  <c r="V105" i="46"/>
  <c r="U105" i="46"/>
  <c r="T105" i="46"/>
  <c r="S105" i="46"/>
  <c r="R105" i="46"/>
  <c r="Q105" i="46"/>
  <c r="P105" i="46"/>
  <c r="O105" i="46"/>
  <c r="N105" i="46"/>
  <c r="M105" i="46"/>
  <c r="L105" i="46"/>
  <c r="K105" i="46"/>
  <c r="J105" i="46"/>
  <c r="G161" i="33" s="1"/>
  <c r="H105" i="46"/>
  <c r="G105" i="46"/>
  <c r="F105" i="46"/>
  <c r="D105" i="46"/>
  <c r="C105" i="46"/>
  <c r="AZ104" i="46"/>
  <c r="AY104" i="46"/>
  <c r="AW104" i="46"/>
  <c r="AV104" i="46"/>
  <c r="AU104" i="46"/>
  <c r="AK104" i="46"/>
  <c r="AH104" i="46"/>
  <c r="AG104" i="46"/>
  <c r="AF104" i="46"/>
  <c r="AE104" i="46"/>
  <c r="AD104" i="46"/>
  <c r="AC104" i="46"/>
  <c r="AB104" i="46"/>
  <c r="AA104" i="46"/>
  <c r="Z104" i="46"/>
  <c r="E1270" i="33" s="1"/>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I326" i="4" s="1"/>
  <c r="AD102" i="46"/>
  <c r="AC102" i="46"/>
  <c r="AB102" i="46"/>
  <c r="AA102" i="46"/>
  <c r="Z102" i="46"/>
  <c r="E1268" i="33" s="1"/>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AD101" i="46"/>
  <c r="AC101" i="46"/>
  <c r="AB101" i="46"/>
  <c r="AA101" i="46"/>
  <c r="Z101" i="46"/>
  <c r="E1267" i="33" s="1"/>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D74" i="45" s="1"/>
  <c r="B74" i="45" s="1"/>
  <c r="AY98" i="46"/>
  <c r="AW98" i="46"/>
  <c r="AV98" i="46"/>
  <c r="AU98" i="46"/>
  <c r="AK98" i="46"/>
  <c r="AH98" i="46"/>
  <c r="AG98" i="46"/>
  <c r="AF98" i="46"/>
  <c r="AE98" i="46"/>
  <c r="AD98" i="46"/>
  <c r="AC98" i="46"/>
  <c r="AB98" i="46"/>
  <c r="AA98" i="46"/>
  <c r="Z98" i="46"/>
  <c r="Y98" i="46"/>
  <c r="X98" i="46"/>
  <c r="O145" i="33" s="1"/>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E1263" i="33" s="1"/>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E3" i="56" s="1"/>
  <c r="AV95" i="46"/>
  <c r="AU95" i="46"/>
  <c r="AK95" i="46"/>
  <c r="AH95" i="46"/>
  <c r="AG95" i="46"/>
  <c r="AF95" i="46"/>
  <c r="AE95" i="46"/>
  <c r="AD95" i="46"/>
  <c r="AC95" i="46"/>
  <c r="AB95" i="46"/>
  <c r="AA95" i="46"/>
  <c r="Z95" i="46"/>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K315" i="4" s="1"/>
  <c r="AW94" i="46"/>
  <c r="I3" i="56" s="1"/>
  <c r="AV94" i="46"/>
  <c r="AU94" i="46"/>
  <c r="AK94" i="46"/>
  <c r="AH94" i="46"/>
  <c r="AG94" i="46"/>
  <c r="AF94" i="46"/>
  <c r="AE94" i="46"/>
  <c r="AD94" i="46"/>
  <c r="AC94" i="46"/>
  <c r="AB94" i="46"/>
  <c r="AA94" i="46"/>
  <c r="Z94" i="46"/>
  <c r="Y94" i="46"/>
  <c r="X94" i="46"/>
  <c r="O1044" i="33" s="1"/>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E1259" i="33" s="1"/>
  <c r="Y93" i="46"/>
  <c r="X93" i="46"/>
  <c r="W93" i="46"/>
  <c r="V93" i="46"/>
  <c r="U93" i="46"/>
  <c r="T93" i="46"/>
  <c r="S93" i="46"/>
  <c r="R93" i="46"/>
  <c r="Q93" i="46"/>
  <c r="P93" i="46"/>
  <c r="O93" i="46"/>
  <c r="N93" i="46"/>
  <c r="M93" i="46"/>
  <c r="L93" i="46"/>
  <c r="Q63" i="33" s="1"/>
  <c r="K93" i="46"/>
  <c r="G59" i="33" s="1"/>
  <c r="J93" i="46"/>
  <c r="O1209" i="33" s="1"/>
  <c r="I93" i="46"/>
  <c r="H93" i="46"/>
  <c r="G93" i="46"/>
  <c r="F93" i="46"/>
  <c r="D93" i="46"/>
  <c r="C93" i="46"/>
  <c r="AZ92" i="46"/>
  <c r="AY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E578" i="33" s="1"/>
  <c r="J92" i="46"/>
  <c r="I92" i="46"/>
  <c r="H92" i="46"/>
  <c r="G92" i="46"/>
  <c r="F92" i="46"/>
  <c r="D92" i="46"/>
  <c r="C92" i="46"/>
  <c r="AZ91" i="46"/>
  <c r="AY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E748" i="33" s="1"/>
  <c r="K91" i="46"/>
  <c r="J91" i="46"/>
  <c r="E741" i="33" s="1"/>
  <c r="I91" i="46"/>
  <c r="H91" i="46"/>
  <c r="G91" i="46"/>
  <c r="F91" i="46"/>
  <c r="D91" i="46"/>
  <c r="C91" i="46"/>
  <c r="AZ90" i="46"/>
  <c r="AY90" i="46"/>
  <c r="AW90" i="46"/>
  <c r="AV90" i="46"/>
  <c r="AU90" i="46"/>
  <c r="AK90" i="46"/>
  <c r="AH90" i="46"/>
  <c r="AG90" i="46"/>
  <c r="AF90" i="46"/>
  <c r="AE90" i="46"/>
  <c r="I329" i="4" s="1"/>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E1253" i="33" s="1"/>
  <c r="Y87" i="46"/>
  <c r="X87" i="46"/>
  <c r="O364" i="33" s="1"/>
  <c r="W87" i="46"/>
  <c r="C58" i="30" s="1"/>
  <c r="V87" i="46"/>
  <c r="O358" i="33" s="1"/>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AV85" i="46"/>
  <c r="AU85" i="46"/>
  <c r="AN85" i="46"/>
  <c r="AM85" i="46"/>
  <c r="AL85" i="46"/>
  <c r="AK85" i="46"/>
  <c r="AH85" i="46"/>
  <c r="AG85" i="46"/>
  <c r="AF85" i="46"/>
  <c r="AE85" i="46"/>
  <c r="AD85" i="46"/>
  <c r="AC85" i="46"/>
  <c r="AB85" i="46"/>
  <c r="AA85" i="46"/>
  <c r="Z85" i="46"/>
  <c r="E1251" i="33" s="1"/>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E7" i="33" s="1"/>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O851" i="33" s="1"/>
  <c r="V83" i="46"/>
  <c r="O850" i="33" s="1"/>
  <c r="U83" i="46"/>
  <c r="T83" i="46"/>
  <c r="S83" i="46"/>
  <c r="R83" i="46"/>
  <c r="Q83" i="46"/>
  <c r="P83" i="46"/>
  <c r="O83" i="46"/>
  <c r="N83" i="46"/>
  <c r="M83" i="46"/>
  <c r="L83" i="46"/>
  <c r="K83" i="46"/>
  <c r="J83" i="46"/>
  <c r="I83" i="46"/>
  <c r="H84" i="34" s="1"/>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I330" i="4" s="1"/>
  <c r="AD81" i="46"/>
  <c r="AC81" i="46"/>
  <c r="AB81" i="46"/>
  <c r="AA81" i="46"/>
  <c r="Z81" i="46"/>
  <c r="Y81" i="46"/>
  <c r="X81" i="46"/>
  <c r="W81" i="46"/>
  <c r="V81" i="46"/>
  <c r="U81" i="46"/>
  <c r="T81" i="46"/>
  <c r="S81" i="46"/>
  <c r="R81" i="46"/>
  <c r="Q81" i="46"/>
  <c r="P81" i="46"/>
  <c r="O81" i="46"/>
  <c r="N81" i="46"/>
  <c r="M81" i="46"/>
  <c r="L81" i="46"/>
  <c r="K81" i="46"/>
  <c r="J81" i="46"/>
  <c r="I81" i="46"/>
  <c r="H83" i="34" s="1"/>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E300" i="4" s="1"/>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N74" i="34" s="1"/>
  <c r="H77" i="46"/>
  <c r="G77" i="46"/>
  <c r="F77" i="46"/>
  <c r="D77" i="46"/>
  <c r="C77" i="46"/>
  <c r="AZ76" i="46"/>
  <c r="AY76" i="46"/>
  <c r="AW76" i="46"/>
  <c r="E285" i="4" s="1"/>
  <c r="AV76" i="46"/>
  <c r="AU76" i="46"/>
  <c r="AN76" i="46"/>
  <c r="AM76" i="46"/>
  <c r="AL76" i="46"/>
  <c r="AK76" i="46"/>
  <c r="AH76" i="46"/>
  <c r="AG76" i="46"/>
  <c r="AF76" i="46"/>
  <c r="AE76" i="46"/>
  <c r="AD76" i="46"/>
  <c r="AC76" i="46"/>
  <c r="AB76" i="46"/>
  <c r="AA76" i="46"/>
  <c r="Z76" i="46"/>
  <c r="Y76" i="46"/>
  <c r="X76" i="46"/>
  <c r="W76" i="46"/>
  <c r="O222" i="33" s="1"/>
  <c r="V76" i="46"/>
  <c r="U76" i="46"/>
  <c r="T76" i="46"/>
  <c r="S76" i="46"/>
  <c r="R76" i="46"/>
  <c r="Q76" i="46"/>
  <c r="P76" i="46"/>
  <c r="O76" i="46"/>
  <c r="N76" i="46"/>
  <c r="M76" i="46"/>
  <c r="L76" i="46"/>
  <c r="K76" i="46"/>
  <c r="J76" i="46"/>
  <c r="I76" i="46"/>
  <c r="H76" i="46"/>
  <c r="G76" i="46"/>
  <c r="F76" i="46"/>
  <c r="D76" i="46"/>
  <c r="C76" i="46"/>
  <c r="AZ75" i="46"/>
  <c r="AY75" i="46"/>
  <c r="AW75" i="46"/>
  <c r="E284" i="4" s="1"/>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E283" i="4" s="1"/>
  <c r="AV74" i="46"/>
  <c r="AU74" i="46"/>
  <c r="AN74" i="46"/>
  <c r="AM74" i="46"/>
  <c r="AL74" i="46"/>
  <c r="AK74" i="46"/>
  <c r="AH74" i="46"/>
  <c r="AG74" i="46"/>
  <c r="AF74" i="46"/>
  <c r="AE74" i="46"/>
  <c r="AD74" i="46"/>
  <c r="AC74" i="46"/>
  <c r="AB74" i="46"/>
  <c r="AA74" i="46"/>
  <c r="Z74" i="46"/>
  <c r="E1240" i="33" s="1"/>
  <c r="Y74" i="46"/>
  <c r="X74" i="46"/>
  <c r="W74" i="46"/>
  <c r="O861" i="33" s="1"/>
  <c r="V74" i="46"/>
  <c r="O859" i="33" s="1"/>
  <c r="U74" i="46"/>
  <c r="T74" i="46"/>
  <c r="S74" i="46"/>
  <c r="R74" i="46"/>
  <c r="Q74" i="46"/>
  <c r="P74" i="46"/>
  <c r="O74" i="46"/>
  <c r="N74" i="46"/>
  <c r="M74" i="46"/>
  <c r="L74" i="46"/>
  <c r="K74" i="46"/>
  <c r="J74" i="46"/>
  <c r="I74" i="46"/>
  <c r="H74" i="46"/>
  <c r="G74" i="46"/>
  <c r="F74" i="46"/>
  <c r="D74" i="46"/>
  <c r="C74" i="46"/>
  <c r="AZ73" i="46"/>
  <c r="AY73" i="46"/>
  <c r="I322" i="4" s="1"/>
  <c r="AW73" i="46"/>
  <c r="E282" i="4" s="1"/>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E1238" i="33" s="1"/>
  <c r="Y72" i="46"/>
  <c r="X72" i="46"/>
  <c r="W72" i="46"/>
  <c r="V72" i="46"/>
  <c r="U72" i="46"/>
  <c r="T72" i="46"/>
  <c r="S72" i="46"/>
  <c r="R72" i="46"/>
  <c r="M72" i="46"/>
  <c r="L72" i="46"/>
  <c r="K72" i="46"/>
  <c r="J72" i="46"/>
  <c r="G236" i="33" s="1"/>
  <c r="I72" i="46"/>
  <c r="H72" i="46"/>
  <c r="G72" i="46"/>
  <c r="F72" i="46"/>
  <c r="D72" i="46"/>
  <c r="C72" i="46"/>
  <c r="AZ71" i="46"/>
  <c r="AY71" i="46"/>
  <c r="AW71" i="46"/>
  <c r="E279" i="4" s="1"/>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E277" i="4" s="1"/>
  <c r="AV70" i="46"/>
  <c r="AU70" i="46"/>
  <c r="AN70" i="46"/>
  <c r="AM70" i="46"/>
  <c r="AL70" i="46"/>
  <c r="AK70" i="46"/>
  <c r="AH70" i="46"/>
  <c r="AG70" i="46"/>
  <c r="AF70" i="46"/>
  <c r="AE70" i="46"/>
  <c r="AD70" i="46"/>
  <c r="AC70" i="46"/>
  <c r="AB70" i="46"/>
  <c r="AA70" i="46"/>
  <c r="Z70" i="46"/>
  <c r="E1236" i="33" s="1"/>
  <c r="Y70" i="46"/>
  <c r="X70" i="46"/>
  <c r="W70" i="46"/>
  <c r="V70" i="46"/>
  <c r="U70" i="46"/>
  <c r="T70" i="46"/>
  <c r="S70" i="46"/>
  <c r="R70" i="46"/>
  <c r="Q70" i="46"/>
  <c r="P70" i="46"/>
  <c r="O70" i="46"/>
  <c r="N70" i="46"/>
  <c r="M70" i="46"/>
  <c r="I70" i="46"/>
  <c r="H70" i="46"/>
  <c r="G70" i="46"/>
  <c r="F70" i="46"/>
  <c r="D70" i="46"/>
  <c r="C70" i="46"/>
  <c r="AZ69" i="46"/>
  <c r="AY69" i="46"/>
  <c r="AW69" i="46"/>
  <c r="E278" i="4" s="1"/>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J77" i="34" s="1"/>
  <c r="H69" i="46"/>
  <c r="G69" i="46"/>
  <c r="F69" i="46"/>
  <c r="D69" i="46"/>
  <c r="C69" i="46"/>
  <c r="AZ68" i="46"/>
  <c r="AY68" i="46"/>
  <c r="I314" i="4" s="1"/>
  <c r="AW68" i="46"/>
  <c r="AV68" i="46"/>
  <c r="AU68" i="46"/>
  <c r="AN68" i="46"/>
  <c r="AM68" i="46"/>
  <c r="AL68" i="46"/>
  <c r="AK68" i="46"/>
  <c r="AH68" i="46"/>
  <c r="AG68" i="46"/>
  <c r="AF68" i="46"/>
  <c r="AE68" i="46"/>
  <c r="AD68" i="46"/>
  <c r="AC68" i="46"/>
  <c r="AB68" i="46"/>
  <c r="AA68" i="46"/>
  <c r="Z68" i="46"/>
  <c r="E1234" i="33" s="1"/>
  <c r="Y68" i="46"/>
  <c r="X68" i="46"/>
  <c r="O625" i="33" s="1"/>
  <c r="W68" i="46"/>
  <c r="O1352" i="33" s="1"/>
  <c r="V68" i="46"/>
  <c r="U68" i="46"/>
  <c r="T68" i="46"/>
  <c r="S68" i="46"/>
  <c r="R68" i="46"/>
  <c r="Q68" i="46"/>
  <c r="P68" i="46"/>
  <c r="O68" i="46"/>
  <c r="N68" i="46"/>
  <c r="M68" i="46"/>
  <c r="L68" i="46"/>
  <c r="S992" i="33" s="1"/>
  <c r="K68" i="46"/>
  <c r="O986" i="33" s="1"/>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O485" i="33" s="1"/>
  <c r="K67" i="46"/>
  <c r="J67" i="46"/>
  <c r="Q1209" i="33" s="1"/>
  <c r="I67" i="46"/>
  <c r="H81" i="34" s="1"/>
  <c r="H67" i="46"/>
  <c r="G67" i="46"/>
  <c r="F67" i="46"/>
  <c r="D67" i="46"/>
  <c r="C67" i="46"/>
  <c r="AZ66" i="46"/>
  <c r="AY66" i="46"/>
  <c r="AW66" i="46"/>
  <c r="K21" i="51" s="1"/>
  <c r="AV66" i="46"/>
  <c r="AU66" i="46"/>
  <c r="AN66" i="46"/>
  <c r="AM66" i="46"/>
  <c r="AL66" i="46"/>
  <c r="AK66" i="46"/>
  <c r="AH66" i="46"/>
  <c r="AG66" i="46"/>
  <c r="AF66" i="46"/>
  <c r="AE66" i="46"/>
  <c r="AD66" i="46"/>
  <c r="AC66" i="46"/>
  <c r="AB66" i="46"/>
  <c r="AA66" i="46"/>
  <c r="Z66" i="46"/>
  <c r="E1232" i="33" s="1"/>
  <c r="Y66" i="46"/>
  <c r="X66" i="46"/>
  <c r="W66" i="46"/>
  <c r="V66" i="46"/>
  <c r="U66" i="46"/>
  <c r="T66" i="46"/>
  <c r="S66" i="46"/>
  <c r="R66" i="46"/>
  <c r="Q66" i="46"/>
  <c r="P66" i="46"/>
  <c r="O1137" i="33" s="1"/>
  <c r="O66" i="46"/>
  <c r="E1142" i="33" s="1"/>
  <c r="N66" i="46"/>
  <c r="O1129" i="33" s="1"/>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E1124" i="33" s="1"/>
  <c r="O65" i="46"/>
  <c r="E1122" i="33" s="1"/>
  <c r="N65" i="46"/>
  <c r="O1109" i="33" s="1"/>
  <c r="M65" i="46"/>
  <c r="L65" i="46"/>
  <c r="K65" i="46"/>
  <c r="J65" i="46"/>
  <c r="I65" i="46"/>
  <c r="H73" i="34" s="1"/>
  <c r="H65" i="46"/>
  <c r="G65" i="46"/>
  <c r="F65" i="46"/>
  <c r="D65" i="46"/>
  <c r="C65" i="46"/>
  <c r="AZ64" i="46"/>
  <c r="AY64" i="46"/>
  <c r="AW64" i="46"/>
  <c r="AV64" i="46"/>
  <c r="AU64" i="46"/>
  <c r="AN64" i="46"/>
  <c r="AM64" i="46"/>
  <c r="AL64" i="46"/>
  <c r="AK64" i="46"/>
  <c r="AH64" i="46"/>
  <c r="AG64" i="46"/>
  <c r="AF64" i="46"/>
  <c r="AE64" i="46"/>
  <c r="AD64" i="46"/>
  <c r="AC64" i="46"/>
  <c r="AB64" i="46"/>
  <c r="AA64" i="46"/>
  <c r="Z64" i="46"/>
  <c r="E1230" i="33" s="1"/>
  <c r="Y64" i="46"/>
  <c r="X64" i="46"/>
  <c r="W64" i="46"/>
  <c r="V64" i="46"/>
  <c r="U64" i="46"/>
  <c r="T64" i="46"/>
  <c r="S64" i="46"/>
  <c r="R64" i="46"/>
  <c r="Q64" i="46"/>
  <c r="P64" i="46"/>
  <c r="O64" i="46"/>
  <c r="O1103" i="33" s="1"/>
  <c r="N64" i="46"/>
  <c r="E1108" i="33" s="1"/>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E1105" i="33" s="1"/>
  <c r="O63" i="46"/>
  <c r="O1093" i="33" s="1"/>
  <c r="N63" i="46"/>
  <c r="O1088" i="33" s="1"/>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E1094" i="33" s="1"/>
  <c r="O62" i="46"/>
  <c r="E1093" i="33" s="1"/>
  <c r="N62" i="46"/>
  <c r="E1088" i="33" s="1"/>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E1227" i="33" s="1"/>
  <c r="Y61" i="46"/>
  <c r="X61" i="46"/>
  <c r="W61" i="46"/>
  <c r="O639" i="33" s="1"/>
  <c r="V61" i="46"/>
  <c r="O239" i="33" s="1"/>
  <c r="U61" i="46"/>
  <c r="T61" i="46"/>
  <c r="S61" i="46"/>
  <c r="R61" i="46"/>
  <c r="Q61" i="46"/>
  <c r="P61" i="46"/>
  <c r="E1137" i="33" s="1"/>
  <c r="O61" i="46"/>
  <c r="N61" i="46"/>
  <c r="O1120" i="33" s="1"/>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E1226" i="33" s="1"/>
  <c r="Y60" i="46"/>
  <c r="X60" i="46"/>
  <c r="W60" i="46"/>
  <c r="V60" i="46"/>
  <c r="U60" i="46"/>
  <c r="T60" i="46"/>
  <c r="S60" i="46"/>
  <c r="R60" i="46"/>
  <c r="Q60" i="46"/>
  <c r="P60" i="46"/>
  <c r="O60" i="46"/>
  <c r="O1061" i="33" s="1"/>
  <c r="N60" i="46"/>
  <c r="G1130" i="33" s="1"/>
  <c r="M60" i="46"/>
  <c r="L60" i="46"/>
  <c r="K60" i="46"/>
  <c r="J60" i="46"/>
  <c r="I60" i="46"/>
  <c r="J69" i="34" s="1"/>
  <c r="H60" i="46"/>
  <c r="G60" i="46"/>
  <c r="F60" i="46"/>
  <c r="D60" i="46"/>
  <c r="C60" i="46"/>
  <c r="AZ59" i="46"/>
  <c r="AY59" i="46"/>
  <c r="AW59" i="46"/>
  <c r="AV59" i="46"/>
  <c r="AU59" i="46"/>
  <c r="AN59" i="46"/>
  <c r="AM59" i="46"/>
  <c r="AL59" i="46"/>
  <c r="O179" i="4" s="1"/>
  <c r="AK59" i="46"/>
  <c r="AH59" i="46"/>
  <c r="AG59" i="46"/>
  <c r="AF59" i="46"/>
  <c r="AE59" i="46"/>
  <c r="AD59" i="46"/>
  <c r="AC59" i="46"/>
  <c r="AB59" i="46"/>
  <c r="AA59" i="46"/>
  <c r="Z59" i="46"/>
  <c r="E1225" i="33" s="1"/>
  <c r="Y59" i="46"/>
  <c r="X59" i="46"/>
  <c r="W59" i="46"/>
  <c r="V59" i="46"/>
  <c r="U59" i="46"/>
  <c r="T59" i="46"/>
  <c r="S59" i="46"/>
  <c r="R59" i="46"/>
  <c r="Q59" i="46"/>
  <c r="P59" i="46"/>
  <c r="O1076" i="33" s="1"/>
  <c r="O59" i="46"/>
  <c r="O1073" i="33" s="1"/>
  <c r="N59" i="46"/>
  <c r="G1060" i="33" s="1"/>
  <c r="M59" i="46"/>
  <c r="L59" i="46"/>
  <c r="K59" i="46"/>
  <c r="J59" i="46"/>
  <c r="I59" i="46"/>
  <c r="H59" i="46"/>
  <c r="G59" i="46"/>
  <c r="F59" i="46"/>
  <c r="D59" i="46"/>
  <c r="C59" i="46"/>
  <c r="AZ58" i="46"/>
  <c r="AY58" i="46"/>
  <c r="AW58" i="46"/>
  <c r="AV58" i="46"/>
  <c r="AU58" i="46"/>
  <c r="AN58" i="46"/>
  <c r="AM58" i="46"/>
  <c r="AL58" i="46"/>
  <c r="O178" i="4" s="1"/>
  <c r="AK58" i="46"/>
  <c r="AH58" i="46"/>
  <c r="AG58" i="46"/>
  <c r="AF58" i="46"/>
  <c r="AE58" i="46"/>
  <c r="AD58" i="46"/>
  <c r="AC58" i="46"/>
  <c r="AB58" i="46"/>
  <c r="AA58" i="46"/>
  <c r="Z58" i="46"/>
  <c r="E1224" i="33" s="1"/>
  <c r="Y58" i="46"/>
  <c r="X58" i="46"/>
  <c r="W58" i="46"/>
  <c r="O168" i="33" s="1"/>
  <c r="V58" i="46"/>
  <c r="U58" i="46"/>
  <c r="T58" i="46"/>
  <c r="S58" i="46"/>
  <c r="R58" i="46"/>
  <c r="Q58" i="46"/>
  <c r="M58" i="46"/>
  <c r="L58" i="46"/>
  <c r="K58" i="46"/>
  <c r="J58" i="46"/>
  <c r="I58" i="46"/>
  <c r="H58" i="46"/>
  <c r="G58" i="46"/>
  <c r="F58" i="46"/>
  <c r="D58" i="46"/>
  <c r="C58" i="46"/>
  <c r="AZ57" i="46"/>
  <c r="AY57" i="46"/>
  <c r="AW57" i="46"/>
  <c r="AV57" i="46"/>
  <c r="AU57" i="46"/>
  <c r="AN57" i="46"/>
  <c r="AM57" i="46"/>
  <c r="AL57" i="46"/>
  <c r="O177" i="4" s="1"/>
  <c r="AK57" i="46"/>
  <c r="AH57" i="46"/>
  <c r="AG57" i="46"/>
  <c r="AF57" i="46"/>
  <c r="AE57" i="46"/>
  <c r="AD57" i="46"/>
  <c r="AC57" i="46"/>
  <c r="AB57" i="46"/>
  <c r="AA57" i="46"/>
  <c r="Z57" i="46"/>
  <c r="E1223" i="33" s="1"/>
  <c r="Y57" i="46"/>
  <c r="X57" i="46"/>
  <c r="W57" i="46"/>
  <c r="O93" i="33" s="1"/>
  <c r="V57" i="46"/>
  <c r="U57" i="46"/>
  <c r="T57" i="46"/>
  <c r="S57" i="46"/>
  <c r="R57" i="46"/>
  <c r="Q57" i="46"/>
  <c r="P57" i="46"/>
  <c r="K1105" i="33" s="1"/>
  <c r="O57" i="46"/>
  <c r="K1103" i="33" s="1"/>
  <c r="N57" i="46"/>
  <c r="K1098" i="33" s="1"/>
  <c r="M57" i="46"/>
  <c r="L57" i="46"/>
  <c r="K57" i="46"/>
  <c r="J57" i="46"/>
  <c r="I57" i="46"/>
  <c r="H68" i="34" s="1"/>
  <c r="H57" i="46"/>
  <c r="G57" i="46"/>
  <c r="F57" i="46"/>
  <c r="D57" i="46"/>
  <c r="C57" i="46"/>
  <c r="AZ56" i="46"/>
  <c r="AY56" i="46"/>
  <c r="AW56" i="46"/>
  <c r="AV56" i="46"/>
  <c r="AU56" i="46"/>
  <c r="AN56" i="46"/>
  <c r="AM56" i="46"/>
  <c r="AL56" i="46"/>
  <c r="O176" i="4" s="1"/>
  <c r="AK56" i="46"/>
  <c r="AH56" i="46"/>
  <c r="AG56" i="46"/>
  <c r="G275" i="4" s="1"/>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AY55" i="46"/>
  <c r="AW55" i="46"/>
  <c r="AV55" i="46"/>
  <c r="AU55" i="46"/>
  <c r="AN55" i="46"/>
  <c r="AM55" i="46"/>
  <c r="AL55" i="46"/>
  <c r="O175" i="4" s="1"/>
  <c r="AK55" i="46"/>
  <c r="AH55" i="46"/>
  <c r="AG55" i="46"/>
  <c r="AF55" i="46"/>
  <c r="AE55" i="46"/>
  <c r="E52" i="30" s="1"/>
  <c r="AD55" i="46"/>
  <c r="AC55" i="46"/>
  <c r="AB55" i="46"/>
  <c r="AA55" i="46"/>
  <c r="Z55" i="46"/>
  <c r="E1221" i="33" s="1"/>
  <c r="Y55" i="46"/>
  <c r="X55" i="46"/>
  <c r="W55" i="46"/>
  <c r="V55" i="46"/>
  <c r="U55" i="46"/>
  <c r="T55" i="46"/>
  <c r="S55" i="46"/>
  <c r="R55" i="46"/>
  <c r="Q55" i="46"/>
  <c r="M55" i="46"/>
  <c r="L55" i="46"/>
  <c r="K55" i="46"/>
  <c r="J55" i="46"/>
  <c r="I55" i="46"/>
  <c r="J63" i="34" s="1"/>
  <c r="H55" i="46"/>
  <c r="G55" i="46"/>
  <c r="F55" i="46"/>
  <c r="D55" i="46"/>
  <c r="C55" i="46"/>
  <c r="AZ54" i="46"/>
  <c r="AY54" i="46"/>
  <c r="AW54" i="46"/>
  <c r="AV54" i="46"/>
  <c r="AU54" i="46"/>
  <c r="AN54" i="46"/>
  <c r="AM54" i="46"/>
  <c r="AL54" i="46"/>
  <c r="O171" i="4" s="1"/>
  <c r="AK54" i="46"/>
  <c r="AH54" i="46"/>
  <c r="AG54" i="46"/>
  <c r="AF54" i="46"/>
  <c r="C262" i="49" s="1"/>
  <c r="AE54" i="46"/>
  <c r="AD54" i="46"/>
  <c r="AC54" i="46"/>
  <c r="AB54" i="46"/>
  <c r="AA54" i="46"/>
  <c r="Z54" i="46"/>
  <c r="E1220" i="33" s="1"/>
  <c r="Y54" i="46"/>
  <c r="X54" i="46"/>
  <c r="W54" i="46"/>
  <c r="V54" i="46"/>
  <c r="U54" i="46"/>
  <c r="T54" i="46"/>
  <c r="S54" i="46"/>
  <c r="R54" i="46"/>
  <c r="Q54" i="46"/>
  <c r="P54" i="46"/>
  <c r="G1146" i="33" s="1"/>
  <c r="O54" i="46"/>
  <c r="G1143" i="33" s="1"/>
  <c r="N54" i="46"/>
  <c r="O928" i="33" s="1"/>
  <c r="M54" i="46"/>
  <c r="L54" i="46"/>
  <c r="K54" i="46"/>
  <c r="J54" i="46"/>
  <c r="G567" i="33" s="1"/>
  <c r="I54" i="46"/>
  <c r="H54" i="46"/>
  <c r="G54" i="46"/>
  <c r="F54" i="46"/>
  <c r="D54" i="46"/>
  <c r="C54" i="46"/>
  <c r="AZ53" i="46"/>
  <c r="AY53" i="46"/>
  <c r="AW53" i="46"/>
  <c r="AV53" i="46"/>
  <c r="AU53" i="46"/>
  <c r="AN53" i="46"/>
  <c r="AM53" i="46"/>
  <c r="AL53" i="46"/>
  <c r="O170" i="4" s="1"/>
  <c r="AK53" i="46"/>
  <c r="AH53" i="46"/>
  <c r="AG53" i="46"/>
  <c r="AF53" i="46"/>
  <c r="C257" i="49" s="1"/>
  <c r="AE53" i="46"/>
  <c r="AD53" i="46"/>
  <c r="AC53" i="46"/>
  <c r="AB53" i="46"/>
  <c r="AA53" i="46"/>
  <c r="Z53" i="46"/>
  <c r="E1219" i="33" s="1"/>
  <c r="Y53" i="46"/>
  <c r="X53" i="46"/>
  <c r="W53" i="46"/>
  <c r="V53" i="46"/>
  <c r="U53" i="46"/>
  <c r="T53" i="46"/>
  <c r="S53" i="46"/>
  <c r="R53" i="46"/>
  <c r="Q53" i="46"/>
  <c r="P53" i="46"/>
  <c r="Q905" i="33" s="1"/>
  <c r="O53" i="46"/>
  <c r="Q902" i="33" s="1"/>
  <c r="N53" i="46"/>
  <c r="Q901" i="33" s="1"/>
  <c r="M53" i="46"/>
  <c r="L53" i="46"/>
  <c r="K53" i="46"/>
  <c r="J53" i="46"/>
  <c r="I53" i="46"/>
  <c r="J56" i="34" s="1"/>
  <c r="H53" i="46"/>
  <c r="G53" i="46"/>
  <c r="F53" i="46"/>
  <c r="E53" i="46"/>
  <c r="D53" i="46"/>
  <c r="C53" i="46"/>
  <c r="AZ52" i="46"/>
  <c r="AY52" i="46"/>
  <c r="AW52" i="46"/>
  <c r="E150" i="4" s="1"/>
  <c r="AV52" i="46"/>
  <c r="AU52" i="46"/>
  <c r="AN52" i="46"/>
  <c r="AM52" i="46"/>
  <c r="AL52" i="46"/>
  <c r="O169" i="4" s="1"/>
  <c r="AK52" i="46"/>
  <c r="AJ52" i="46"/>
  <c r="AI52" i="46"/>
  <c r="AH52" i="46"/>
  <c r="AG52" i="46"/>
  <c r="AF52" i="46"/>
  <c r="C252" i="49" s="1"/>
  <c r="AE52" i="46"/>
  <c r="AD52" i="46"/>
  <c r="AC52" i="46"/>
  <c r="AB52" i="46"/>
  <c r="AA52" i="46"/>
  <c r="Z52" i="46"/>
  <c r="Y52" i="46"/>
  <c r="X52" i="46"/>
  <c r="W52" i="46"/>
  <c r="V52" i="46"/>
  <c r="U52" i="46"/>
  <c r="T52" i="46"/>
  <c r="S52" i="46"/>
  <c r="R52" i="46"/>
  <c r="Q52" i="46"/>
  <c r="P52" i="46"/>
  <c r="O52" i="46"/>
  <c r="O902" i="33" s="1"/>
  <c r="N52" i="46"/>
  <c r="G911" i="33" s="1"/>
  <c r="M52" i="46"/>
  <c r="L52" i="46"/>
  <c r="K52" i="46"/>
  <c r="J52" i="46"/>
  <c r="I52" i="46"/>
  <c r="H52" i="46"/>
  <c r="G52" i="46"/>
  <c r="F52" i="46"/>
  <c r="E52" i="46"/>
  <c r="D52" i="46"/>
  <c r="C52" i="46"/>
  <c r="AZ51" i="46"/>
  <c r="AY51" i="46"/>
  <c r="AW51" i="46"/>
  <c r="E147" i="4" s="1"/>
  <c r="AV51" i="46"/>
  <c r="AU51" i="46"/>
  <c r="AN51" i="46"/>
  <c r="AM51" i="46"/>
  <c r="AL51" i="46"/>
  <c r="O115" i="4" s="1"/>
  <c r="AK51" i="46"/>
  <c r="AJ51" i="46"/>
  <c r="AI51" i="46"/>
  <c r="AH51" i="46"/>
  <c r="AG51" i="46"/>
  <c r="G274" i="4" s="1"/>
  <c r="AF51" i="46"/>
  <c r="C247" i="49" s="1"/>
  <c r="AE51" i="46"/>
  <c r="AD51" i="46"/>
  <c r="AC51" i="46"/>
  <c r="AB51" i="46"/>
  <c r="AA51" i="46"/>
  <c r="Z51" i="46"/>
  <c r="E1217" i="33" s="1"/>
  <c r="Y51" i="46"/>
  <c r="X51" i="46"/>
  <c r="W51" i="46"/>
  <c r="V51" i="46"/>
  <c r="U51" i="46"/>
  <c r="T51" i="46"/>
  <c r="S51" i="46"/>
  <c r="R51" i="46"/>
  <c r="Q51" i="46"/>
  <c r="P51" i="46"/>
  <c r="O897" i="33" s="1"/>
  <c r="O51" i="46"/>
  <c r="O891" i="33" s="1"/>
  <c r="N51" i="46"/>
  <c r="Q927" i="33" s="1"/>
  <c r="M51" i="46"/>
  <c r="L51" i="46"/>
  <c r="K51" i="46"/>
  <c r="J51" i="46"/>
  <c r="I51" i="46"/>
  <c r="H51" i="46"/>
  <c r="G51" i="46"/>
  <c r="F51" i="46"/>
  <c r="E51" i="46"/>
  <c r="D51" i="46"/>
  <c r="C51" i="46"/>
  <c r="AZ50" i="46"/>
  <c r="AY50" i="46"/>
  <c r="AW50" i="46"/>
  <c r="E149" i="4" s="1"/>
  <c r="AV50" i="46"/>
  <c r="AU50" i="46"/>
  <c r="AN50" i="46"/>
  <c r="AM50" i="46"/>
  <c r="AL50" i="46"/>
  <c r="O114" i="4" s="1"/>
  <c r="AK50" i="46"/>
  <c r="AJ50" i="46"/>
  <c r="AI50" i="46"/>
  <c r="AH50" i="46"/>
  <c r="AG50" i="46"/>
  <c r="AF50" i="46"/>
  <c r="AE50" i="46"/>
  <c r="AD50" i="46"/>
  <c r="AC50" i="46"/>
  <c r="AB50" i="46"/>
  <c r="AA50" i="46"/>
  <c r="Z50" i="46"/>
  <c r="E1216" i="33" s="1"/>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E148" i="4" s="1"/>
  <c r="AV49" i="46"/>
  <c r="AU49" i="46"/>
  <c r="AN49" i="46"/>
  <c r="AM49" i="46"/>
  <c r="AL49" i="46"/>
  <c r="O113" i="4" s="1"/>
  <c r="AK49" i="46"/>
  <c r="AJ49" i="46"/>
  <c r="AI49" i="46"/>
  <c r="AH49" i="46"/>
  <c r="AG49" i="46"/>
  <c r="AF49" i="46"/>
  <c r="AE49" i="46"/>
  <c r="AD49" i="46"/>
  <c r="AC49" i="46"/>
  <c r="AB49" i="46"/>
  <c r="AA49" i="46"/>
  <c r="Z49" i="46"/>
  <c r="E1215" i="33" s="1"/>
  <c r="Y49" i="46"/>
  <c r="X49" i="46"/>
  <c r="W49" i="46"/>
  <c r="V49" i="46"/>
  <c r="U49" i="46"/>
  <c r="T49" i="46"/>
  <c r="S49" i="46"/>
  <c r="R49" i="46"/>
  <c r="Q49" i="46"/>
  <c r="P49" i="46"/>
  <c r="E894" i="33" s="1"/>
  <c r="O49" i="46"/>
  <c r="E892" i="33" s="1"/>
  <c r="N49" i="46"/>
  <c r="E888" i="33" s="1"/>
  <c r="M49" i="46"/>
  <c r="L49" i="46"/>
  <c r="K49" i="46"/>
  <c r="J49" i="46"/>
  <c r="I49" i="46"/>
  <c r="H49" i="46"/>
  <c r="G49" i="46"/>
  <c r="F49" i="46"/>
  <c r="E49" i="46"/>
  <c r="D49" i="46"/>
  <c r="C49" i="46"/>
  <c r="AZ48" i="46"/>
  <c r="I316" i="4" s="1"/>
  <c r="AY48" i="46"/>
  <c r="AW48" i="46"/>
  <c r="E162" i="4" s="1"/>
  <c r="AV48" i="46"/>
  <c r="AU48" i="46"/>
  <c r="AN48" i="46"/>
  <c r="E183" i="4" s="1"/>
  <c r="AM48" i="46"/>
  <c r="E182" i="4" s="1"/>
  <c r="AL48" i="46"/>
  <c r="E184" i="4" s="1"/>
  <c r="AK48" i="46"/>
  <c r="E181" i="4" s="1"/>
  <c r="AJ48" i="46"/>
  <c r="AI48" i="46"/>
  <c r="AH48" i="46"/>
  <c r="AG48" i="46"/>
  <c r="AF48" i="46"/>
  <c r="C232" i="49" s="1"/>
  <c r="AE48" i="46"/>
  <c r="AD48" i="46"/>
  <c r="AC48" i="46"/>
  <c r="AB48" i="46"/>
  <c r="AA48" i="46"/>
  <c r="Z48" i="46"/>
  <c r="Y48" i="46"/>
  <c r="X48" i="46"/>
  <c r="W48" i="46"/>
  <c r="V48" i="46"/>
  <c r="Q48" i="46"/>
  <c r="P48" i="46"/>
  <c r="Q886" i="33" s="1"/>
  <c r="O48" i="46"/>
  <c r="Q882" i="33" s="1"/>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C227" i="49" s="1"/>
  <c r="AE47" i="46"/>
  <c r="AD47" i="46"/>
  <c r="AC47" i="46"/>
  <c r="AB47" i="46"/>
  <c r="AA47" i="46"/>
  <c r="Z47" i="46"/>
  <c r="E1213" i="33" s="1"/>
  <c r="Y47" i="46"/>
  <c r="X47" i="46"/>
  <c r="Q1147" i="33" s="1"/>
  <c r="W47" i="46"/>
  <c r="O1143" i="33" s="1"/>
  <c r="V47" i="46"/>
  <c r="O1139" i="33" s="1"/>
  <c r="U47" i="46"/>
  <c r="T47" i="46"/>
  <c r="S47" i="46"/>
  <c r="R47" i="46"/>
  <c r="Q47" i="46"/>
  <c r="P47" i="46"/>
  <c r="O47" i="46"/>
  <c r="N47" i="46"/>
  <c r="M47" i="46"/>
  <c r="L47" i="46"/>
  <c r="K47" i="46"/>
  <c r="J47" i="46"/>
  <c r="I47" i="46"/>
  <c r="H47" i="46"/>
  <c r="G47" i="46"/>
  <c r="F47" i="46"/>
  <c r="E47" i="46"/>
  <c r="D47" i="46"/>
  <c r="C47" i="46"/>
  <c r="AZ46" i="46"/>
  <c r="AY46" i="46"/>
  <c r="AW46" i="46"/>
  <c r="E160" i="4" s="1"/>
  <c r="AV46" i="46"/>
  <c r="AU46" i="46"/>
  <c r="AN46" i="46"/>
  <c r="AM46" i="46"/>
  <c r="AL46" i="46"/>
  <c r="AK46" i="46"/>
  <c r="AJ46" i="46"/>
  <c r="AI46" i="46"/>
  <c r="AH46" i="46"/>
  <c r="AG46" i="46"/>
  <c r="G273" i="4" s="1"/>
  <c r="AF46" i="46"/>
  <c r="AE46" i="46"/>
  <c r="AD46" i="46"/>
  <c r="AC46" i="46"/>
  <c r="AB46" i="46"/>
  <c r="AA46" i="46"/>
  <c r="Z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E1211" i="33" s="1"/>
  <c r="Y45" i="46"/>
  <c r="X45" i="46"/>
  <c r="W45" i="46"/>
  <c r="V45" i="46"/>
  <c r="U45" i="46"/>
  <c r="T45" i="46"/>
  <c r="S45" i="46"/>
  <c r="R45" i="46"/>
  <c r="Q45" i="46"/>
  <c r="P45" i="46"/>
  <c r="O45" i="46"/>
  <c r="N45" i="46"/>
  <c r="M45" i="46"/>
  <c r="K45" i="46"/>
  <c r="E794" i="33" s="1"/>
  <c r="J45" i="46"/>
  <c r="G938" i="33" s="1"/>
  <c r="H45" i="46"/>
  <c r="G45" i="46"/>
  <c r="F45" i="46"/>
  <c r="E45" i="46"/>
  <c r="D45" i="46"/>
  <c r="C45" i="46"/>
  <c r="AZ44" i="46"/>
  <c r="AY44" i="46"/>
  <c r="AW44" i="46"/>
  <c r="E158" i="4" s="1"/>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E1209" i="33" s="1"/>
  <c r="Y43" i="46"/>
  <c r="X43" i="46"/>
  <c r="O509" i="33" s="1"/>
  <c r="W43" i="46"/>
  <c r="V43" i="46"/>
  <c r="O500" i="33" s="1"/>
  <c r="U43" i="46"/>
  <c r="T43" i="46"/>
  <c r="S43" i="46"/>
  <c r="R43" i="46"/>
  <c r="Q43" i="46"/>
  <c r="P43" i="46"/>
  <c r="G1046" i="33" s="1"/>
  <c r="O43" i="46"/>
  <c r="G1040" i="33" s="1"/>
  <c r="N43" i="46"/>
  <c r="M43" i="46"/>
  <c r="L43" i="46"/>
  <c r="K43" i="46"/>
  <c r="J43" i="46"/>
  <c r="I43" i="46"/>
  <c r="H43" i="46"/>
  <c r="G43" i="46"/>
  <c r="F43" i="46"/>
  <c r="E43" i="46"/>
  <c r="D43" i="46"/>
  <c r="C43" i="46"/>
  <c r="AZ42" i="46"/>
  <c r="AY42" i="46"/>
  <c r="G1314" i="33" s="1"/>
  <c r="AW42" i="46"/>
  <c r="AV42" i="46"/>
  <c r="AU42" i="46"/>
  <c r="AN42" i="46"/>
  <c r="AM42" i="46"/>
  <c r="AL42" i="46"/>
  <c r="AK42" i="46"/>
  <c r="AJ42" i="46"/>
  <c r="AI42" i="46"/>
  <c r="AH42" i="46"/>
  <c r="AG42" i="46"/>
  <c r="AF42" i="46"/>
  <c r="AE42" i="46"/>
  <c r="AD42" i="46"/>
  <c r="AC42" i="46"/>
  <c r="AB42" i="46"/>
  <c r="AA42" i="46"/>
  <c r="Z42" i="46"/>
  <c r="E1208" i="33" s="1"/>
  <c r="Y42" i="46"/>
  <c r="X42" i="46"/>
  <c r="O172" i="33" s="1"/>
  <c r="W42" i="46"/>
  <c r="V42" i="46"/>
  <c r="O170" i="33" s="1"/>
  <c r="U42" i="46"/>
  <c r="T42" i="46"/>
  <c r="S42" i="46"/>
  <c r="R42" i="46"/>
  <c r="Q42" i="46"/>
  <c r="P42" i="46"/>
  <c r="E1064" i="33" s="1"/>
  <c r="O42" i="46"/>
  <c r="E1062" i="33" s="1"/>
  <c r="N42" i="46"/>
  <c r="E1060" i="33" s="1"/>
  <c r="M42" i="46"/>
  <c r="L42" i="46"/>
  <c r="K42" i="46"/>
  <c r="J42" i="46"/>
  <c r="I42" i="46"/>
  <c r="J41" i="34" s="1"/>
  <c r="H42" i="46"/>
  <c r="G42" i="46"/>
  <c r="F42" i="46"/>
  <c r="E42" i="46"/>
  <c r="D42" i="46"/>
  <c r="C42" i="46"/>
  <c r="AZ41" i="46"/>
  <c r="AY41" i="46"/>
  <c r="AW41" i="46"/>
  <c r="AV41" i="46"/>
  <c r="AU41" i="46"/>
  <c r="AN41" i="46"/>
  <c r="AM41" i="46"/>
  <c r="AL41" i="46"/>
  <c r="AK41" i="46"/>
  <c r="AJ41" i="46"/>
  <c r="AI41" i="46"/>
  <c r="AH41" i="46"/>
  <c r="AG41" i="46"/>
  <c r="G272" i="4" s="1"/>
  <c r="AF41" i="46"/>
  <c r="AE41" i="46"/>
  <c r="AD41" i="46"/>
  <c r="AC41" i="46"/>
  <c r="AB41" i="46"/>
  <c r="AA41" i="46"/>
  <c r="Z41" i="46"/>
  <c r="Y41" i="46"/>
  <c r="X41" i="46"/>
  <c r="O249" i="33" s="1"/>
  <c r="W41" i="46"/>
  <c r="O245" i="33" s="1"/>
  <c r="V41" i="46"/>
  <c r="O242" i="33" s="1"/>
  <c r="U41" i="46"/>
  <c r="T41" i="46"/>
  <c r="S41" i="46"/>
  <c r="R41" i="46"/>
  <c r="Q41" i="46"/>
  <c r="P41" i="46"/>
  <c r="O41" i="46"/>
  <c r="E598" i="33" s="1"/>
  <c r="N41" i="46"/>
  <c r="E594" i="33" s="1"/>
  <c r="M41" i="46"/>
  <c r="L41" i="46"/>
  <c r="K41" i="46"/>
  <c r="J41" i="46"/>
  <c r="I41" i="46"/>
  <c r="H41" i="46"/>
  <c r="G41" i="46"/>
  <c r="F41" i="46"/>
  <c r="E41" i="46"/>
  <c r="D41" i="46"/>
  <c r="C41" i="46"/>
  <c r="AZ40" i="46"/>
  <c r="AY40" i="46"/>
  <c r="AW40" i="46"/>
  <c r="E180" i="4" s="1"/>
  <c r="AV40" i="46"/>
  <c r="AU40" i="46"/>
  <c r="AN40" i="46"/>
  <c r="AM40" i="46"/>
  <c r="AL40" i="46"/>
  <c r="AK40" i="46"/>
  <c r="AJ40" i="46"/>
  <c r="AI40" i="46"/>
  <c r="AH40" i="46"/>
  <c r="AG40" i="46"/>
  <c r="AF40" i="46"/>
  <c r="C192" i="49" s="1"/>
  <c r="AE40" i="46"/>
  <c r="AD40" i="46"/>
  <c r="AC40" i="46"/>
  <c r="AB40" i="46"/>
  <c r="AA40" i="46"/>
  <c r="Z40" i="46"/>
  <c r="Y40" i="46"/>
  <c r="X40" i="46"/>
  <c r="W40" i="46"/>
  <c r="O256" i="33" s="1"/>
  <c r="V40" i="46"/>
  <c r="U40" i="46"/>
  <c r="T40" i="46"/>
  <c r="S40" i="46"/>
  <c r="R40" i="46"/>
  <c r="Q40" i="46"/>
  <c r="P40" i="46"/>
  <c r="O528" i="33" s="1"/>
  <c r="O40" i="46"/>
  <c r="O523" i="33" s="1"/>
  <c r="N40" i="46"/>
  <c r="O521" i="33" s="1"/>
  <c r="M40" i="46"/>
  <c r="L40" i="46"/>
  <c r="K40" i="46"/>
  <c r="J40" i="46"/>
  <c r="I40" i="46"/>
  <c r="H40" i="46"/>
  <c r="G40" i="46"/>
  <c r="F40" i="46"/>
  <c r="E40" i="46"/>
  <c r="D40" i="46"/>
  <c r="C40" i="46"/>
  <c r="AZ39" i="46"/>
  <c r="AY39" i="46"/>
  <c r="AW39" i="46"/>
  <c r="E99" i="4" s="1"/>
  <c r="AV39" i="46"/>
  <c r="AU39" i="46"/>
  <c r="AN39" i="46"/>
  <c r="AM39" i="46"/>
  <c r="AL39" i="46"/>
  <c r="AK39" i="46"/>
  <c r="AJ39" i="46"/>
  <c r="AI39" i="46"/>
  <c r="AH39" i="46"/>
  <c r="AG39" i="46"/>
  <c r="AF39" i="46"/>
  <c r="AE39" i="46"/>
  <c r="AD39" i="46"/>
  <c r="AC39" i="46"/>
  <c r="AB39" i="46"/>
  <c r="AA39" i="46"/>
  <c r="Z39" i="46"/>
  <c r="E1205" i="33" s="1"/>
  <c r="Y39" i="46"/>
  <c r="X39" i="46"/>
  <c r="O667" i="33" s="1"/>
  <c r="W39" i="46"/>
  <c r="V39" i="46"/>
  <c r="O663" i="33" s="1"/>
  <c r="U39" i="46"/>
  <c r="T39" i="46"/>
  <c r="S39" i="46"/>
  <c r="R39" i="46"/>
  <c r="Q39" i="46"/>
  <c r="P39" i="46"/>
  <c r="O39" i="46"/>
  <c r="O842" i="33" s="1"/>
  <c r="N39" i="46"/>
  <c r="G860" i="33" s="1"/>
  <c r="M39" i="46"/>
  <c r="L39" i="46"/>
  <c r="K39" i="46"/>
  <c r="J39" i="46"/>
  <c r="I39" i="46"/>
  <c r="H39" i="46"/>
  <c r="G39" i="46"/>
  <c r="F39" i="46"/>
  <c r="E39" i="46"/>
  <c r="D39" i="46"/>
  <c r="C39" i="46"/>
  <c r="AZ38" i="46"/>
  <c r="AY38" i="46"/>
  <c r="AW38" i="46"/>
  <c r="E79" i="4" s="1"/>
  <c r="AV38" i="46"/>
  <c r="AU38" i="46"/>
  <c r="AN38" i="46"/>
  <c r="I183" i="4" s="1"/>
  <c r="AM38" i="46"/>
  <c r="I182" i="4" s="1"/>
  <c r="AL38" i="46"/>
  <c r="I184" i="4" s="1"/>
  <c r="AK38" i="46"/>
  <c r="I181" i="4" s="1"/>
  <c r="AJ38" i="46"/>
  <c r="AI38" i="46"/>
  <c r="AH38" i="46"/>
  <c r="AG38" i="46"/>
  <c r="AF38" i="46"/>
  <c r="AE38" i="46"/>
  <c r="AD38" i="46"/>
  <c r="AC38" i="46"/>
  <c r="AB38" i="46"/>
  <c r="AA38" i="46"/>
  <c r="Z38" i="46"/>
  <c r="E1204" i="33" s="1"/>
  <c r="Y38" i="46"/>
  <c r="X38" i="46"/>
  <c r="O680" i="33" s="1"/>
  <c r="W38" i="46"/>
  <c r="O677" i="33" s="1"/>
  <c r="V38" i="46"/>
  <c r="C44" i="30" s="1"/>
  <c r="U38" i="46"/>
  <c r="T38" i="46"/>
  <c r="S38" i="46"/>
  <c r="R38" i="46"/>
  <c r="Q38" i="46"/>
  <c r="P38" i="46"/>
  <c r="G854" i="33" s="1"/>
  <c r="O38" i="46"/>
  <c r="G853" i="33" s="1"/>
  <c r="N38" i="46"/>
  <c r="G848" i="33" s="1"/>
  <c r="M38" i="46"/>
  <c r="L38" i="46"/>
  <c r="K38" i="46"/>
  <c r="J38" i="46"/>
  <c r="I38" i="46"/>
  <c r="H38" i="46"/>
  <c r="G38" i="46"/>
  <c r="F38" i="46"/>
  <c r="E38" i="46"/>
  <c r="D38" i="46"/>
  <c r="C38" i="46"/>
  <c r="AZ37" i="46"/>
  <c r="AY37" i="46"/>
  <c r="AW37" i="46"/>
  <c r="E153" i="4" s="1"/>
  <c r="AV37" i="46"/>
  <c r="AU37" i="46"/>
  <c r="AN37" i="46"/>
  <c r="AM37" i="46"/>
  <c r="AL37" i="46"/>
  <c r="AK37" i="46"/>
  <c r="AJ37" i="46"/>
  <c r="AI37" i="46"/>
  <c r="AH37" i="46"/>
  <c r="AG37" i="46"/>
  <c r="AF37" i="46"/>
  <c r="AE37" i="46"/>
  <c r="AD37" i="46"/>
  <c r="AC37" i="46"/>
  <c r="AB37" i="46"/>
  <c r="AA37" i="46"/>
  <c r="Z37" i="46"/>
  <c r="E1203" i="33" s="1"/>
  <c r="Y37" i="46"/>
  <c r="X37" i="46"/>
  <c r="C55" i="30" s="1"/>
  <c r="W37" i="46"/>
  <c r="V37" i="46"/>
  <c r="U37" i="46"/>
  <c r="T37" i="46"/>
  <c r="S37" i="46"/>
  <c r="R37" i="46"/>
  <c r="Q37" i="46"/>
  <c r="P37" i="46"/>
  <c r="O827" i="33" s="1"/>
  <c r="O37" i="46"/>
  <c r="N37" i="46"/>
  <c r="O819" i="33" s="1"/>
  <c r="M37" i="46"/>
  <c r="L37" i="46"/>
  <c r="O202" i="33" s="1"/>
  <c r="K37" i="46"/>
  <c r="J37" i="46"/>
  <c r="O200" i="33" s="1"/>
  <c r="I37" i="46"/>
  <c r="E13" i="36" s="1"/>
  <c r="H37" i="46"/>
  <c r="F37" i="46"/>
  <c r="E37" i="46"/>
  <c r="D37" i="46"/>
  <c r="C37" i="46"/>
  <c r="AZ36" i="46"/>
  <c r="AY36" i="46"/>
  <c r="AX36" i="46"/>
  <c r="AW36" i="46"/>
  <c r="E81" i="4" s="1"/>
  <c r="AV36" i="46"/>
  <c r="AU36" i="46"/>
  <c r="AS36" i="46"/>
  <c r="AR36" i="46"/>
  <c r="AQ36" i="46"/>
  <c r="AP36" i="46"/>
  <c r="AO36" i="46"/>
  <c r="AN36" i="46"/>
  <c r="AM36" i="46"/>
  <c r="AL36" i="46"/>
  <c r="AK36" i="46"/>
  <c r="AJ36" i="46"/>
  <c r="AI36" i="46"/>
  <c r="AH36" i="46"/>
  <c r="AG36" i="46"/>
  <c r="AF36" i="46"/>
  <c r="C172" i="49" s="1"/>
  <c r="AE36" i="46"/>
  <c r="AD36" i="46"/>
  <c r="AC36" i="46"/>
  <c r="AB36" i="46"/>
  <c r="AA36" i="46"/>
  <c r="Z36" i="46"/>
  <c r="E1202" i="33" s="1"/>
  <c r="Y36" i="46"/>
  <c r="X36" i="46"/>
  <c r="O454" i="33" s="1"/>
  <c r="W36" i="46"/>
  <c r="V36" i="46"/>
  <c r="U36" i="46"/>
  <c r="T36" i="46"/>
  <c r="G1036" i="33" s="1"/>
  <c r="S36" i="46"/>
  <c r="G1033" i="33" s="1"/>
  <c r="R36" i="46"/>
  <c r="G1031" i="33" s="1"/>
  <c r="Q36" i="46"/>
  <c r="P36" i="46"/>
  <c r="E847" i="33" s="1"/>
  <c r="O36" i="46"/>
  <c r="E842" i="33" s="1"/>
  <c r="N36" i="46"/>
  <c r="M36" i="46"/>
  <c r="L36" i="46"/>
  <c r="G582" i="33" s="1"/>
  <c r="K36" i="46"/>
  <c r="G577" i="33" s="1"/>
  <c r="J36" i="46"/>
  <c r="G576" i="33" s="1"/>
  <c r="I36" i="46"/>
  <c r="E11" i="36" s="1"/>
  <c r="H36" i="46"/>
  <c r="G36" i="46"/>
  <c r="Q891" i="33" s="1"/>
  <c r="F36" i="46"/>
  <c r="E36" i="46"/>
  <c r="D36" i="46"/>
  <c r="C36" i="46"/>
  <c r="AZ35" i="46"/>
  <c r="AY35" i="46"/>
  <c r="AX35" i="46"/>
  <c r="AW35" i="46"/>
  <c r="E69" i="4" s="1"/>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Y35" i="46"/>
  <c r="X35" i="46"/>
  <c r="W35" i="46"/>
  <c r="V35" i="46"/>
  <c r="U35" i="46"/>
  <c r="T35" i="46"/>
  <c r="S35" i="46"/>
  <c r="R35" i="46"/>
  <c r="Q35" i="46"/>
  <c r="P35" i="46"/>
  <c r="O35" i="46"/>
  <c r="O803" i="33" s="1"/>
  <c r="N35" i="46"/>
  <c r="O800" i="33" s="1"/>
  <c r="M35" i="46"/>
  <c r="L35" i="46"/>
  <c r="O405" i="33" s="1"/>
  <c r="K35" i="46"/>
  <c r="O419" i="33" s="1"/>
  <c r="J35" i="46"/>
  <c r="E446" i="33" s="1"/>
  <c r="I35" i="46"/>
  <c r="O86" i="4" s="1"/>
  <c r="H35" i="46"/>
  <c r="G35" i="46"/>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Y34" i="46"/>
  <c r="X34" i="46"/>
  <c r="W34" i="46"/>
  <c r="V34" i="46"/>
  <c r="U34" i="46"/>
  <c r="T34" i="46"/>
  <c r="S34" i="46"/>
  <c r="R34" i="46"/>
  <c r="Q34" i="46"/>
  <c r="P34" i="46"/>
  <c r="I979" i="33" s="1"/>
  <c r="O34" i="46"/>
  <c r="I978" i="33" s="1"/>
  <c r="N34" i="46"/>
  <c r="S789" i="33" s="1"/>
  <c r="M34" i="46"/>
  <c r="L34" i="46"/>
  <c r="K34" i="46"/>
  <c r="J34" i="46"/>
  <c r="I34" i="46"/>
  <c r="F79" i="34" s="1"/>
  <c r="H34" i="46"/>
  <c r="G34" i="46"/>
  <c r="I1054" i="33" s="1"/>
  <c r="F34" i="46"/>
  <c r="E34" i="46"/>
  <c r="D34" i="46"/>
  <c r="C34" i="46"/>
  <c r="AZ33" i="46"/>
  <c r="AY33" i="46"/>
  <c r="I324" i="4" s="1"/>
  <c r="AX33" i="46"/>
  <c r="AW33" i="46"/>
  <c r="AV33" i="46"/>
  <c r="AU33" i="46"/>
  <c r="AS33" i="46"/>
  <c r="AR33" i="46"/>
  <c r="AQ33" i="46"/>
  <c r="AP33" i="46"/>
  <c r="AO33" i="46"/>
  <c r="AN33" i="46"/>
  <c r="AM33" i="46"/>
  <c r="AL33" i="46"/>
  <c r="AK33" i="46"/>
  <c r="AJ33" i="46"/>
  <c r="AI33" i="46"/>
  <c r="AH33" i="46"/>
  <c r="AG33" i="46"/>
  <c r="G271" i="4" s="1"/>
  <c r="AF33" i="46"/>
  <c r="AE33" i="46"/>
  <c r="AD33" i="46"/>
  <c r="C162" i="29" s="1"/>
  <c r="AC33" i="46"/>
  <c r="AB33" i="46"/>
  <c r="AA33" i="46"/>
  <c r="Z33" i="46"/>
  <c r="E1199" i="33" s="1"/>
  <c r="Y33" i="46"/>
  <c r="X33" i="46"/>
  <c r="W33" i="46"/>
  <c r="V33" i="46"/>
  <c r="U33" i="46"/>
  <c r="T33" i="46"/>
  <c r="S33" i="46"/>
  <c r="R33" i="46"/>
  <c r="Q33" i="46"/>
  <c r="P33" i="46"/>
  <c r="E787" i="33" s="1"/>
  <c r="O33" i="46"/>
  <c r="N33" i="46"/>
  <c r="E779" i="33" s="1"/>
  <c r="M33" i="46"/>
  <c r="L33" i="46"/>
  <c r="E193" i="33" s="1"/>
  <c r="K33" i="46"/>
  <c r="J33" i="46"/>
  <c r="O137" i="33" s="1"/>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C157" i="29" s="1"/>
  <c r="AC32" i="46"/>
  <c r="AB32" i="46"/>
  <c r="AA32" i="46"/>
  <c r="Z32" i="46"/>
  <c r="E1198" i="33" s="1"/>
  <c r="Y32" i="46"/>
  <c r="X32" i="46"/>
  <c r="W32" i="46"/>
  <c r="V32" i="46"/>
  <c r="U32" i="46"/>
  <c r="T32" i="46"/>
  <c r="S32" i="46"/>
  <c r="R32" i="46"/>
  <c r="M32" i="46"/>
  <c r="L32" i="46"/>
  <c r="Q474" i="33" s="1"/>
  <c r="K32" i="46"/>
  <c r="J32" i="46"/>
  <c r="I32" i="46"/>
  <c r="F74" i="34" s="1"/>
  <c r="H32" i="46"/>
  <c r="G32" i="46"/>
  <c r="C19" i="30" s="1"/>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C152" i="29" s="1"/>
  <c r="AC31" i="46"/>
  <c r="AB31" i="46"/>
  <c r="AA31" i="46"/>
  <c r="Z31" i="46"/>
  <c r="E1197" i="33" s="1"/>
  <c r="Y31" i="46"/>
  <c r="X31" i="46"/>
  <c r="O264" i="33" s="1"/>
  <c r="W31" i="46"/>
  <c r="V31" i="46"/>
  <c r="U31" i="46"/>
  <c r="T31" i="46"/>
  <c r="S31" i="46"/>
  <c r="R31" i="46"/>
  <c r="Q31" i="46"/>
  <c r="P31" i="46"/>
  <c r="E864" i="33" s="1"/>
  <c r="O31" i="46"/>
  <c r="E853" i="33" s="1"/>
  <c r="N31" i="46"/>
  <c r="E858" i="33" s="1"/>
  <c r="M31" i="46"/>
  <c r="L31" i="46"/>
  <c r="O1055" i="33" s="1"/>
  <c r="K31" i="46"/>
  <c r="J31" i="46"/>
  <c r="G1119" i="33" s="1"/>
  <c r="I31" i="46"/>
  <c r="F72" i="34" s="1"/>
  <c r="H31" i="46"/>
  <c r="G31" i="46"/>
  <c r="G625" i="33" s="1"/>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C142" i="49" s="1"/>
  <c r="AE30" i="46"/>
  <c r="AD30" i="46"/>
  <c r="C147" i="29" s="1"/>
  <c r="AC30" i="46"/>
  <c r="AB30" i="46"/>
  <c r="AA30" i="46"/>
  <c r="Z30" i="46"/>
  <c r="E1196" i="33" s="1"/>
  <c r="Y30" i="46"/>
  <c r="X30" i="46"/>
  <c r="W30" i="46"/>
  <c r="V30" i="46"/>
  <c r="U30" i="46"/>
  <c r="T30" i="46"/>
  <c r="S30" i="46"/>
  <c r="R30" i="46"/>
  <c r="Q30" i="46"/>
  <c r="P30" i="46"/>
  <c r="E778" i="33" s="1"/>
  <c r="O30" i="46"/>
  <c r="N30" i="46"/>
  <c r="M30" i="46"/>
  <c r="L30" i="46"/>
  <c r="K30" i="46"/>
  <c r="O192" i="33" s="1"/>
  <c r="J30" i="46"/>
  <c r="K206" i="33" s="1"/>
  <c r="I30" i="46"/>
  <c r="F67" i="34" s="1"/>
  <c r="H30" i="46"/>
  <c r="G30" i="46"/>
  <c r="S343"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E1195" i="33" s="1"/>
  <c r="Y29" i="46"/>
  <c r="X29" i="46"/>
  <c r="W29" i="46"/>
  <c r="V29" i="46"/>
  <c r="O203" i="33" s="1"/>
  <c r="U29" i="46"/>
  <c r="T29" i="46"/>
  <c r="S29" i="46"/>
  <c r="R29" i="46"/>
  <c r="Q29" i="46"/>
  <c r="P29" i="46"/>
  <c r="E766" i="33" s="1"/>
  <c r="O29" i="46"/>
  <c r="N29" i="46"/>
  <c r="O749" i="33" s="1"/>
  <c r="M29" i="46"/>
  <c r="L29" i="46"/>
  <c r="G267" i="33" s="1"/>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C137" i="29" s="1"/>
  <c r="AC28" i="46"/>
  <c r="AB28" i="46"/>
  <c r="AA28" i="46"/>
  <c r="Z28" i="46"/>
  <c r="E1194" i="33" s="1"/>
  <c r="Y28" i="46"/>
  <c r="X28" i="46"/>
  <c r="W28" i="46"/>
  <c r="E222" i="33" s="1"/>
  <c r="V28" i="46"/>
  <c r="U28" i="46"/>
  <c r="T28" i="46"/>
  <c r="S28" i="46"/>
  <c r="R28" i="46"/>
  <c r="Q28" i="46"/>
  <c r="P28" i="46"/>
  <c r="O28" i="46"/>
  <c r="E471" i="33" s="1"/>
  <c r="N28" i="46"/>
  <c r="E467" i="33" s="1"/>
  <c r="M28" i="46"/>
  <c r="L28" i="46"/>
  <c r="E267" i="33" s="1"/>
  <c r="K28" i="46"/>
  <c r="E265" i="33" s="1"/>
  <c r="J28" i="46"/>
  <c r="H28" i="46"/>
  <c r="G28" i="46"/>
  <c r="E64" i="4" s="1"/>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C127" i="49" s="1"/>
  <c r="AE27" i="46"/>
  <c r="AD27" i="46"/>
  <c r="C132" i="29" s="1"/>
  <c r="AC27" i="46"/>
  <c r="AB27" i="46"/>
  <c r="AA27" i="46"/>
  <c r="Z27" i="46"/>
  <c r="E1193" i="33" s="1"/>
  <c r="Y27" i="46"/>
  <c r="X27" i="46"/>
  <c r="O739" i="33" s="1"/>
  <c r="W27" i="46"/>
  <c r="O734" i="33" s="1"/>
  <c r="V27" i="46"/>
  <c r="U27" i="46"/>
  <c r="T27" i="46"/>
  <c r="S27" i="46"/>
  <c r="R27" i="46"/>
  <c r="Q27" i="46"/>
  <c r="P27" i="46"/>
  <c r="O27" i="46"/>
  <c r="O439" i="33" s="1"/>
  <c r="N27" i="46"/>
  <c r="O438" i="33" s="1"/>
  <c r="M27" i="46"/>
  <c r="L27" i="46"/>
  <c r="K27" i="46"/>
  <c r="J27" i="46"/>
  <c r="H27" i="46"/>
  <c r="G27" i="46"/>
  <c r="F27" i="46"/>
  <c r="E27" i="46"/>
  <c r="D27" i="46"/>
  <c r="C60" i="30" s="1"/>
  <c r="C27" i="46"/>
  <c r="E60" i="30" s="1"/>
  <c r="AZ26" i="46"/>
  <c r="AY26" i="46"/>
  <c r="AX26" i="46"/>
  <c r="AW26" i="46"/>
  <c r="AV26" i="46"/>
  <c r="AU26" i="46"/>
  <c r="AS26" i="46"/>
  <c r="AR26" i="46"/>
  <c r="AQ26" i="46"/>
  <c r="AP26" i="46"/>
  <c r="AO26" i="46"/>
  <c r="AN26" i="46"/>
  <c r="AM26" i="46"/>
  <c r="AL26" i="46"/>
  <c r="AK26" i="46"/>
  <c r="AJ26" i="46"/>
  <c r="AI26" i="46"/>
  <c r="AH26" i="46"/>
  <c r="AG26" i="46"/>
  <c r="AF26" i="46"/>
  <c r="C122" i="49" s="1"/>
  <c r="AE26" i="46"/>
  <c r="AD26" i="46"/>
  <c r="AC26" i="46"/>
  <c r="AB26" i="46"/>
  <c r="AA26" i="46"/>
  <c r="Z26" i="46"/>
  <c r="Y26" i="46"/>
  <c r="X26" i="46"/>
  <c r="W26" i="46"/>
  <c r="O207" i="33" s="1"/>
  <c r="V26" i="46"/>
  <c r="U26" i="46"/>
  <c r="T26" i="46"/>
  <c r="S26" i="46"/>
  <c r="R26" i="46"/>
  <c r="Q26" i="46"/>
  <c r="P26" i="46"/>
  <c r="O26" i="46"/>
  <c r="N26" i="46"/>
  <c r="M26" i="46"/>
  <c r="L26" i="46"/>
  <c r="G260" i="33" s="1"/>
  <c r="K26" i="46"/>
  <c r="G259" i="33" s="1"/>
  <c r="J26" i="46"/>
  <c r="H26" i="46"/>
  <c r="G26" i="46"/>
  <c r="U262" i="33" s="1"/>
  <c r="F26" i="46"/>
  <c r="E26" i="46"/>
  <c r="D26" i="46"/>
  <c r="C26" i="46"/>
  <c r="E59" i="30" s="1"/>
  <c r="AZ25" i="46"/>
  <c r="AY25" i="46"/>
  <c r="AX25" i="46"/>
  <c r="AW25" i="46"/>
  <c r="AV25" i="46"/>
  <c r="AU25" i="46"/>
  <c r="AS25" i="46"/>
  <c r="AR25" i="46"/>
  <c r="AQ25" i="46"/>
  <c r="AP25" i="46"/>
  <c r="AO25" i="46"/>
  <c r="AN25" i="46"/>
  <c r="AM25" i="46"/>
  <c r="AL25" i="46"/>
  <c r="AK25" i="46"/>
  <c r="AJ25" i="46"/>
  <c r="AI25" i="46"/>
  <c r="AH25" i="46"/>
  <c r="AG25" i="46"/>
  <c r="G270" i="4" s="1"/>
  <c r="AF25" i="46"/>
  <c r="C117" i="49" s="1"/>
  <c r="AE25" i="46"/>
  <c r="AD25" i="46"/>
  <c r="AC25" i="46"/>
  <c r="AB25" i="46"/>
  <c r="AA25" i="46"/>
  <c r="Z25" i="46"/>
  <c r="E1191" i="33" s="1"/>
  <c r="Y25" i="46"/>
  <c r="X25" i="46"/>
  <c r="W25" i="46"/>
  <c r="V25" i="46"/>
  <c r="U25" i="46"/>
  <c r="T25" i="46"/>
  <c r="S25" i="46"/>
  <c r="R25" i="46"/>
  <c r="Q25" i="46"/>
  <c r="P25" i="46"/>
  <c r="O25" i="46"/>
  <c r="O430" i="33" s="1"/>
  <c r="N25" i="46"/>
  <c r="O428" i="33" s="1"/>
  <c r="M25" i="46"/>
  <c r="L25" i="46"/>
  <c r="K25" i="46"/>
  <c r="E259" i="33" s="1"/>
  <c r="J25" i="46"/>
  <c r="H25" i="46"/>
  <c r="G25" i="46"/>
  <c r="F25" i="46"/>
  <c r="E25" i="46"/>
  <c r="D25" i="46"/>
  <c r="E5" i="4" s="1"/>
  <c r="C25" i="46"/>
  <c r="E946" i="33" s="1"/>
  <c r="AZ24" i="46"/>
  <c r="AY24" i="46"/>
  <c r="AX24" i="46"/>
  <c r="AW24" i="46"/>
  <c r="AV24" i="46"/>
  <c r="AU24" i="46"/>
  <c r="AS24" i="46"/>
  <c r="AR24" i="46"/>
  <c r="AQ24" i="46"/>
  <c r="AP24" i="46"/>
  <c r="AO24" i="46"/>
  <c r="AN24" i="46"/>
  <c r="AM24" i="46"/>
  <c r="AL24" i="46"/>
  <c r="AK24" i="46"/>
  <c r="AJ24" i="46"/>
  <c r="AI24" i="46"/>
  <c r="AH24" i="46"/>
  <c r="AG24" i="46"/>
  <c r="AF24" i="46"/>
  <c r="C112" i="49" s="1"/>
  <c r="AE24" i="46"/>
  <c r="AD24" i="46"/>
  <c r="C112" i="29" s="1"/>
  <c r="AC24" i="46"/>
  <c r="AB24" i="46"/>
  <c r="AA24" i="46"/>
  <c r="Z24" i="46"/>
  <c r="E1190" i="33" s="1"/>
  <c r="Y24" i="46"/>
  <c r="X24" i="46"/>
  <c r="W24" i="46"/>
  <c r="V24" i="46"/>
  <c r="U24" i="46"/>
  <c r="T24" i="46"/>
  <c r="S24" i="46"/>
  <c r="R24" i="46"/>
  <c r="Q24" i="46"/>
  <c r="P24" i="46"/>
  <c r="O24" i="46"/>
  <c r="O390" i="33" s="1"/>
  <c r="N24" i="46"/>
  <c r="O388" i="33" s="1"/>
  <c r="M24" i="46"/>
  <c r="L24" i="46"/>
  <c r="K24" i="46"/>
  <c r="O234" i="33" s="1"/>
  <c r="J24" i="46"/>
  <c r="H24" i="46"/>
  <c r="G24" i="46"/>
  <c r="F24" i="46"/>
  <c r="E24" i="46"/>
  <c r="D24" i="46"/>
  <c r="C24" i="46"/>
  <c r="E33" i="30" s="1"/>
  <c r="AZ23" i="46"/>
  <c r="AY23" i="46"/>
  <c r="AX23" i="46"/>
  <c r="AW23" i="46"/>
  <c r="AV23" i="46"/>
  <c r="AU23" i="46"/>
  <c r="AS23" i="46"/>
  <c r="AR23" i="46"/>
  <c r="AQ23" i="46"/>
  <c r="AP23" i="46"/>
  <c r="AO23" i="46"/>
  <c r="AN23" i="46"/>
  <c r="AM23" i="46"/>
  <c r="AL23" i="46"/>
  <c r="AK23" i="46"/>
  <c r="AJ23" i="46"/>
  <c r="AI23" i="46"/>
  <c r="E324" i="4" s="1"/>
  <c r="AH23" i="46"/>
  <c r="AG23" i="46"/>
  <c r="AF23" i="46"/>
  <c r="C107" i="49" s="1"/>
  <c r="AE23" i="46"/>
  <c r="AD23" i="46"/>
  <c r="C107" i="29" s="1"/>
  <c r="AC23" i="46"/>
  <c r="AB23" i="46"/>
  <c r="AA23" i="46"/>
  <c r="Z23" i="46"/>
  <c r="Y23" i="46"/>
  <c r="X23" i="46"/>
  <c r="W23" i="46"/>
  <c r="E18" i="33" s="1"/>
  <c r="V23" i="46"/>
  <c r="U23" i="46"/>
  <c r="T23" i="46"/>
  <c r="S23" i="46"/>
  <c r="R23" i="46"/>
  <c r="Q23" i="46"/>
  <c r="P23" i="46"/>
  <c r="E536" i="33" s="1"/>
  <c r="O23" i="46"/>
  <c r="E535" i="33" s="1"/>
  <c r="N23" i="46"/>
  <c r="Q378" i="33" s="1"/>
  <c r="M23" i="46"/>
  <c r="L23" i="46"/>
  <c r="K23" i="46"/>
  <c r="J23" i="46"/>
  <c r="H23" i="46"/>
  <c r="G23" i="46"/>
  <c r="F23" i="46"/>
  <c r="E942" i="33" s="1"/>
  <c r="E23" i="46"/>
  <c r="D23" i="46"/>
  <c r="E65" i="4" s="1"/>
  <c r="C23" i="46"/>
  <c r="AZ22" i="46"/>
  <c r="AY22" i="46"/>
  <c r="AX22" i="46"/>
  <c r="AW22" i="46"/>
  <c r="AV22" i="46"/>
  <c r="AU22" i="46"/>
  <c r="AS22" i="46"/>
  <c r="AR22" i="46"/>
  <c r="AQ22" i="46"/>
  <c r="AP22" i="46"/>
  <c r="AO22" i="46"/>
  <c r="AN22" i="46"/>
  <c r="AM22" i="46"/>
  <c r="AL22" i="46"/>
  <c r="AK22" i="46"/>
  <c r="AJ22" i="46"/>
  <c r="AI22" i="46"/>
  <c r="E84" i="30" s="1"/>
  <c r="AH22" i="46"/>
  <c r="AG22" i="46"/>
  <c r="AF22" i="46"/>
  <c r="C102" i="49" s="1"/>
  <c r="AE22" i="46"/>
  <c r="AD22" i="46"/>
  <c r="C102" i="29" s="1"/>
  <c r="AC22" i="46"/>
  <c r="AB22" i="46"/>
  <c r="AA22" i="46"/>
  <c r="Z22" i="46"/>
  <c r="Y22" i="46"/>
  <c r="X22" i="46"/>
  <c r="O266" i="33" s="1"/>
  <c r="W22" i="46"/>
  <c r="O265" i="33" s="1"/>
  <c r="V22" i="46"/>
  <c r="U22" i="46"/>
  <c r="T22" i="46"/>
  <c r="S22" i="46"/>
  <c r="R22" i="46"/>
  <c r="Q22" i="46"/>
  <c r="M22" i="46"/>
  <c r="L22" i="46"/>
  <c r="K22" i="46"/>
  <c r="J22" i="46"/>
  <c r="H22" i="46"/>
  <c r="G22" i="46"/>
  <c r="F22" i="46"/>
  <c r="O9" i="4" s="1"/>
  <c r="E22" i="46"/>
  <c r="D22" i="46"/>
  <c r="E660" i="33" s="1"/>
  <c r="C22" i="46"/>
  <c r="Z11" i="47" s="1"/>
  <c r="AZ21" i="46"/>
  <c r="AY21" i="46"/>
  <c r="AX21" i="46"/>
  <c r="AW21" i="46"/>
  <c r="AV21" i="46"/>
  <c r="AU21" i="46"/>
  <c r="AS21" i="46"/>
  <c r="AR21" i="46"/>
  <c r="AQ21" i="46"/>
  <c r="AP21" i="46"/>
  <c r="AO21" i="46"/>
  <c r="AN21" i="46"/>
  <c r="AM21" i="46"/>
  <c r="AL21" i="46"/>
  <c r="AK21" i="46"/>
  <c r="AJ21" i="46"/>
  <c r="O322" i="4" s="1"/>
  <c r="AI21" i="46"/>
  <c r="AH21" i="46"/>
  <c r="AG21" i="46"/>
  <c r="AF21" i="46"/>
  <c r="AE21" i="46"/>
  <c r="AD21" i="46"/>
  <c r="AC21" i="46"/>
  <c r="AB21" i="46"/>
  <c r="AA21" i="46"/>
  <c r="Z21" i="46"/>
  <c r="E1187" i="33" s="1"/>
  <c r="Y21" i="46"/>
  <c r="X21" i="46"/>
  <c r="W21" i="46"/>
  <c r="V21" i="46"/>
  <c r="U21" i="46"/>
  <c r="T21" i="46"/>
  <c r="S21" i="46"/>
  <c r="R21" i="46"/>
  <c r="Q21" i="46"/>
  <c r="P21" i="46"/>
  <c r="O21" i="46"/>
  <c r="N21" i="46"/>
  <c r="AA17" i="47" s="1"/>
  <c r="M21" i="46"/>
  <c r="L21" i="46"/>
  <c r="K21" i="46"/>
  <c r="J21" i="46"/>
  <c r="H21" i="46"/>
  <c r="G21" i="46"/>
  <c r="E21" i="46"/>
  <c r="D21" i="46"/>
  <c r="O19" i="4" s="1"/>
  <c r="AZ20" i="46"/>
  <c r="F147" i="34" s="1"/>
  <c r="AY20" i="46"/>
  <c r="AX20" i="46"/>
  <c r="AW20" i="46"/>
  <c r="AV20" i="46"/>
  <c r="AU20" i="46"/>
  <c r="AS20" i="46"/>
  <c r="AR20" i="46"/>
  <c r="AQ20" i="46"/>
  <c r="AP20" i="46"/>
  <c r="AO20" i="46"/>
  <c r="AN20" i="46"/>
  <c r="AM20" i="46"/>
  <c r="AL20" i="46"/>
  <c r="AK20" i="46"/>
  <c r="AJ20" i="46"/>
  <c r="O321" i="4" s="1"/>
  <c r="AI20" i="46"/>
  <c r="AH20" i="46"/>
  <c r="AG20" i="46"/>
  <c r="G269" i="4" s="1"/>
  <c r="AF20" i="46"/>
  <c r="C92" i="49" s="1"/>
  <c r="AE20" i="46"/>
  <c r="AD20" i="46"/>
  <c r="AC20" i="46"/>
  <c r="AB20" i="46"/>
  <c r="AA20" i="46"/>
  <c r="Z20" i="46"/>
  <c r="Y20" i="46"/>
  <c r="X20" i="46"/>
  <c r="W20" i="46"/>
  <c r="V20" i="46"/>
  <c r="U20" i="46"/>
  <c r="T20" i="46"/>
  <c r="S20" i="46"/>
  <c r="R20" i="46"/>
  <c r="Q20" i="46"/>
  <c r="P20" i="46"/>
  <c r="O711" i="33" s="1"/>
  <c r="O20" i="46"/>
  <c r="E699" i="33" s="1"/>
  <c r="N20" i="46"/>
  <c r="O705" i="33" s="1"/>
  <c r="M20" i="46"/>
  <c r="L20" i="46"/>
  <c r="K20" i="46"/>
  <c r="J20" i="46"/>
  <c r="H20" i="46"/>
  <c r="G20" i="46"/>
  <c r="Q400" i="33" s="1"/>
  <c r="F20" i="46"/>
  <c r="E20" i="46"/>
  <c r="D20" i="46"/>
  <c r="C20" i="46"/>
  <c r="AZ19" i="46"/>
  <c r="G2" i="56" s="1"/>
  <c r="AY19" i="46"/>
  <c r="AX19" i="46"/>
  <c r="AW19" i="46"/>
  <c r="AV19" i="46"/>
  <c r="AU19" i="46"/>
  <c r="AS19" i="46"/>
  <c r="AR19" i="46"/>
  <c r="AQ19" i="46"/>
  <c r="AP19" i="46"/>
  <c r="AO19" i="46"/>
  <c r="AN19" i="46"/>
  <c r="AM19" i="46"/>
  <c r="AL19" i="46"/>
  <c r="AK19" i="46"/>
  <c r="AJ19" i="46"/>
  <c r="O320" i="4" s="1"/>
  <c r="AI19" i="46"/>
  <c r="AH19" i="46"/>
  <c r="AG19" i="46"/>
  <c r="AF19" i="46"/>
  <c r="AE19" i="46"/>
  <c r="AD19" i="46"/>
  <c r="AC19" i="46"/>
  <c r="AB19" i="46"/>
  <c r="AA19" i="46"/>
  <c r="Z19" i="46"/>
  <c r="E1185" i="33" s="1"/>
  <c r="Y19" i="46"/>
  <c r="X19" i="46"/>
  <c r="O1017" i="33" s="1"/>
  <c r="W19" i="46"/>
  <c r="O1015" i="33" s="1"/>
  <c r="V19" i="46"/>
  <c r="E1029" i="33" s="1"/>
  <c r="U19" i="46"/>
  <c r="T19" i="46"/>
  <c r="S19" i="46"/>
  <c r="R19" i="46"/>
  <c r="Q19" i="46"/>
  <c r="P19" i="46"/>
  <c r="O704" i="33" s="1"/>
  <c r="O19" i="46"/>
  <c r="O699" i="33" s="1"/>
  <c r="N19" i="46"/>
  <c r="O696" i="33" s="1"/>
  <c r="M19" i="46"/>
  <c r="L19" i="46"/>
  <c r="K19" i="46"/>
  <c r="O228" i="33" s="1"/>
  <c r="J19" i="46"/>
  <c r="O227" i="33" s="1"/>
  <c r="H19" i="46"/>
  <c r="G19" i="46"/>
  <c r="F19" i="46"/>
  <c r="E19" i="46"/>
  <c r="D19" i="46"/>
  <c r="C19" i="46"/>
  <c r="AZ18" i="46"/>
  <c r="AY18" i="46"/>
  <c r="AX18" i="46"/>
  <c r="AW18" i="46"/>
  <c r="AV18" i="46"/>
  <c r="AU18" i="46"/>
  <c r="AS18" i="46"/>
  <c r="AR18" i="46"/>
  <c r="AQ18" i="46"/>
  <c r="AP18" i="46"/>
  <c r="AO18" i="46"/>
  <c r="AN18" i="46"/>
  <c r="AM18" i="46"/>
  <c r="AL18" i="46"/>
  <c r="AK18" i="46"/>
  <c r="AJ18" i="46"/>
  <c r="O319" i="4" s="1"/>
  <c r="AI18" i="46"/>
  <c r="E80" i="30" s="1"/>
  <c r="AH18" i="46"/>
  <c r="AG18" i="46"/>
  <c r="AF18" i="46"/>
  <c r="C82" i="49" s="1"/>
  <c r="AE18" i="46"/>
  <c r="AD18" i="46"/>
  <c r="C82" i="29" s="1"/>
  <c r="AC18" i="46"/>
  <c r="AB18" i="46"/>
  <c r="AA18" i="46"/>
  <c r="Z18" i="46"/>
  <c r="E1184" i="33" s="1"/>
  <c r="Y18" i="46"/>
  <c r="X18" i="46"/>
  <c r="O1002" i="33" s="1"/>
  <c r="W18" i="46"/>
  <c r="O996" i="33" s="1"/>
  <c r="V18" i="46"/>
  <c r="O995" i="33" s="1"/>
  <c r="U18" i="46"/>
  <c r="T18" i="46"/>
  <c r="I807" i="33" s="1"/>
  <c r="S18" i="46"/>
  <c r="G822" i="33" s="1"/>
  <c r="R18" i="46"/>
  <c r="Q18" i="46"/>
  <c r="P18" i="46"/>
  <c r="O18" i="46"/>
  <c r="N18" i="46"/>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O318" i="4" s="1"/>
  <c r="AI17" i="46"/>
  <c r="AH17" i="46"/>
  <c r="AG17" i="46"/>
  <c r="AF17" i="46"/>
  <c r="C77" i="49" s="1"/>
  <c r="AE17" i="46"/>
  <c r="AD17" i="46"/>
  <c r="C77" i="29" s="1"/>
  <c r="AC17" i="46"/>
  <c r="AB17" i="46"/>
  <c r="AA17" i="46"/>
  <c r="Z17" i="46"/>
  <c r="E1183" i="33" s="1"/>
  <c r="Y17" i="46"/>
  <c r="X17" i="46"/>
  <c r="O115" i="33" s="1"/>
  <c r="W17" i="46"/>
  <c r="O114" i="33" s="1"/>
  <c r="V17" i="46"/>
  <c r="O113" i="33" s="1"/>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O317" i="4" s="1"/>
  <c r="AI16" i="46"/>
  <c r="AH16" i="46"/>
  <c r="AG16" i="46"/>
  <c r="AF16" i="46"/>
  <c r="C72" i="49" s="1"/>
  <c r="AE16" i="46"/>
  <c r="AD16" i="46"/>
  <c r="C72" i="29" s="1"/>
  <c r="AC16" i="46"/>
  <c r="AB16" i="46"/>
  <c r="AA16" i="46"/>
  <c r="Z16" i="46"/>
  <c r="E1182" i="33" s="1"/>
  <c r="Y16" i="46"/>
  <c r="X16" i="46"/>
  <c r="O48" i="33" s="1"/>
  <c r="W16" i="46"/>
  <c r="O47" i="33" s="1"/>
  <c r="V16" i="46"/>
  <c r="O46" i="33" s="1"/>
  <c r="U16" i="46"/>
  <c r="T16" i="46"/>
  <c r="S16" i="46"/>
  <c r="R16" i="46"/>
  <c r="Q16" i="46"/>
  <c r="P16" i="46"/>
  <c r="O16" i="46"/>
  <c r="N16" i="46"/>
  <c r="M16" i="46"/>
  <c r="L16" i="46"/>
  <c r="O232" i="33" s="1"/>
  <c r="K16" i="46"/>
  <c r="O231" i="33" s="1"/>
  <c r="J16" i="46"/>
  <c r="I16" i="46"/>
  <c r="F24" i="34" s="1"/>
  <c r="H16" i="46"/>
  <c r="F16" i="46"/>
  <c r="G4" i="56" s="1"/>
  <c r="E16" i="46"/>
  <c r="G64" i="4" s="1"/>
  <c r="D16" i="46"/>
  <c r="C16" i="46"/>
  <c r="AZ15" i="46"/>
  <c r="J7" i="34" s="1"/>
  <c r="AY15" i="46"/>
  <c r="AX15" i="46"/>
  <c r="AW15" i="46"/>
  <c r="AV15" i="46"/>
  <c r="AU15" i="46"/>
  <c r="AS15" i="46"/>
  <c r="AR15" i="46"/>
  <c r="AQ15" i="46"/>
  <c r="AP15" i="46"/>
  <c r="AO15" i="46"/>
  <c r="AN15" i="46"/>
  <c r="AM15" i="46"/>
  <c r="AL15" i="46"/>
  <c r="AK15" i="46"/>
  <c r="AJ15" i="46"/>
  <c r="O316" i="4" s="1"/>
  <c r="AI15" i="46"/>
  <c r="AH15" i="46"/>
  <c r="AG15" i="46"/>
  <c r="G268" i="4" s="1"/>
  <c r="AF15" i="46"/>
  <c r="AE15" i="46"/>
  <c r="AD15" i="46"/>
  <c r="AC15" i="46"/>
  <c r="AB15" i="46"/>
  <c r="AA15" i="46"/>
  <c r="Z15" i="46"/>
  <c r="E1181" i="33" s="1"/>
  <c r="Y15" i="46"/>
  <c r="X15" i="46"/>
  <c r="O1332" i="33" s="1"/>
  <c r="W15" i="46"/>
  <c r="O1328" i="33" s="1"/>
  <c r="V15" i="46"/>
  <c r="O1326" i="33" s="1"/>
  <c r="U15" i="46"/>
  <c r="T15" i="46"/>
  <c r="S15" i="46"/>
  <c r="R15" i="46"/>
  <c r="Q15" i="46"/>
  <c r="P15" i="46"/>
  <c r="O633" i="33" s="1"/>
  <c r="O15" i="46"/>
  <c r="O632" i="33" s="1"/>
  <c r="N15" i="46"/>
  <c r="M15" i="46"/>
  <c r="L15" i="46"/>
  <c r="K15" i="46"/>
  <c r="J15" i="46"/>
  <c r="I15" i="46"/>
  <c r="F20" i="34" s="1"/>
  <c r="H15" i="46"/>
  <c r="G15" i="46"/>
  <c r="F15" i="46"/>
  <c r="E15" i="46"/>
  <c r="D15" i="46"/>
  <c r="C15" i="46"/>
  <c r="E22" i="30" s="1"/>
  <c r="AZ14" i="46"/>
  <c r="M1286" i="33" s="1"/>
  <c r="AY14" i="46"/>
  <c r="AX14" i="46"/>
  <c r="AW14" i="46"/>
  <c r="AV14" i="46"/>
  <c r="AU14" i="46"/>
  <c r="AS14" i="46"/>
  <c r="AR14" i="46"/>
  <c r="AQ14" i="46"/>
  <c r="AP14" i="46"/>
  <c r="AO14" i="46"/>
  <c r="AN14" i="46"/>
  <c r="AM14" i="46"/>
  <c r="AL14" i="46"/>
  <c r="AK14" i="46"/>
  <c r="AJ14" i="46"/>
  <c r="O315" i="4" s="1"/>
  <c r="AI14" i="46"/>
  <c r="AH14" i="46"/>
  <c r="AG14" i="46"/>
  <c r="AF14" i="46"/>
  <c r="C62" i="49" s="1"/>
  <c r="AE14" i="46"/>
  <c r="AD14" i="46"/>
  <c r="AC14" i="46"/>
  <c r="AB14" i="46"/>
  <c r="AA14" i="46"/>
  <c r="Z14" i="46"/>
  <c r="E1180" i="33" s="1"/>
  <c r="Y14" i="46"/>
  <c r="X14" i="46"/>
  <c r="Q1344" i="33" s="1"/>
  <c r="W14" i="46"/>
  <c r="O1340" i="33" s="1"/>
  <c r="V14" i="46"/>
  <c r="O1335" i="33" s="1"/>
  <c r="U14" i="46"/>
  <c r="T14" i="46"/>
  <c r="S14" i="46"/>
  <c r="R14" i="46"/>
  <c r="Q14" i="46"/>
  <c r="P14" i="46"/>
  <c r="O14" i="46"/>
  <c r="O635" i="33" s="1"/>
  <c r="N14" i="46"/>
  <c r="M14" i="46"/>
  <c r="L14" i="46"/>
  <c r="K14" i="46"/>
  <c r="J14" i="46"/>
  <c r="I14" i="46"/>
  <c r="F17" i="34" s="1"/>
  <c r="H14" i="46"/>
  <c r="G14" i="46"/>
  <c r="G662" i="33" s="1"/>
  <c r="F14" i="46"/>
  <c r="E14" i="46"/>
  <c r="D14" i="46"/>
  <c r="C14" i="46"/>
  <c r="E31" i="30" s="1"/>
  <c r="AZ13" i="46"/>
  <c r="AY13" i="46"/>
  <c r="AX13" i="46"/>
  <c r="AW13" i="46"/>
  <c r="AV13" i="46"/>
  <c r="AU13" i="46"/>
  <c r="AS13" i="46"/>
  <c r="AR13" i="46"/>
  <c r="AQ13" i="46"/>
  <c r="AP13" i="46"/>
  <c r="AO13" i="46"/>
  <c r="AN13" i="46"/>
  <c r="AM13" i="46"/>
  <c r="AL13" i="46"/>
  <c r="AK13" i="46"/>
  <c r="AJ13" i="46"/>
  <c r="O314" i="4" s="1"/>
  <c r="AI13" i="46"/>
  <c r="AH13" i="46"/>
  <c r="AG13" i="46"/>
  <c r="AF13" i="46"/>
  <c r="C57" i="49" s="1"/>
  <c r="AE13" i="46"/>
  <c r="AD13" i="46"/>
  <c r="C122" i="29" s="1"/>
  <c r="AC13" i="46"/>
  <c r="AB13" i="46"/>
  <c r="AA13" i="46"/>
  <c r="Z13" i="46"/>
  <c r="E1179" i="33" s="1"/>
  <c r="Y13" i="46"/>
  <c r="X13" i="46"/>
  <c r="W13" i="46"/>
  <c r="V13" i="46"/>
  <c r="U13" i="46"/>
  <c r="T13" i="46"/>
  <c r="S13" i="46"/>
  <c r="R13" i="46"/>
  <c r="Q13" i="46"/>
  <c r="P13" i="46"/>
  <c r="O13" i="46"/>
  <c r="O634" i="33" s="1"/>
  <c r="N13" i="46"/>
  <c r="M13" i="46"/>
  <c r="L13" i="46"/>
  <c r="K13" i="46"/>
  <c r="O237" i="33" s="1"/>
  <c r="J13" i="46"/>
  <c r="O236" i="33" s="1"/>
  <c r="I13" i="46"/>
  <c r="H13" i="46"/>
  <c r="G13" i="46"/>
  <c r="S322" i="33" s="1"/>
  <c r="F13" i="46"/>
  <c r="E13" i="46"/>
  <c r="G59" i="4" s="1"/>
  <c r="D13" i="46"/>
  <c r="C13" i="46"/>
  <c r="AZ12" i="46"/>
  <c r="AY12" i="46"/>
  <c r="AX12" i="46"/>
  <c r="AW12" i="46"/>
  <c r="AV12" i="46"/>
  <c r="AU12" i="46"/>
  <c r="AS12" i="46"/>
  <c r="AR12" i="46"/>
  <c r="AQ12" i="46"/>
  <c r="AP12" i="46"/>
  <c r="AO12" i="46"/>
  <c r="AN12" i="46"/>
  <c r="AM12" i="46"/>
  <c r="AL12" i="46"/>
  <c r="AK12" i="46"/>
  <c r="AJ12" i="46"/>
  <c r="O313" i="4" s="1"/>
  <c r="AI12" i="46"/>
  <c r="AH12" i="46"/>
  <c r="AG12" i="46"/>
  <c r="AF12" i="46"/>
  <c r="AE12" i="46"/>
  <c r="AD12" i="46"/>
  <c r="C47" i="29" s="1"/>
  <c r="AC12" i="46"/>
  <c r="AB12" i="46"/>
  <c r="AA12" i="46"/>
  <c r="Z12" i="46"/>
  <c r="E1178" i="33" s="1"/>
  <c r="Y12" i="46"/>
  <c r="X12" i="46"/>
  <c r="E1294" i="33" s="1"/>
  <c r="W12" i="46"/>
  <c r="E1291" i="33" s="1"/>
  <c r="V12" i="46"/>
  <c r="U12" i="46"/>
  <c r="T12" i="46"/>
  <c r="E970" i="33" s="1"/>
  <c r="S12" i="46"/>
  <c r="S108" i="33" s="1"/>
  <c r="R12" i="46"/>
  <c r="E964" i="33" s="1"/>
  <c r="Q12" i="46"/>
  <c r="P12" i="46"/>
  <c r="O12" i="46"/>
  <c r="N12" i="46"/>
  <c r="S628" i="33" s="1"/>
  <c r="M12" i="46"/>
  <c r="L12" i="46"/>
  <c r="K12" i="46"/>
  <c r="J12" i="46"/>
  <c r="I12" i="46"/>
  <c r="L12" i="34" s="1"/>
  <c r="H12" i="46"/>
  <c r="G12" i="46"/>
  <c r="S756" i="33" s="1"/>
  <c r="F12" i="46"/>
  <c r="E12" i="46"/>
  <c r="D12" i="46"/>
  <c r="C12" i="46"/>
  <c r="AZ11" i="46"/>
  <c r="AY11" i="46"/>
  <c r="AX11" i="46"/>
  <c r="AW11" i="46"/>
  <c r="E186" i="4" s="1"/>
  <c r="AV11" i="46"/>
  <c r="AU11" i="46"/>
  <c r="AS11" i="46"/>
  <c r="AR11" i="46"/>
  <c r="AQ11" i="46"/>
  <c r="AP11" i="46"/>
  <c r="AO11" i="46"/>
  <c r="AN11" i="46"/>
  <c r="AM11" i="46"/>
  <c r="AL11" i="46"/>
  <c r="AK11" i="46"/>
  <c r="AJ11" i="46"/>
  <c r="AI11" i="46"/>
  <c r="E73" i="30" s="1"/>
  <c r="AH11" i="46"/>
  <c r="AG11" i="46"/>
  <c r="AF11" i="46"/>
  <c r="C47" i="49" s="1"/>
  <c r="AE11" i="46"/>
  <c r="AD11" i="46"/>
  <c r="C42" i="29" s="1"/>
  <c r="AC11" i="46"/>
  <c r="AB11" i="46"/>
  <c r="AA11" i="46"/>
  <c r="Z11" i="46"/>
  <c r="E1177" i="33" s="1"/>
  <c r="Y11" i="46"/>
  <c r="X11" i="46"/>
  <c r="O1026" i="33" s="1"/>
  <c r="W11" i="46"/>
  <c r="O1023" i="33" s="1"/>
  <c r="V11" i="46"/>
  <c r="O1021" i="33" s="1"/>
  <c r="U11" i="46"/>
  <c r="T11" i="46"/>
  <c r="S11" i="46"/>
  <c r="R11" i="46"/>
  <c r="Q11" i="46"/>
  <c r="P11" i="46"/>
  <c r="O11" i="46"/>
  <c r="N11" i="46"/>
  <c r="M11" i="46"/>
  <c r="L11" i="46"/>
  <c r="K11" i="46"/>
  <c r="J11" i="46"/>
  <c r="I11" i="46"/>
  <c r="H11" i="46"/>
  <c r="G11" i="46"/>
  <c r="F11" i="46"/>
  <c r="E11" i="46"/>
  <c r="G4" i="4" s="1"/>
  <c r="D11" i="46"/>
  <c r="C11" i="46"/>
  <c r="AZ10" i="46"/>
  <c r="AY10" i="46"/>
  <c r="AX10" i="46"/>
  <c r="AW10" i="46"/>
  <c r="E301" i="4" s="1"/>
  <c r="AV10" i="46"/>
  <c r="AU10" i="46"/>
  <c r="AS10" i="46"/>
  <c r="AR10" i="46"/>
  <c r="AQ10" i="46"/>
  <c r="AP10" i="46"/>
  <c r="AO10" i="46"/>
  <c r="AN10" i="46"/>
  <c r="AM10" i="46"/>
  <c r="AL10" i="46"/>
  <c r="AK10" i="46"/>
  <c r="AJ10" i="46"/>
  <c r="O311" i="4" s="1"/>
  <c r="AI10" i="46"/>
  <c r="AH10" i="46"/>
  <c r="AG10" i="46"/>
  <c r="AF10" i="46"/>
  <c r="C42" i="49" s="1"/>
  <c r="AE10" i="46"/>
  <c r="AD10" i="46"/>
  <c r="C37" i="29" s="1"/>
  <c r="AC10" i="46"/>
  <c r="AB10" i="46"/>
  <c r="AA10" i="46"/>
  <c r="Z10" i="46"/>
  <c r="E1176" i="33" s="1"/>
  <c r="Y10" i="46"/>
  <c r="X10" i="46"/>
  <c r="W10" i="46"/>
  <c r="V10" i="46"/>
  <c r="U10" i="46"/>
  <c r="T10" i="46"/>
  <c r="S10" i="46"/>
  <c r="R10" i="46"/>
  <c r="Q10" i="46"/>
  <c r="P10" i="46"/>
  <c r="O10" i="46"/>
  <c r="O629" i="33" s="1"/>
  <c r="N10" i="46"/>
  <c r="O628" i="33" s="1"/>
  <c r="M10" i="46"/>
  <c r="L10" i="46"/>
  <c r="K10" i="46"/>
  <c r="J10" i="46"/>
  <c r="H10" i="46"/>
  <c r="G10" i="46"/>
  <c r="F10" i="46"/>
  <c r="E10" i="46"/>
  <c r="G60" i="4" s="1"/>
  <c r="D10" i="46"/>
  <c r="C10" i="46"/>
  <c r="E32" i="30" s="1"/>
  <c r="AZ9" i="46"/>
  <c r="AX9" i="46"/>
  <c r="AW9" i="46"/>
  <c r="AV9" i="46"/>
  <c r="AU9" i="46"/>
  <c r="AS9" i="46"/>
  <c r="AR9" i="46"/>
  <c r="AQ9" i="46"/>
  <c r="AP9" i="46"/>
  <c r="AO9" i="46"/>
  <c r="AN9" i="46"/>
  <c r="AM9" i="46"/>
  <c r="AL9" i="46"/>
  <c r="AK9" i="46"/>
  <c r="AJ9" i="46"/>
  <c r="O310" i="4" s="1"/>
  <c r="AI9" i="46"/>
  <c r="E71" i="30" s="1"/>
  <c r="AH9" i="46"/>
  <c r="AG9" i="46"/>
  <c r="AF9" i="46"/>
  <c r="C37" i="49" s="1"/>
  <c r="AE9" i="46"/>
  <c r="G148" i="4" s="1"/>
  <c r="AD9" i="46"/>
  <c r="C32" i="29" s="1"/>
  <c r="AC9" i="46"/>
  <c r="AB9" i="46"/>
  <c r="AA9" i="46"/>
  <c r="Z9" i="46"/>
  <c r="E1175" i="33" s="1"/>
  <c r="Y9" i="46"/>
  <c r="X9" i="46"/>
  <c r="W9" i="46"/>
  <c r="V9" i="46"/>
  <c r="U9" i="46"/>
  <c r="Q9" i="46"/>
  <c r="P9" i="46"/>
  <c r="O9" i="46"/>
  <c r="N9" i="46"/>
  <c r="M9" i="46"/>
  <c r="L9" i="46"/>
  <c r="K9" i="46"/>
  <c r="J9" i="46"/>
  <c r="H9" i="46"/>
  <c r="G9" i="46"/>
  <c r="F9" i="46"/>
  <c r="E9" i="46"/>
  <c r="G58" i="4" s="1"/>
  <c r="D9" i="46"/>
  <c r="G191" i="4" s="1"/>
  <c r="C9" i="46"/>
  <c r="AZ8" i="46"/>
  <c r="AY8" i="46"/>
  <c r="K313" i="4" s="1"/>
  <c r="AX8" i="46"/>
  <c r="AW8" i="46"/>
  <c r="AV8" i="46"/>
  <c r="AU8" i="46"/>
  <c r="AS8" i="46"/>
  <c r="AR8" i="46"/>
  <c r="AQ8" i="46"/>
  <c r="AP8" i="46"/>
  <c r="AO8" i="46"/>
  <c r="AN8" i="46"/>
  <c r="AM8" i="46"/>
  <c r="AL8" i="46"/>
  <c r="AK8" i="46"/>
  <c r="AJ8" i="46"/>
  <c r="O309" i="4" s="1"/>
  <c r="AI8" i="46"/>
  <c r="E70" i="30" s="1"/>
  <c r="AH8" i="46"/>
  <c r="AG8" i="46"/>
  <c r="AF8" i="46"/>
  <c r="C32" i="49" s="1"/>
  <c r="AE8" i="46"/>
  <c r="AD8" i="46"/>
  <c r="AC8" i="46"/>
  <c r="AB8" i="46"/>
  <c r="AA8" i="46"/>
  <c r="Z8" i="46"/>
  <c r="E1174" i="33" s="1"/>
  <c r="Y8" i="46"/>
  <c r="X8" i="46"/>
  <c r="W8" i="46"/>
  <c r="V8" i="46"/>
  <c r="U8" i="46"/>
  <c r="T8" i="46"/>
  <c r="S8" i="46"/>
  <c r="S1062" i="33" s="1"/>
  <c r="R8" i="46"/>
  <c r="X17" i="47" s="1"/>
  <c r="Q8" i="46"/>
  <c r="P8" i="46"/>
  <c r="O621" i="33" s="1"/>
  <c r="O8" i="46"/>
  <c r="N8" i="46"/>
  <c r="E622" i="33" s="1"/>
  <c r="M8" i="46"/>
  <c r="L8" i="46"/>
  <c r="K8" i="46"/>
  <c r="J8" i="46"/>
  <c r="H8" i="46"/>
  <c r="G8" i="46"/>
  <c r="G193" i="33" s="1"/>
  <c r="F8" i="46"/>
  <c r="G8" i="4" s="1"/>
  <c r="E8" i="46"/>
  <c r="D8" i="46"/>
  <c r="G18" i="4" s="1"/>
  <c r="C8" i="46"/>
  <c r="AZ7" i="46"/>
  <c r="AY7" i="46"/>
  <c r="G313" i="4" s="1"/>
  <c r="AX7" i="46"/>
  <c r="AW7" i="46"/>
  <c r="AV7" i="46"/>
  <c r="AU7" i="46"/>
  <c r="AS7" i="46"/>
  <c r="AR7" i="46"/>
  <c r="AQ7" i="46"/>
  <c r="AP7" i="46"/>
  <c r="AO7" i="46"/>
  <c r="AN7" i="46"/>
  <c r="AM7" i="46"/>
  <c r="AL7" i="46"/>
  <c r="AK7" i="46"/>
  <c r="AJ7" i="46"/>
  <c r="AI7" i="46"/>
  <c r="E69" i="30" s="1"/>
  <c r="AH7" i="46"/>
  <c r="AG7" i="46"/>
  <c r="G267" i="4" s="1"/>
  <c r="AF7" i="46"/>
  <c r="AE7" i="46"/>
  <c r="AD7" i="46"/>
  <c r="AC7" i="46"/>
  <c r="AB7" i="46"/>
  <c r="AA7" i="46"/>
  <c r="Z7" i="46"/>
  <c r="E1173" i="33" s="1"/>
  <c r="Y7" i="46"/>
  <c r="X7" i="46"/>
  <c r="W7" i="46"/>
  <c r="V7" i="46"/>
  <c r="U7" i="46"/>
  <c r="T7" i="46"/>
  <c r="S7" i="46"/>
  <c r="R7" i="46"/>
  <c r="Q7" i="46"/>
  <c r="P7" i="46"/>
  <c r="K36" i="36" s="1"/>
  <c r="O7" i="46"/>
  <c r="K35" i="36" s="1"/>
  <c r="N7" i="46"/>
  <c r="K34" i="36" s="1"/>
  <c r="M7" i="46"/>
  <c r="L7" i="46"/>
  <c r="K7" i="46"/>
  <c r="J7" i="46"/>
  <c r="I7" i="46"/>
  <c r="H14" i="34" s="1"/>
  <c r="H7" i="46"/>
  <c r="G7" i="46"/>
  <c r="F7" i="46"/>
  <c r="E7" i="46"/>
  <c r="D7" i="46"/>
  <c r="C7" i="46"/>
  <c r="AZ6" i="46"/>
  <c r="AY6" i="46"/>
  <c r="F82" i="34" s="1"/>
  <c r="AX6" i="46"/>
  <c r="AW6" i="46"/>
  <c r="AV6" i="46"/>
  <c r="E28" i="4" s="1"/>
  <c r="AU6" i="46"/>
  <c r="AS6" i="46"/>
  <c r="AR6" i="46"/>
  <c r="AQ6" i="46"/>
  <c r="AP6" i="46"/>
  <c r="AO6" i="46"/>
  <c r="AN6" i="46"/>
  <c r="AM6" i="46"/>
  <c r="AL6" i="46"/>
  <c r="AK6" i="46"/>
  <c r="AJ6" i="46"/>
  <c r="O307" i="4" s="1"/>
  <c r="AI6" i="46"/>
  <c r="AH6" i="46"/>
  <c r="AG6" i="46"/>
  <c r="AF6" i="46"/>
  <c r="AE6" i="46"/>
  <c r="AD6" i="46"/>
  <c r="AC6" i="46"/>
  <c r="AB6" i="46"/>
  <c r="AA6" i="46"/>
  <c r="Z6" i="46"/>
  <c r="E1172" i="33" s="1"/>
  <c r="Y6" i="46"/>
  <c r="X6" i="46"/>
  <c r="O1034" i="33" s="1"/>
  <c r="W6" i="46"/>
  <c r="O1032" i="33" s="1"/>
  <c r="V6" i="46"/>
  <c r="O1029" i="33" s="1"/>
  <c r="U6" i="46"/>
  <c r="T6" i="46"/>
  <c r="S6" i="46"/>
  <c r="R6" i="46"/>
  <c r="Q6" i="46"/>
  <c r="P6" i="46"/>
  <c r="K28" i="36" s="1"/>
  <c r="O6" i="46"/>
  <c r="N6" i="46"/>
  <c r="K30" i="36" s="1"/>
  <c r="M6" i="46"/>
  <c r="L6" i="46"/>
  <c r="E241" i="33" s="1"/>
  <c r="K6" i="46"/>
  <c r="J6" i="46"/>
  <c r="Q1281" i="33" s="1"/>
  <c r="I6" i="46"/>
  <c r="H6" i="46"/>
  <c r="G6" i="46"/>
  <c r="F6" i="46"/>
  <c r="E6" i="46"/>
  <c r="D6" i="46"/>
  <c r="C6" i="46"/>
  <c r="AZ5" i="46"/>
  <c r="AY5" i="46"/>
  <c r="I86" i="4" s="1"/>
  <c r="AX5" i="46"/>
  <c r="AW5" i="46"/>
  <c r="AV5" i="46"/>
  <c r="E35" i="4" s="1"/>
  <c r="AU5" i="46"/>
  <c r="AS5" i="46"/>
  <c r="AR5" i="46"/>
  <c r="AQ5" i="46"/>
  <c r="AP5" i="46"/>
  <c r="AO5" i="46"/>
  <c r="AN5" i="46"/>
  <c r="G183" i="4" s="1"/>
  <c r="AM5" i="46"/>
  <c r="G182" i="4" s="1"/>
  <c r="AL5" i="46"/>
  <c r="AK5" i="46"/>
  <c r="G181" i="4" s="1"/>
  <c r="AJ5" i="46"/>
  <c r="O306" i="4" s="1"/>
  <c r="AI5" i="46"/>
  <c r="AH5" i="46"/>
  <c r="AG5" i="46"/>
  <c r="AF5" i="46"/>
  <c r="AE5" i="46"/>
  <c r="AD5" i="46"/>
  <c r="AC5" i="46"/>
  <c r="AB5" i="46"/>
  <c r="AA5" i="46"/>
  <c r="Z5" i="46"/>
  <c r="E1171" i="33" s="1"/>
  <c r="Y5" i="46"/>
  <c r="X5" i="46"/>
  <c r="O79" i="33" s="1"/>
  <c r="W5" i="46"/>
  <c r="O87" i="33" s="1"/>
  <c r="V5" i="46"/>
  <c r="U5" i="46"/>
  <c r="T5" i="46"/>
  <c r="S5" i="46"/>
  <c r="R5" i="46"/>
  <c r="Q5" i="46"/>
  <c r="P5" i="46"/>
  <c r="O5" i="46"/>
  <c r="N5" i="46"/>
  <c r="M5" i="46"/>
  <c r="L5" i="46"/>
  <c r="G257" i="33" s="1"/>
  <c r="K5" i="46"/>
  <c r="G244" i="33" s="1"/>
  <c r="J5" i="46"/>
  <c r="I5" i="46"/>
  <c r="F27" i="34" s="1"/>
  <c r="H5" i="46"/>
  <c r="G5" i="46"/>
  <c r="I525" i="33" s="1"/>
  <c r="F5" i="46"/>
  <c r="U160" i="4" s="1"/>
  <c r="E5" i="46"/>
  <c r="G25" i="4" s="1"/>
  <c r="D5" i="46"/>
  <c r="U159" i="4" s="1"/>
  <c r="C5" i="46"/>
  <c r="AZ4" i="46"/>
  <c r="AY4" i="46"/>
  <c r="AX4" i="46"/>
  <c r="AW4" i="46"/>
  <c r="AV4" i="46"/>
  <c r="E44" i="4" s="1"/>
  <c r="AU4" i="46"/>
  <c r="AS4" i="46"/>
  <c r="AR4" i="46"/>
  <c r="AQ4" i="46"/>
  <c r="AP4" i="46"/>
  <c r="AO4" i="46"/>
  <c r="AN4" i="46"/>
  <c r="AM4" i="46"/>
  <c r="AL4" i="46"/>
  <c r="AK4" i="46"/>
  <c r="AJ4" i="46"/>
  <c r="AI4" i="46"/>
  <c r="AH4" i="46"/>
  <c r="E269" i="4" s="1"/>
  <c r="AG4" i="46"/>
  <c r="AF4" i="46"/>
  <c r="C12" i="49" s="1"/>
  <c r="AE4" i="46"/>
  <c r="AD4" i="46"/>
  <c r="AC4" i="46"/>
  <c r="AB4" i="46"/>
  <c r="AA4" i="46"/>
  <c r="Z4" i="46"/>
  <c r="E1170" i="33" s="1"/>
  <c r="Y4" i="46"/>
  <c r="X4" i="46"/>
  <c r="W4" i="46"/>
  <c r="V4" i="46"/>
  <c r="U4" i="46"/>
  <c r="T4" i="46"/>
  <c r="S4" i="46"/>
  <c r="R4" i="46"/>
  <c r="Q4" i="46"/>
  <c r="P4" i="46"/>
  <c r="O4" i="46"/>
  <c r="N4" i="46"/>
  <c r="M4" i="46"/>
  <c r="L4" i="46"/>
  <c r="K4" i="46"/>
  <c r="G250" i="33" s="1"/>
  <c r="J4" i="46"/>
  <c r="I4" i="46"/>
  <c r="F15" i="34" s="1"/>
  <c r="H4" i="46"/>
  <c r="F4" i="46"/>
  <c r="W160" i="4" s="1"/>
  <c r="E4" i="46"/>
  <c r="G50" i="4" s="1"/>
  <c r="D4" i="46"/>
  <c r="W159" i="4" s="1"/>
  <c r="C4" i="46"/>
  <c r="AZ3" i="46"/>
  <c r="AY3" i="46"/>
  <c r="AX3" i="46"/>
  <c r="AW3" i="46"/>
  <c r="AV3" i="46"/>
  <c r="E62" i="4" s="1"/>
  <c r="AU3" i="46"/>
  <c r="AS3" i="46"/>
  <c r="AR3" i="46"/>
  <c r="AQ3" i="46"/>
  <c r="AP3" i="46"/>
  <c r="AO3" i="46"/>
  <c r="AN3" i="46"/>
  <c r="AM3" i="46"/>
  <c r="AL3" i="46"/>
  <c r="AK3" i="46"/>
  <c r="AJ3" i="46"/>
  <c r="AI3" i="46"/>
  <c r="E65" i="30" s="1"/>
  <c r="AH3" i="46"/>
  <c r="AG3" i="46"/>
  <c r="AF3" i="46"/>
  <c r="C7" i="49" s="1"/>
  <c r="AE3" i="46"/>
  <c r="AD3" i="46"/>
  <c r="AC3" i="46"/>
  <c r="AB3" i="46"/>
  <c r="AA3" i="46"/>
  <c r="Z3" i="46"/>
  <c r="E1169" i="33" s="1"/>
  <c r="Y3" i="46"/>
  <c r="X3" i="46"/>
  <c r="O351" i="33" s="1"/>
  <c r="W3" i="46"/>
  <c r="O350" i="33" s="1"/>
  <c r="V3" i="46"/>
  <c r="O347" i="33" s="1"/>
  <c r="U3" i="46"/>
  <c r="T3" i="46"/>
  <c r="S3" i="46"/>
  <c r="R3" i="46"/>
  <c r="Q3" i="46"/>
  <c r="P3" i="46"/>
  <c r="O3" i="46"/>
  <c r="N3" i="46"/>
  <c r="M3" i="46"/>
  <c r="L3" i="46"/>
  <c r="K3" i="46"/>
  <c r="J3" i="46"/>
  <c r="I3" i="46"/>
  <c r="H3" i="46"/>
  <c r="G3" i="46"/>
  <c r="F3" i="46"/>
  <c r="E3" i="46"/>
  <c r="D3" i="46"/>
  <c r="C3" i="46"/>
  <c r="E34" i="30" s="1"/>
  <c r="AZ2" i="46"/>
  <c r="AY2" i="46"/>
  <c r="AX2" i="46"/>
  <c r="AW2" i="46"/>
  <c r="AV2" i="46"/>
  <c r="E3" i="4" s="1"/>
  <c r="AU2" i="46"/>
  <c r="AS2" i="46"/>
  <c r="AR2" i="46"/>
  <c r="AQ2" i="46"/>
  <c r="AP2" i="46"/>
  <c r="AO2" i="46"/>
  <c r="AN2" i="46"/>
  <c r="AM2" i="46"/>
  <c r="AL2" i="46"/>
  <c r="O93" i="4" s="1"/>
  <c r="AK2" i="46"/>
  <c r="AJ2" i="46"/>
  <c r="AI2" i="46"/>
  <c r="E64" i="30" s="1"/>
  <c r="AH2" i="46"/>
  <c r="AG2" i="46"/>
  <c r="E234" i="4" s="1"/>
  <c r="AF2" i="46"/>
  <c r="AE2" i="46"/>
  <c r="AD2" i="46"/>
  <c r="C27" i="29" s="1"/>
  <c r="AC2" i="46"/>
  <c r="AB2" i="46"/>
  <c r="AA2" i="46"/>
  <c r="Z2" i="46"/>
  <c r="E1168" i="33" s="1"/>
  <c r="Y2" i="46"/>
  <c r="X2" i="46"/>
  <c r="W2" i="46"/>
  <c r="V2" i="46"/>
  <c r="U2" i="46"/>
  <c r="Q2" i="46"/>
  <c r="P2" i="46"/>
  <c r="O66" i="33" s="1"/>
  <c r="O2" i="46"/>
  <c r="O65" i="33" s="1"/>
  <c r="N2" i="46"/>
  <c r="M2" i="46"/>
  <c r="L2" i="46"/>
  <c r="K2" i="46"/>
  <c r="J2" i="46"/>
  <c r="I2" i="46"/>
  <c r="F8" i="34" s="1"/>
  <c r="H2" i="46"/>
  <c r="F2" i="46"/>
  <c r="E2" i="46"/>
  <c r="I1286" i="33" s="1"/>
  <c r="D2" i="46"/>
  <c r="C2" i="46"/>
  <c r="E26" i="30" s="1"/>
  <c r="AZ1" i="46"/>
  <c r="AY1" i="46"/>
  <c r="AX1" i="46"/>
  <c r="B46" i="46" s="1"/>
  <c r="AW1" i="46"/>
  <c r="C93" i="45" s="1"/>
  <c r="AV1" i="46"/>
  <c r="B44" i="46" s="1"/>
  <c r="AU1" i="46"/>
  <c r="AS1" i="46"/>
  <c r="AR1" i="46"/>
  <c r="AQ1" i="46"/>
  <c r="B39" i="46" s="1"/>
  <c r="AP1" i="46"/>
  <c r="B38" i="46" s="1"/>
  <c r="AO1" i="46"/>
  <c r="AN1" i="46"/>
  <c r="B36" i="46" s="1"/>
  <c r="AM1" i="46"/>
  <c r="AL1" i="46"/>
  <c r="AK1" i="46"/>
  <c r="AJ1" i="46"/>
  <c r="AI1" i="46"/>
  <c r="AH1" i="46"/>
  <c r="AG1" i="46"/>
  <c r="B32" i="46" s="1"/>
  <c r="AF1" i="46"/>
  <c r="AE1" i="46"/>
  <c r="AD1" i="46"/>
  <c r="AC1" i="46"/>
  <c r="AB1" i="46"/>
  <c r="AA1" i="46"/>
  <c r="B26" i="46" s="1"/>
  <c r="Z1" i="46"/>
  <c r="B25" i="46" s="1"/>
  <c r="Y1" i="46"/>
  <c r="X1" i="46"/>
  <c r="B23" i="46" s="1"/>
  <c r="W1" i="46"/>
  <c r="V1" i="46"/>
  <c r="U1" i="46"/>
  <c r="T1" i="46"/>
  <c r="B19" i="46" s="1"/>
  <c r="S1" i="46"/>
  <c r="R1" i="46"/>
  <c r="Q1" i="46"/>
  <c r="B16" i="46" s="1"/>
  <c r="P1" i="46"/>
  <c r="O1" i="46"/>
  <c r="N1" i="46"/>
  <c r="B13" i="46" s="1"/>
  <c r="M1" i="46"/>
  <c r="L1" i="46"/>
  <c r="B11" i="46" s="1"/>
  <c r="K1" i="46"/>
  <c r="B10" i="46" s="1"/>
  <c r="J1" i="46"/>
  <c r="B9" i="46" s="1"/>
  <c r="G1" i="46"/>
  <c r="F1" i="46"/>
  <c r="E1" i="46"/>
  <c r="D29" i="40" s="1"/>
  <c r="D1" i="46"/>
  <c r="B29" i="40" s="1"/>
  <c r="C1" i="46"/>
  <c r="A1363" i="33"/>
  <c r="Q1097" i="33"/>
  <c r="Q1096" i="33"/>
  <c r="Q1095" i="33"/>
  <c r="Q1094" i="33"/>
  <c r="Q1093" i="33"/>
  <c r="Q1092" i="33"/>
  <c r="Q1091" i="33"/>
  <c r="Q1090" i="33"/>
  <c r="Q1089" i="33"/>
  <c r="Q1056" i="33"/>
  <c r="Q1050" i="33"/>
  <c r="Q1002" i="33"/>
  <c r="Q1001" i="33"/>
  <c r="Q1000" i="33"/>
  <c r="Q999" i="33"/>
  <c r="Q998" i="33"/>
  <c r="Q997" i="33"/>
  <c r="Q996" i="33"/>
  <c r="Q995" i="33"/>
  <c r="Q994" i="33"/>
  <c r="Q961" i="33"/>
  <c r="Q956" i="33"/>
  <c r="Q954" i="33"/>
  <c r="Q914" i="33"/>
  <c r="Q911" i="33"/>
  <c r="S907" i="33"/>
  <c r="S906" i="33"/>
  <c r="S905" i="33"/>
  <c r="S904" i="33"/>
  <c r="S903" i="33"/>
  <c r="S902" i="33"/>
  <c r="S901" i="33"/>
  <c r="S900" i="33"/>
  <c r="S899" i="33"/>
  <c r="Q894" i="33"/>
  <c r="Q893" i="33"/>
  <c r="Q892" i="33"/>
  <c r="U788" i="33"/>
  <c r="S787" i="33"/>
  <c r="S786" i="33"/>
  <c r="S785" i="33"/>
  <c r="S784" i="33"/>
  <c r="S783" i="33"/>
  <c r="S782" i="33"/>
  <c r="S781" i="33"/>
  <c r="S780" i="33"/>
  <c r="S755" i="33"/>
  <c r="S656" i="33"/>
  <c r="S655" i="33"/>
  <c r="S654" i="33"/>
  <c r="S653" i="33"/>
  <c r="S652" i="33"/>
  <c r="S651" i="33"/>
  <c r="S650" i="33"/>
  <c r="S649" i="33"/>
  <c r="S647" i="33"/>
  <c r="S646" i="33"/>
  <c r="S645" i="33"/>
  <c r="S644" i="33"/>
  <c r="S643" i="33"/>
  <c r="S642" i="33"/>
  <c r="S641" i="33"/>
  <c r="S640" i="33"/>
  <c r="Q625" i="33"/>
  <c r="S602" i="33"/>
  <c r="S601" i="33"/>
  <c r="S600" i="33"/>
  <c r="S599" i="33"/>
  <c r="S598" i="33"/>
  <c r="S597" i="33"/>
  <c r="S596" i="33"/>
  <c r="S595" i="33"/>
  <c r="Q518" i="33"/>
  <c r="Q517" i="33"/>
  <c r="Q516" i="33"/>
  <c r="Q515" i="33"/>
  <c r="Q514" i="33"/>
  <c r="Q513" i="33"/>
  <c r="Q512" i="33"/>
  <c r="Q511" i="33"/>
  <c r="Q465" i="33"/>
  <c r="Q464" i="33"/>
  <c r="Q463" i="33"/>
  <c r="Q462" i="33"/>
  <c r="Q461" i="33"/>
  <c r="Q460" i="33"/>
  <c r="Q459" i="33"/>
  <c r="Q458" i="33"/>
  <c r="Q457" i="33"/>
  <c r="Q411" i="33"/>
  <c r="Q408" i="33"/>
  <c r="Q375" i="33"/>
  <c r="Q374" i="33"/>
  <c r="Q373" i="33"/>
  <c r="Q372" i="33"/>
  <c r="Q371" i="33"/>
  <c r="Q370" i="33"/>
  <c r="Q369" i="33"/>
  <c r="Q368" i="33"/>
  <c r="Q367" i="33"/>
  <c r="W344" i="33"/>
  <c r="Q337" i="33"/>
  <c r="S325" i="33"/>
  <c r="S323" i="33"/>
  <c r="S321" i="33"/>
  <c r="Q288" i="33"/>
  <c r="Q296" i="33"/>
  <c r="O296" i="33"/>
  <c r="Q187" i="33"/>
  <c r="Q186" i="33"/>
  <c r="U153" i="33"/>
  <c r="Q129" i="33"/>
  <c r="S118" i="33"/>
  <c r="S117" i="33"/>
  <c r="Q42" i="33"/>
  <c r="Q41" i="33"/>
  <c r="S36" i="33"/>
  <c r="Q35" i="33"/>
  <c r="S32" i="33"/>
  <c r="Q31" i="33"/>
  <c r="I950" i="33"/>
  <c r="O950" i="33"/>
  <c r="G950" i="33"/>
  <c r="AN33" i="51"/>
  <c r="AM33" i="51"/>
  <c r="AL33" i="51"/>
  <c r="AK33" i="51"/>
  <c r="AV33" i="51"/>
  <c r="AU33" i="51"/>
  <c r="BA33" i="51"/>
  <c r="BB33" i="51"/>
  <c r="I33" i="51"/>
  <c r="AA33" i="51" s="1"/>
  <c r="G33" i="51"/>
  <c r="Z33" i="51" s="1"/>
  <c r="E33" i="51"/>
  <c r="Y33" i="51" s="1"/>
  <c r="C33" i="51"/>
  <c r="X33" i="51" s="1"/>
  <c r="L33" i="51"/>
  <c r="AN32" i="51"/>
  <c r="AM32" i="51"/>
  <c r="AL32" i="51"/>
  <c r="AK32" i="51"/>
  <c r="AV32" i="51"/>
  <c r="AU32" i="51"/>
  <c r="BA32" i="51"/>
  <c r="BB32" i="51"/>
  <c r="I32" i="51"/>
  <c r="AA32" i="51" s="1"/>
  <c r="G32" i="51"/>
  <c r="Z32" i="51" s="1"/>
  <c r="C32" i="51"/>
  <c r="X32" i="51" s="1"/>
  <c r="L32" i="51"/>
  <c r="AN31" i="51"/>
  <c r="AM31" i="51"/>
  <c r="AL31" i="51"/>
  <c r="AK31" i="51"/>
  <c r="AV31" i="51"/>
  <c r="AU31" i="51"/>
  <c r="BA31" i="51"/>
  <c r="BB31" i="51"/>
  <c r="I31" i="51"/>
  <c r="AA31" i="51" s="1"/>
  <c r="G31" i="51"/>
  <c r="Z31" i="51" s="1"/>
  <c r="E31" i="51"/>
  <c r="Y31" i="51" s="1"/>
  <c r="C31" i="51"/>
  <c r="X31" i="51" s="1"/>
  <c r="L31" i="51"/>
  <c r="AN30" i="51"/>
  <c r="AM30" i="51"/>
  <c r="AL30" i="51"/>
  <c r="AK30" i="51"/>
  <c r="AV30" i="51"/>
  <c r="AU30" i="51"/>
  <c r="BA30" i="51"/>
  <c r="BB30" i="51"/>
  <c r="I30" i="51"/>
  <c r="AA30" i="51" s="1"/>
  <c r="G30" i="51"/>
  <c r="Z30" i="51" s="1"/>
  <c r="E30" i="51"/>
  <c r="Y30" i="51" s="1"/>
  <c r="C30" i="51"/>
  <c r="X30" i="51" s="1"/>
  <c r="L30" i="51"/>
  <c r="AN29" i="51"/>
  <c r="AM29" i="51"/>
  <c r="AL29" i="51"/>
  <c r="AK29" i="51"/>
  <c r="AV29" i="51"/>
  <c r="AU29" i="51"/>
  <c r="BA29" i="51"/>
  <c r="BB29" i="51"/>
  <c r="I29" i="51"/>
  <c r="AA29" i="51" s="1"/>
  <c r="E29" i="51"/>
  <c r="Y29" i="51" s="1"/>
  <c r="C29" i="51"/>
  <c r="X29" i="51" s="1"/>
  <c r="L29" i="51"/>
  <c r="AN28" i="51"/>
  <c r="AM28" i="51"/>
  <c r="AL28" i="51"/>
  <c r="AK28" i="51"/>
  <c r="AV28" i="51"/>
  <c r="AU28" i="51"/>
  <c r="BA28" i="51"/>
  <c r="BB28" i="51"/>
  <c r="I28" i="51"/>
  <c r="AA28" i="51" s="1"/>
  <c r="E28" i="51"/>
  <c r="Y28" i="51" s="1"/>
  <c r="C28" i="51"/>
  <c r="X28" i="51" s="1"/>
  <c r="L28" i="51"/>
  <c r="AN27" i="51"/>
  <c r="AM27" i="51"/>
  <c r="AL27" i="51"/>
  <c r="AK27" i="51"/>
  <c r="AV27" i="51"/>
  <c r="AU27" i="51"/>
  <c r="BA27" i="51"/>
  <c r="BB27" i="51"/>
  <c r="I27" i="51"/>
  <c r="AA27" i="51" s="1"/>
  <c r="E27" i="51"/>
  <c r="Y27" i="51" s="1"/>
  <c r="C27" i="51"/>
  <c r="X27" i="51" s="1"/>
  <c r="L27" i="51"/>
  <c r="AN26" i="51"/>
  <c r="AM26" i="51"/>
  <c r="AL26" i="51"/>
  <c r="AK26" i="51"/>
  <c r="AV26" i="51"/>
  <c r="AU26" i="51"/>
  <c r="BA26" i="51"/>
  <c r="BB26" i="51"/>
  <c r="I26" i="51"/>
  <c r="AA26" i="51" s="1"/>
  <c r="E26" i="51"/>
  <c r="Y26" i="51" s="1"/>
  <c r="C26" i="51"/>
  <c r="X26" i="51" s="1"/>
  <c r="L26" i="51"/>
  <c r="AN25" i="51"/>
  <c r="AM25" i="51"/>
  <c r="AL25" i="51"/>
  <c r="AK25" i="51"/>
  <c r="AV25" i="51"/>
  <c r="AU25" i="51"/>
  <c r="BA25" i="51"/>
  <c r="BB25" i="51"/>
  <c r="I25" i="51"/>
  <c r="AA25" i="51" s="1"/>
  <c r="E25" i="51"/>
  <c r="Y25" i="51" s="1"/>
  <c r="C25" i="51"/>
  <c r="X25" i="51" s="1"/>
  <c r="L25" i="51"/>
  <c r="AN24" i="51"/>
  <c r="AM24" i="51"/>
  <c r="AL24" i="51"/>
  <c r="AK24" i="51"/>
  <c r="AV24" i="51"/>
  <c r="AU24" i="51"/>
  <c r="BA24" i="51"/>
  <c r="BB24" i="51"/>
  <c r="G24" i="51"/>
  <c r="Z24" i="51" s="1"/>
  <c r="E24" i="51"/>
  <c r="Y24" i="51" s="1"/>
  <c r="C24" i="51"/>
  <c r="X24" i="51" s="1"/>
  <c r="L24" i="51"/>
  <c r="AN23" i="51"/>
  <c r="AM23" i="51"/>
  <c r="AL23" i="51"/>
  <c r="AK23" i="51"/>
  <c r="AV23" i="51"/>
  <c r="AU23" i="51"/>
  <c r="BA23" i="51"/>
  <c r="BB23" i="51"/>
  <c r="I23" i="51"/>
  <c r="AA23" i="51" s="1"/>
  <c r="C23" i="51"/>
  <c r="X23" i="51" s="1"/>
  <c r="L23" i="51"/>
  <c r="AN22" i="51"/>
  <c r="AM22" i="51"/>
  <c r="AL22" i="51"/>
  <c r="AK22" i="51"/>
  <c r="AV22" i="51"/>
  <c r="AU22" i="51"/>
  <c r="BA22" i="51"/>
  <c r="BB22" i="51"/>
  <c r="I22" i="51"/>
  <c r="AA22" i="51" s="1"/>
  <c r="C22" i="51"/>
  <c r="X22" i="51" s="1"/>
  <c r="L22" i="51"/>
  <c r="K22" i="51"/>
  <c r="AN21" i="51"/>
  <c r="AM21" i="51"/>
  <c r="AL21" i="51"/>
  <c r="AK21" i="51"/>
  <c r="AV21" i="51"/>
  <c r="AU21" i="51"/>
  <c r="BA21" i="51"/>
  <c r="BB21" i="51"/>
  <c r="I21" i="51"/>
  <c r="AA21" i="51" s="1"/>
  <c r="C21" i="51"/>
  <c r="X21" i="51" s="1"/>
  <c r="L21" i="51"/>
  <c r="AN20" i="51"/>
  <c r="AM20" i="51"/>
  <c r="AL20" i="51"/>
  <c r="AK20" i="51"/>
  <c r="AV20" i="51"/>
  <c r="AU20" i="51"/>
  <c r="BA20" i="51"/>
  <c r="BB20" i="51"/>
  <c r="I20" i="51"/>
  <c r="AA20" i="51" s="1"/>
  <c r="G20" i="51"/>
  <c r="Z20" i="51" s="1"/>
  <c r="E20" i="51"/>
  <c r="Y20" i="51" s="1"/>
  <c r="L20" i="51"/>
  <c r="AN19" i="51"/>
  <c r="AM19" i="51"/>
  <c r="AL19" i="51"/>
  <c r="AK19" i="51"/>
  <c r="AV19" i="51"/>
  <c r="AU19" i="51"/>
  <c r="BA19" i="51"/>
  <c r="BB19" i="51"/>
  <c r="I19" i="51"/>
  <c r="AA19" i="51" s="1"/>
  <c r="G19" i="51"/>
  <c r="Z19" i="51" s="1"/>
  <c r="C19" i="51"/>
  <c r="X19" i="51" s="1"/>
  <c r="L19" i="51"/>
  <c r="AN18" i="51"/>
  <c r="AM18" i="51"/>
  <c r="AL18" i="51"/>
  <c r="AK18" i="51"/>
  <c r="AV18" i="51"/>
  <c r="AU18" i="51"/>
  <c r="BA18" i="51"/>
  <c r="BB18" i="51"/>
  <c r="I18" i="51"/>
  <c r="AA18" i="51" s="1"/>
  <c r="G18" i="51"/>
  <c r="Z18" i="51" s="1"/>
  <c r="C18" i="51"/>
  <c r="X18" i="51" s="1"/>
  <c r="L18" i="51"/>
  <c r="AN17" i="51"/>
  <c r="AM17" i="51"/>
  <c r="AL17" i="51"/>
  <c r="AK17" i="51"/>
  <c r="AV17" i="51"/>
  <c r="AU17" i="51"/>
  <c r="BA17" i="51"/>
  <c r="BB17" i="51"/>
  <c r="I17" i="51"/>
  <c r="AA17" i="51" s="1"/>
  <c r="G17" i="51"/>
  <c r="Z17" i="51" s="1"/>
  <c r="E17" i="51"/>
  <c r="Y17" i="51" s="1"/>
  <c r="C17" i="51"/>
  <c r="X17" i="51" s="1"/>
  <c r="L17" i="51"/>
  <c r="AN16" i="51"/>
  <c r="AM16" i="51"/>
  <c r="AL16" i="51"/>
  <c r="AK16" i="51"/>
  <c r="AV16" i="51"/>
  <c r="AU16" i="51"/>
  <c r="BA16" i="51"/>
  <c r="BB16" i="51"/>
  <c r="I16" i="51"/>
  <c r="AA16" i="51" s="1"/>
  <c r="E16" i="51"/>
  <c r="Y16" i="51" s="1"/>
  <c r="C16" i="51"/>
  <c r="X16" i="51" s="1"/>
  <c r="L16" i="51"/>
  <c r="K16" i="51"/>
  <c r="AN15" i="51"/>
  <c r="AM15" i="51"/>
  <c r="AL15" i="51"/>
  <c r="AK15" i="51"/>
  <c r="AV15" i="51"/>
  <c r="AU15" i="51"/>
  <c r="BA15" i="51"/>
  <c r="BB15" i="51"/>
  <c r="I15" i="51"/>
  <c r="AA15" i="51" s="1"/>
  <c r="E15" i="51"/>
  <c r="Y15" i="51" s="1"/>
  <c r="C15" i="51"/>
  <c r="X15" i="51" s="1"/>
  <c r="L15" i="51"/>
  <c r="AN14" i="51"/>
  <c r="AM14" i="51"/>
  <c r="AL14" i="51"/>
  <c r="AK14" i="51"/>
  <c r="AV14" i="51"/>
  <c r="AU14" i="51"/>
  <c r="BA14" i="51"/>
  <c r="BB14" i="51"/>
  <c r="I14" i="51"/>
  <c r="AA14" i="51" s="1"/>
  <c r="G14" i="51"/>
  <c r="Z14" i="51" s="1"/>
  <c r="E14" i="51"/>
  <c r="Y14" i="51" s="1"/>
  <c r="C14" i="51"/>
  <c r="X14" i="51" s="1"/>
  <c r="L14" i="51"/>
  <c r="K14" i="51"/>
  <c r="AT13" i="51"/>
  <c r="AZ13" i="51"/>
  <c r="AY13" i="51"/>
  <c r="AX13" i="51"/>
  <c r="AW13" i="51"/>
  <c r="AV13" i="51"/>
  <c r="AU13" i="51"/>
  <c r="BA13" i="51"/>
  <c r="BB13" i="51"/>
  <c r="AN13" i="51"/>
  <c r="AM13" i="51"/>
  <c r="AL13" i="51"/>
  <c r="AK13" i="51"/>
  <c r="E13" i="51"/>
  <c r="Y13" i="51" s="1"/>
  <c r="L13" i="51"/>
  <c r="AT12" i="51"/>
  <c r="AZ12" i="51"/>
  <c r="AY12" i="51"/>
  <c r="AX12" i="51"/>
  <c r="AW12" i="51"/>
  <c r="AV12" i="51"/>
  <c r="AU12" i="51"/>
  <c r="BA12" i="51"/>
  <c r="BB12" i="51"/>
  <c r="AN12" i="51"/>
  <c r="AM12" i="51"/>
  <c r="AL12" i="51"/>
  <c r="AK12" i="51"/>
  <c r="I12" i="51"/>
  <c r="AA12" i="51" s="1"/>
  <c r="C12" i="51"/>
  <c r="X12" i="51" s="1"/>
  <c r="L12" i="51"/>
  <c r="AT11" i="51"/>
  <c r="AZ11" i="51"/>
  <c r="AY11" i="51"/>
  <c r="AX11" i="51"/>
  <c r="AW11" i="51"/>
  <c r="AV11" i="51"/>
  <c r="AU11" i="51"/>
  <c r="BA11" i="51"/>
  <c r="BB11" i="51"/>
  <c r="AN11" i="51"/>
  <c r="AM11" i="51"/>
  <c r="AL11" i="51"/>
  <c r="AK11" i="51"/>
  <c r="I11" i="51"/>
  <c r="AA11" i="51" s="1"/>
  <c r="G11" i="51"/>
  <c r="Z11" i="51" s="1"/>
  <c r="C11" i="51"/>
  <c r="X11" i="51" s="1"/>
  <c r="L11" i="51"/>
  <c r="AT10" i="51"/>
  <c r="AZ10" i="51"/>
  <c r="AY10" i="51"/>
  <c r="AX10" i="51"/>
  <c r="AW10" i="51"/>
  <c r="AV10" i="51"/>
  <c r="AU10" i="51"/>
  <c r="BA10" i="51"/>
  <c r="BB10" i="51"/>
  <c r="AN10" i="51"/>
  <c r="AM10" i="51"/>
  <c r="AL10" i="51"/>
  <c r="AK10" i="51"/>
  <c r="I10" i="51"/>
  <c r="AA10" i="51" s="1"/>
  <c r="G10" i="51"/>
  <c r="Z10" i="51" s="1"/>
  <c r="E10" i="51"/>
  <c r="Y10" i="51" s="1"/>
  <c r="C10" i="51"/>
  <c r="X10" i="51" s="1"/>
  <c r="L10" i="51"/>
  <c r="K10" i="51"/>
  <c r="AT9" i="51"/>
  <c r="AZ9" i="51"/>
  <c r="AY9" i="51"/>
  <c r="AX9" i="51"/>
  <c r="AW9" i="51"/>
  <c r="AV9" i="51"/>
  <c r="AU9" i="51"/>
  <c r="BA9" i="51"/>
  <c r="BB9" i="51"/>
  <c r="AN9" i="51"/>
  <c r="AM9" i="51"/>
  <c r="AL9" i="51"/>
  <c r="AK9" i="51"/>
  <c r="I9" i="51"/>
  <c r="AA9" i="51" s="1"/>
  <c r="G9" i="51"/>
  <c r="Z9" i="51" s="1"/>
  <c r="C9" i="51"/>
  <c r="X9" i="51" s="1"/>
  <c r="L9" i="51"/>
  <c r="AT8" i="51"/>
  <c r="AZ8" i="51"/>
  <c r="AY8" i="51"/>
  <c r="AX8" i="51"/>
  <c r="AW8" i="51"/>
  <c r="AV8" i="51"/>
  <c r="AU8" i="51"/>
  <c r="BA8" i="51"/>
  <c r="BB8" i="51"/>
  <c r="AN8" i="51"/>
  <c r="AM8" i="51"/>
  <c r="AL8" i="51"/>
  <c r="AK8" i="51"/>
  <c r="I8" i="51"/>
  <c r="AA8" i="51" s="1"/>
  <c r="G8" i="51"/>
  <c r="Z8" i="51" s="1"/>
  <c r="C8" i="51"/>
  <c r="X8" i="51" s="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C6" i="51"/>
  <c r="X6" i="51" s="1"/>
  <c r="L6" i="51"/>
  <c r="AT5" i="51"/>
  <c r="AZ5" i="51"/>
  <c r="AY5" i="51"/>
  <c r="AX5" i="51"/>
  <c r="AW5" i="51"/>
  <c r="AV5" i="51"/>
  <c r="AU5" i="51"/>
  <c r="BA5" i="51"/>
  <c r="BB5" i="51"/>
  <c r="AN5" i="51"/>
  <c r="AM5" i="51"/>
  <c r="AL5" i="51"/>
  <c r="AK5" i="51"/>
  <c r="I5" i="51"/>
  <c r="AA5" i="51" s="1"/>
  <c r="G5" i="51"/>
  <c r="Z5" i="51" s="1"/>
  <c r="C5" i="51"/>
  <c r="X5" i="51" s="1"/>
  <c r="L5" i="51"/>
  <c r="AT4" i="51"/>
  <c r="AZ4" i="51"/>
  <c r="AY4" i="51"/>
  <c r="AX4" i="51"/>
  <c r="AW4" i="51"/>
  <c r="AV4" i="51"/>
  <c r="AU4" i="51"/>
  <c r="BA4" i="51"/>
  <c r="BB4" i="51"/>
  <c r="AN4" i="51"/>
  <c r="AM4" i="51"/>
  <c r="AL4" i="51"/>
  <c r="AK4" i="51"/>
  <c r="I4" i="51"/>
  <c r="AA4" i="51" s="1"/>
  <c r="G4" i="51"/>
  <c r="Z4" i="51" s="1"/>
  <c r="C4" i="51"/>
  <c r="X4" i="51" s="1"/>
  <c r="L4" i="51"/>
  <c r="AT3" i="51"/>
  <c r="AZ3" i="51"/>
  <c r="AY3" i="51"/>
  <c r="AX3" i="51"/>
  <c r="AW3" i="51"/>
  <c r="AV3" i="51"/>
  <c r="AU3" i="51"/>
  <c r="BA3" i="51"/>
  <c r="BB3" i="51"/>
  <c r="AN3" i="51"/>
  <c r="AM3" i="51"/>
  <c r="AL3" i="51"/>
  <c r="AK3" i="51"/>
  <c r="I3" i="51"/>
  <c r="AA3" i="51" s="1"/>
  <c r="E3" i="51"/>
  <c r="Y3" i="51" s="1"/>
  <c r="C3" i="51"/>
  <c r="X3" i="51" s="1"/>
  <c r="L3" i="51"/>
  <c r="AT2" i="51"/>
  <c r="AZ2" i="51"/>
  <c r="AY2" i="51"/>
  <c r="AX2" i="51"/>
  <c r="AW2" i="51"/>
  <c r="AV2" i="51"/>
  <c r="AU2" i="51"/>
  <c r="BA2" i="51"/>
  <c r="BB2" i="51"/>
  <c r="AN2" i="51"/>
  <c r="AM2" i="51"/>
  <c r="AL2" i="51"/>
  <c r="AK2" i="51"/>
  <c r="G2" i="51"/>
  <c r="Z2" i="51" s="1"/>
  <c r="E2" i="51"/>
  <c r="Y2" i="51" s="1"/>
  <c r="C2" i="51"/>
  <c r="X2" i="51" s="1"/>
  <c r="L2" i="51"/>
  <c r="B28" i="40"/>
  <c r="D27" i="40"/>
  <c r="O1362" i="33"/>
  <c r="G1362" i="33"/>
  <c r="E1362" i="33"/>
  <c r="O1361" i="33"/>
  <c r="G1361" i="33"/>
  <c r="E1361" i="33"/>
  <c r="G1360" i="33"/>
  <c r="E1360" i="33"/>
  <c r="E1358" i="33"/>
  <c r="E1357" i="33"/>
  <c r="I1356" i="33"/>
  <c r="G1356" i="33"/>
  <c r="G1355" i="33"/>
  <c r="I1354" i="33"/>
  <c r="G1354" i="33"/>
  <c r="E1353" i="33"/>
  <c r="E1352" i="33"/>
  <c r="O1351" i="33"/>
  <c r="Q1350" i="33"/>
  <c r="O1350" i="33"/>
  <c r="E1350" i="33"/>
  <c r="Q1349" i="33"/>
  <c r="E1349" i="33"/>
  <c r="Q1348" i="33"/>
  <c r="E1348" i="33"/>
  <c r="O1347" i="33"/>
  <c r="E1347" i="33"/>
  <c r="O1346" i="33"/>
  <c r="E1346" i="33"/>
  <c r="O1345" i="33"/>
  <c r="G1345" i="33"/>
  <c r="E1345" i="33"/>
  <c r="G1344" i="33"/>
  <c r="E1344" i="33"/>
  <c r="G1343" i="33"/>
  <c r="E1343" i="33"/>
  <c r="G1342" i="33"/>
  <c r="E1342" i="33"/>
  <c r="G1341" i="33"/>
  <c r="E1341" i="33"/>
  <c r="G1340" i="33"/>
  <c r="E1340" i="33"/>
  <c r="G1339" i="33"/>
  <c r="E1339" i="33"/>
  <c r="G1338" i="33"/>
  <c r="E1338" i="33"/>
  <c r="G1337" i="33"/>
  <c r="E1337" i="33"/>
  <c r="G1336" i="33"/>
  <c r="E1336" i="33"/>
  <c r="G1335" i="33"/>
  <c r="E1335" i="33"/>
  <c r="I1334" i="33"/>
  <c r="G1334" i="33"/>
  <c r="E1334" i="33"/>
  <c r="I1333" i="33"/>
  <c r="G1333" i="33"/>
  <c r="E1333" i="33"/>
  <c r="I1332" i="33"/>
  <c r="G1332" i="33"/>
  <c r="E1332" i="33"/>
  <c r="I1331" i="33"/>
  <c r="G1331" i="33"/>
  <c r="E1331" i="33"/>
  <c r="I1330" i="33"/>
  <c r="G1330" i="33"/>
  <c r="E1330" i="33"/>
  <c r="I1329" i="33"/>
  <c r="G1329" i="33"/>
  <c r="E1329" i="33"/>
  <c r="I1328" i="33"/>
  <c r="G1328" i="33"/>
  <c r="E1328" i="33"/>
  <c r="I1327" i="33"/>
  <c r="G1327" i="33"/>
  <c r="E1327" i="33"/>
  <c r="I1326" i="33"/>
  <c r="G1326" i="33"/>
  <c r="E1326"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G1317" i="33"/>
  <c r="E1317" i="33"/>
  <c r="G1316" i="33"/>
  <c r="E1316" i="33"/>
  <c r="G1315" i="33"/>
  <c r="E1315" i="33"/>
  <c r="O1314" i="33"/>
  <c r="E1314" i="33"/>
  <c r="O1313" i="33"/>
  <c r="I1313" i="33"/>
  <c r="G1313" i="33"/>
  <c r="O1312" i="33"/>
  <c r="I1312" i="33"/>
  <c r="G1312" i="33"/>
  <c r="O1311" i="33"/>
  <c r="M1311" i="33"/>
  <c r="K1311" i="33"/>
  <c r="G1311" i="33"/>
  <c r="E1311" i="33"/>
  <c r="O1310" i="33"/>
  <c r="O1309" i="33"/>
  <c r="O1308" i="33"/>
  <c r="O1307" i="33"/>
  <c r="E1306" i="33"/>
  <c r="O1305" i="33"/>
  <c r="E1305" i="33"/>
  <c r="E1304" i="33"/>
  <c r="E1303" i="33"/>
  <c r="O1302" i="33"/>
  <c r="E1302" i="33"/>
  <c r="E1301" i="33"/>
  <c r="E1300" i="33"/>
  <c r="O1299" i="33"/>
  <c r="O1298" i="33"/>
  <c r="O1297" i="33"/>
  <c r="O1296" i="33"/>
  <c r="E1296" i="33"/>
  <c r="O1295" i="33"/>
  <c r="O1294" i="33"/>
  <c r="O1293" i="33"/>
  <c r="O1292" i="33"/>
  <c r="O1291" i="33"/>
  <c r="O1290" i="33"/>
  <c r="O1285" i="33"/>
  <c r="E1285" i="33"/>
  <c r="O1284" i="33"/>
  <c r="E1284" i="33"/>
  <c r="O1283" i="33"/>
  <c r="E1283" i="33"/>
  <c r="O1281" i="33"/>
  <c r="E1281" i="33"/>
  <c r="O1280" i="33"/>
  <c r="E1280" i="33"/>
  <c r="O1279" i="33"/>
  <c r="E1279" i="33"/>
  <c r="O1278" i="33"/>
  <c r="E1278" i="33"/>
  <c r="Y1277" i="33"/>
  <c r="W1277" i="33"/>
  <c r="U1277" i="33"/>
  <c r="S1277" i="33"/>
  <c r="Q1277" i="33"/>
  <c r="O1277" i="33"/>
  <c r="E1277" i="33"/>
  <c r="O1276" i="33"/>
  <c r="E1276" i="33"/>
  <c r="S1275" i="33"/>
  <c r="Q1275" i="33"/>
  <c r="O1275" i="33"/>
  <c r="S1274" i="33"/>
  <c r="Q1274" i="33"/>
  <c r="O1274" i="33"/>
  <c r="E1274" i="33"/>
  <c r="S1273" i="33"/>
  <c r="Q1273" i="33"/>
  <c r="O1273" i="33"/>
  <c r="E1273" i="33"/>
  <c r="Q1272" i="33"/>
  <c r="O1272" i="33"/>
  <c r="O1271" i="33"/>
  <c r="O1270" i="33"/>
  <c r="O1269" i="33"/>
  <c r="E1269" i="33"/>
  <c r="O1268" i="33"/>
  <c r="O1267" i="33"/>
  <c r="O1266" i="33"/>
  <c r="E1266" i="33"/>
  <c r="O1265" i="33"/>
  <c r="E1265" i="33"/>
  <c r="O1264" i="33"/>
  <c r="E1264" i="33"/>
  <c r="O1263" i="33"/>
  <c r="O1262" i="33"/>
  <c r="E1262" i="33"/>
  <c r="O1261" i="33"/>
  <c r="E1261" i="33"/>
  <c r="Y1260" i="33"/>
  <c r="U1260" i="33"/>
  <c r="O1260" i="33"/>
  <c r="E1260" i="33"/>
  <c r="O1259" i="33"/>
  <c r="O1258" i="33"/>
  <c r="E1258" i="33"/>
  <c r="O1257" i="33"/>
  <c r="E1257" i="33"/>
  <c r="O1256" i="33"/>
  <c r="E1256" i="33"/>
  <c r="O1255" i="33"/>
  <c r="E1255" i="33"/>
  <c r="O1254" i="33"/>
  <c r="E1254" i="33"/>
  <c r="Q1253" i="33"/>
  <c r="O1253" i="33"/>
  <c r="O1252" i="33"/>
  <c r="E1252" i="33"/>
  <c r="O1251" i="33"/>
  <c r="AC1250" i="33"/>
  <c r="AA1250" i="33"/>
  <c r="Y1250" i="33"/>
  <c r="W1250" i="33"/>
  <c r="S1250" i="33"/>
  <c r="O1250" i="33"/>
  <c r="O1249" i="33"/>
  <c r="E1249" i="33"/>
  <c r="O1248" i="33"/>
  <c r="O1247" i="33"/>
  <c r="E1247" i="33"/>
  <c r="O1246" i="33"/>
  <c r="O1245" i="33"/>
  <c r="E1245" i="33"/>
  <c r="Q1244" i="33"/>
  <c r="O1244" i="33"/>
  <c r="O1243" i="33"/>
  <c r="E1243" i="33"/>
  <c r="Q1242" i="33"/>
  <c r="O1242" i="33"/>
  <c r="E1242" i="33"/>
  <c r="O1241" i="33"/>
  <c r="E1241" i="33"/>
  <c r="O1240" i="33"/>
  <c r="O1239" i="33"/>
  <c r="E1239" i="33"/>
  <c r="Q1238" i="33"/>
  <c r="O1238" i="33"/>
  <c r="O1237" i="33"/>
  <c r="E1237" i="33"/>
  <c r="O1236" i="33"/>
  <c r="O1235" i="33"/>
  <c r="O1234" i="33"/>
  <c r="Q1233" i="33"/>
  <c r="O1233" i="33"/>
  <c r="E1233" i="33"/>
  <c r="O1232" i="33"/>
  <c r="O1231" i="33"/>
  <c r="O1230" i="33"/>
  <c r="O1229" i="33"/>
  <c r="O1228" i="33"/>
  <c r="O1227" i="33"/>
  <c r="U1226" i="33"/>
  <c r="Q1226" i="33"/>
  <c r="O1226" i="33"/>
  <c r="U1225" i="33"/>
  <c r="Q1225" i="33"/>
  <c r="O1225" i="33"/>
  <c r="O1224" i="33"/>
  <c r="O1223" i="33"/>
  <c r="U1222" i="33"/>
  <c r="S1222" i="33"/>
  <c r="O1222" i="33"/>
  <c r="E1222" i="33"/>
  <c r="O1221" i="33"/>
  <c r="O1220" i="33"/>
  <c r="O1219" i="33"/>
  <c r="O1218" i="33"/>
  <c r="E1218" i="33"/>
  <c r="O1217" i="33"/>
  <c r="O1216" i="33"/>
  <c r="O1215" i="33"/>
  <c r="O1214" i="33"/>
  <c r="E1214" i="33"/>
  <c r="O1213" i="33"/>
  <c r="O1212" i="33"/>
  <c r="E1212" i="33"/>
  <c r="O1211" i="33"/>
  <c r="O1210" i="33"/>
  <c r="E1210" i="33"/>
  <c r="O1208" i="33"/>
  <c r="S1207" i="33"/>
  <c r="O1207" i="33"/>
  <c r="E1207" i="33"/>
  <c r="O1206" i="33"/>
  <c r="E1206" i="33"/>
  <c r="Q1205" i="33"/>
  <c r="O1205" i="33"/>
  <c r="Q1204" i="33"/>
  <c r="O1204" i="33"/>
  <c r="O1202" i="33"/>
  <c r="O1201" i="33"/>
  <c r="E1201" i="33"/>
  <c r="O1200" i="33"/>
  <c r="E1200" i="33"/>
  <c r="O1199" i="33"/>
  <c r="O1198" i="33"/>
  <c r="O1197" i="33"/>
  <c r="Q1196" i="33"/>
  <c r="O1196" i="33"/>
  <c r="O1195" i="33"/>
  <c r="O1194" i="33"/>
  <c r="O1193" i="33"/>
  <c r="O1192" i="33"/>
  <c r="E1192" i="33"/>
  <c r="O1191" i="33"/>
  <c r="AA1190" i="33"/>
  <c r="Y1190" i="33"/>
  <c r="W1190" i="33"/>
  <c r="U1190" i="33"/>
  <c r="S1190" i="33"/>
  <c r="Q1190" i="33"/>
  <c r="O1190" i="33"/>
  <c r="AA1189" i="33"/>
  <c r="Y1189" i="33"/>
  <c r="W1189" i="33"/>
  <c r="U1189" i="33"/>
  <c r="S1189" i="33"/>
  <c r="Q1189" i="33"/>
  <c r="O1189" i="33"/>
  <c r="E1189" i="33"/>
  <c r="O1188" i="33"/>
  <c r="E1188" i="33"/>
  <c r="AA1187" i="33"/>
  <c r="Y1187" i="33"/>
  <c r="W1187" i="33"/>
  <c r="U1187" i="33"/>
  <c r="S1187" i="33"/>
  <c r="Q1187" i="33"/>
  <c r="O1187" i="33"/>
  <c r="O1186" i="33"/>
  <c r="E1186" i="33"/>
  <c r="Q1185" i="33"/>
  <c r="O1185" i="33"/>
  <c r="O1184" i="33"/>
  <c r="AA1183" i="33"/>
  <c r="Y1183" i="33"/>
  <c r="W1183" i="33"/>
  <c r="U1183" i="33"/>
  <c r="S1183" i="33"/>
  <c r="Q1183" i="33"/>
  <c r="O1183" i="33"/>
  <c r="O1182" i="33"/>
  <c r="O1181" i="33"/>
  <c r="O1180" i="33"/>
  <c r="O1179" i="33"/>
  <c r="O1178" i="33"/>
  <c r="O1177" i="33"/>
  <c r="O1176" i="33"/>
  <c r="O1175" i="33"/>
  <c r="O1174" i="33"/>
  <c r="O1173" i="33"/>
  <c r="O1172" i="33"/>
  <c r="O1171" i="33"/>
  <c r="O1170" i="33"/>
  <c r="O1169" i="33"/>
  <c r="O1168" i="33"/>
  <c r="O1167" i="33"/>
  <c r="E1167" i="33"/>
  <c r="O1166" i="33"/>
  <c r="E1166" i="33"/>
  <c r="O1165" i="33"/>
  <c r="E1165" i="33"/>
  <c r="O1164" i="33"/>
  <c r="E1164" i="33"/>
  <c r="O1163" i="33"/>
  <c r="E1163" i="33"/>
  <c r="O1162" i="33"/>
  <c r="E1162" i="33"/>
  <c r="O1161" i="33"/>
  <c r="E1161" i="33"/>
  <c r="O1160" i="33"/>
  <c r="E1160" i="33"/>
  <c r="E1159" i="33"/>
  <c r="E1158" i="33"/>
  <c r="O1157" i="33"/>
  <c r="G1157" i="33"/>
  <c r="E1157" i="33"/>
  <c r="O1156" i="33"/>
  <c r="G1156" i="33"/>
  <c r="E1156" i="33"/>
  <c r="O1155" i="33"/>
  <c r="G1155" i="33"/>
  <c r="E1155" i="33"/>
  <c r="O1154" i="33"/>
  <c r="G1154" i="33"/>
  <c r="E1154" i="33"/>
  <c r="O1153" i="33"/>
  <c r="G1153" i="33"/>
  <c r="E1153" i="33"/>
  <c r="I1152" i="33"/>
  <c r="G1152" i="33"/>
  <c r="E1152" i="33"/>
  <c r="O1151" i="33"/>
  <c r="G1151" i="33"/>
  <c r="E1151" i="33"/>
  <c r="O1150" i="33"/>
  <c r="G1150" i="33"/>
  <c r="E1150" i="33"/>
  <c r="G1149" i="33"/>
  <c r="E1149" i="33"/>
  <c r="G1148" i="33"/>
  <c r="E1148" i="33"/>
  <c r="G1147" i="33"/>
  <c r="E1144" i="33"/>
  <c r="E1143" i="33"/>
  <c r="G1142" i="33"/>
  <c r="O1141" i="33"/>
  <c r="G1140" i="33"/>
  <c r="E1140" i="33"/>
  <c r="G1139" i="33"/>
  <c r="E1139" i="33"/>
  <c r="E1138" i="33"/>
  <c r="G1137" i="33"/>
  <c r="G1136" i="33"/>
  <c r="E1136" i="33"/>
  <c r="G1135" i="33"/>
  <c r="E1135" i="33"/>
  <c r="O1134" i="33"/>
  <c r="G1134" i="33"/>
  <c r="E1134" i="33"/>
  <c r="O1133" i="33"/>
  <c r="G1133" i="33"/>
  <c r="G1132" i="33"/>
  <c r="G1131" i="33"/>
  <c r="O1130" i="33"/>
  <c r="E1130" i="33"/>
  <c r="E1128" i="33"/>
  <c r="O1127" i="33"/>
  <c r="O1126" i="33"/>
  <c r="O1125" i="33"/>
  <c r="O1124" i="33"/>
  <c r="G1124" i="33"/>
  <c r="E1120" i="33"/>
  <c r="E1119" i="33"/>
  <c r="E1118" i="33"/>
  <c r="G1117" i="33"/>
  <c r="E1117" i="33"/>
  <c r="O1113" i="33"/>
  <c r="O1112" i="33"/>
  <c r="O1111" i="33"/>
  <c r="G1111" i="33"/>
  <c r="O1110" i="33"/>
  <c r="E1110" i="33"/>
  <c r="E1109" i="33"/>
  <c r="O1108" i="33"/>
  <c r="W1107" i="33"/>
  <c r="U1107" i="33"/>
  <c r="Q1107" i="33"/>
  <c r="I1107" i="33"/>
  <c r="G1107" i="33"/>
  <c r="U1106" i="33"/>
  <c r="Q1106" i="33"/>
  <c r="O1106" i="33"/>
  <c r="I1106" i="33"/>
  <c r="U1105" i="33"/>
  <c r="Q1105" i="33"/>
  <c r="O1105" i="33"/>
  <c r="I1105" i="33"/>
  <c r="G1105" i="33"/>
  <c r="U1104" i="33"/>
  <c r="O1104" i="33"/>
  <c r="I1104" i="33"/>
  <c r="U1103" i="33"/>
  <c r="I1103" i="33"/>
  <c r="E1103" i="33"/>
  <c r="U1102" i="33"/>
  <c r="I1102" i="33"/>
  <c r="E1102" i="33"/>
  <c r="I1101" i="33"/>
  <c r="U1100" i="33"/>
  <c r="O1100" i="33"/>
  <c r="G1100" i="33"/>
  <c r="E1100" i="33"/>
  <c r="U1099" i="33"/>
  <c r="O1099" i="33"/>
  <c r="G1099" i="33"/>
  <c r="E1099" i="33"/>
  <c r="U1098" i="33"/>
  <c r="S1098" i="33"/>
  <c r="Q1098" i="33"/>
  <c r="G1098" i="33"/>
  <c r="E1098" i="33"/>
  <c r="K1097" i="33"/>
  <c r="I1097" i="33"/>
  <c r="G1097" i="33"/>
  <c r="I1096" i="33"/>
  <c r="G1096" i="33"/>
  <c r="E1096" i="33"/>
  <c r="I1095" i="33"/>
  <c r="G1095" i="33"/>
  <c r="E1095" i="33"/>
  <c r="I1094" i="33"/>
  <c r="G1094" i="33"/>
  <c r="I1093" i="33"/>
  <c r="G1093" i="33"/>
  <c r="O1092" i="33"/>
  <c r="I1092" i="33"/>
  <c r="G1092" i="33"/>
  <c r="O1091" i="33"/>
  <c r="I1091" i="33"/>
  <c r="G1091" i="33"/>
  <c r="O1090" i="33"/>
  <c r="I1090" i="33"/>
  <c r="G1090" i="33"/>
  <c r="O1089" i="33"/>
  <c r="I1089" i="33"/>
  <c r="G1089" i="33"/>
  <c r="I1088" i="33"/>
  <c r="G1088" i="33"/>
  <c r="O1087" i="33"/>
  <c r="G1087" i="33"/>
  <c r="E1087" i="33"/>
  <c r="O1086" i="33"/>
  <c r="G1086" i="33"/>
  <c r="E1086" i="33"/>
  <c r="G1085" i="33"/>
  <c r="E1085" i="33"/>
  <c r="O1084" i="33"/>
  <c r="G1084" i="33"/>
  <c r="E1084" i="33"/>
  <c r="G1083" i="33"/>
  <c r="E1083" i="33"/>
  <c r="G1082" i="33"/>
  <c r="E1082" i="33"/>
  <c r="G1081" i="33"/>
  <c r="E1081" i="33"/>
  <c r="G1080" i="33"/>
  <c r="E1080" i="33"/>
  <c r="G1079" i="33"/>
  <c r="E1079" i="33"/>
  <c r="G1078" i="33"/>
  <c r="E1078" i="33"/>
  <c r="O1077" i="33"/>
  <c r="M1077" i="33"/>
  <c r="K1077" i="33"/>
  <c r="I1077" i="33"/>
  <c r="G1077" i="33"/>
  <c r="G1076" i="33"/>
  <c r="E1076" i="33"/>
  <c r="G1075" i="33"/>
  <c r="E1075" i="33"/>
  <c r="O1074" i="33"/>
  <c r="G1074" i="33"/>
  <c r="E1074" i="33"/>
  <c r="G1073" i="33"/>
  <c r="G1072" i="33"/>
  <c r="E1072" i="33"/>
  <c r="G1071" i="33"/>
  <c r="E1071" i="33"/>
  <c r="O1070" i="33"/>
  <c r="G1070" i="33"/>
  <c r="W1067" i="33"/>
  <c r="U1067" i="33"/>
  <c r="Q1067" i="33"/>
  <c r="O1067" i="33"/>
  <c r="I1067" i="33"/>
  <c r="E1067" i="33"/>
  <c r="U1066" i="33"/>
  <c r="O1066" i="33"/>
  <c r="I1066" i="33"/>
  <c r="G1066" i="33"/>
  <c r="U1065" i="33"/>
  <c r="Q1065" i="33"/>
  <c r="O1065" i="33"/>
  <c r="I1065" i="33"/>
  <c r="U1064" i="33"/>
  <c r="Q1064" i="33"/>
  <c r="O1064" i="33"/>
  <c r="I1064" i="33"/>
  <c r="G1064" i="33"/>
  <c r="U1063" i="33"/>
  <c r="O1063" i="33"/>
  <c r="K1063" i="33"/>
  <c r="I1063" i="33"/>
  <c r="E1063" i="33"/>
  <c r="U1062" i="33"/>
  <c r="O1062" i="33"/>
  <c r="K1062" i="33"/>
  <c r="I1062" i="33"/>
  <c r="U1061" i="33"/>
  <c r="I1061" i="33"/>
  <c r="E1061" i="33"/>
  <c r="U1060" i="33"/>
  <c r="S1060" i="33"/>
  <c r="Q1060" i="33"/>
  <c r="U1059" i="33"/>
  <c r="S1059" i="33"/>
  <c r="Q1059" i="33"/>
  <c r="O1059" i="33"/>
  <c r="K1059" i="33"/>
  <c r="G1059" i="33"/>
  <c r="E1059" i="33"/>
  <c r="U1058" i="33"/>
  <c r="Q1058" i="33"/>
  <c r="K1058" i="33"/>
  <c r="I1058" i="33"/>
  <c r="G1058" i="33"/>
  <c r="E1058" i="33"/>
  <c r="G1057" i="33"/>
  <c r="E1057" i="33"/>
  <c r="G1056" i="33"/>
  <c r="E1056" i="33"/>
  <c r="I1055" i="33"/>
  <c r="G1055" i="33"/>
  <c r="E1055" i="33"/>
  <c r="G1054" i="33"/>
  <c r="E1054" i="33"/>
  <c r="I1053" i="33"/>
  <c r="G1053" i="33"/>
  <c r="E1053" i="33"/>
  <c r="I1052" i="33"/>
  <c r="G1052" i="33"/>
  <c r="I1051" i="33"/>
  <c r="G1051" i="33"/>
  <c r="E1051" i="33"/>
  <c r="I1050" i="33"/>
  <c r="G1050" i="33"/>
  <c r="I1049" i="33"/>
  <c r="G1049" i="33"/>
  <c r="I1048" i="33"/>
  <c r="G1048" i="33"/>
  <c r="S1047" i="33"/>
  <c r="Q1047" i="33"/>
  <c r="E1047" i="33"/>
  <c r="O1046" i="33"/>
  <c r="O1045" i="33"/>
  <c r="E1045" i="33"/>
  <c r="O1042" i="33"/>
  <c r="E1042" i="33"/>
  <c r="O1041" i="33"/>
  <c r="E1041" i="33"/>
  <c r="O1040" i="33"/>
  <c r="E1040" i="33"/>
  <c r="O1039" i="33"/>
  <c r="G1039" i="33"/>
  <c r="E1039" i="33"/>
  <c r="O1038" i="33"/>
  <c r="O1037" i="33"/>
  <c r="E1037" i="33"/>
  <c r="I1034" i="33"/>
  <c r="G1034" i="33"/>
  <c r="I1033" i="33"/>
  <c r="I1032" i="33"/>
  <c r="G1032" i="33"/>
  <c r="I1031" i="33"/>
  <c r="I1030" i="33"/>
  <c r="E1030" i="33"/>
  <c r="I1029" i="33"/>
  <c r="O1028" i="33"/>
  <c r="G1028" i="33"/>
  <c r="I1026" i="33"/>
  <c r="I1025" i="33"/>
  <c r="G1025" i="33"/>
  <c r="O1024" i="33"/>
  <c r="I1024" i="33"/>
  <c r="I1023" i="33"/>
  <c r="G1023" i="33"/>
  <c r="I1022" i="33"/>
  <c r="I1021" i="33"/>
  <c r="G1020" i="33"/>
  <c r="E1020" i="33"/>
  <c r="G1019" i="33"/>
  <c r="E1019" i="33"/>
  <c r="G1018" i="33"/>
  <c r="E1018" i="33"/>
  <c r="G1017" i="33"/>
  <c r="E1017" i="33"/>
  <c r="G1016" i="33"/>
  <c r="E1016" i="33"/>
  <c r="G1015" i="33"/>
  <c r="E1015" i="33"/>
  <c r="O1014" i="33"/>
  <c r="G1014" i="33"/>
  <c r="E1014" i="33"/>
  <c r="G1013" i="33"/>
  <c r="E1013" i="33"/>
  <c r="O1012" i="33"/>
  <c r="G1012" i="33"/>
  <c r="G1011" i="33"/>
  <c r="O1010" i="33"/>
  <c r="G1010" i="33"/>
  <c r="G1009" i="33"/>
  <c r="O1008" i="33"/>
  <c r="G1008" i="33"/>
  <c r="G1007" i="33"/>
  <c r="G1006" i="33"/>
  <c r="G1005" i="33"/>
  <c r="G1004" i="33"/>
  <c r="G1003" i="33"/>
  <c r="M1002" i="33"/>
  <c r="K1002" i="33"/>
  <c r="I1002" i="33"/>
  <c r="G1002" i="33"/>
  <c r="I1001" i="33"/>
  <c r="G1001" i="33"/>
  <c r="E1001" i="33"/>
  <c r="I1000" i="33"/>
  <c r="G1000" i="33"/>
  <c r="I999" i="33"/>
  <c r="G999" i="33"/>
  <c r="O998" i="33"/>
  <c r="I998" i="33"/>
  <c r="G998" i="33"/>
  <c r="I997" i="33"/>
  <c r="G997" i="33"/>
  <c r="I996" i="33"/>
  <c r="G996" i="33"/>
  <c r="I995" i="33"/>
  <c r="G995" i="33"/>
  <c r="I994" i="33"/>
  <c r="G994" i="33"/>
  <c r="E994" i="33"/>
  <c r="I993" i="33"/>
  <c r="G993" i="33"/>
  <c r="E993" i="33"/>
  <c r="U992" i="33"/>
  <c r="Q992" i="33"/>
  <c r="O992" i="33"/>
  <c r="O989" i="33"/>
  <c r="O988" i="33"/>
  <c r="G988" i="33"/>
  <c r="E988" i="33"/>
  <c r="O987" i="33"/>
  <c r="G987" i="33"/>
  <c r="E987" i="33"/>
  <c r="G986" i="33"/>
  <c r="E986" i="33"/>
  <c r="G985" i="33"/>
  <c r="E985" i="33"/>
  <c r="G984" i="33"/>
  <c r="E984" i="33"/>
  <c r="E983" i="33"/>
  <c r="I982" i="33"/>
  <c r="G982" i="33"/>
  <c r="E982" i="33"/>
  <c r="I981" i="33"/>
  <c r="G981" i="33"/>
  <c r="E981" i="33"/>
  <c r="G980" i="33"/>
  <c r="E980" i="33"/>
  <c r="G979" i="33"/>
  <c r="E979" i="33"/>
  <c r="O978" i="33"/>
  <c r="G978" i="33"/>
  <c r="G977" i="33"/>
  <c r="G976" i="33"/>
  <c r="O975" i="33"/>
  <c r="G975" i="33"/>
  <c r="E975" i="33"/>
  <c r="G974" i="33"/>
  <c r="E974" i="33"/>
  <c r="G973" i="33"/>
  <c r="E973" i="33"/>
  <c r="O972" i="33"/>
  <c r="G972" i="33"/>
  <c r="O971" i="33"/>
  <c r="G971" i="33"/>
  <c r="O970" i="33"/>
  <c r="G970" i="33"/>
  <c r="G969" i="33"/>
  <c r="E969" i="33"/>
  <c r="O968" i="33"/>
  <c r="G968" i="33"/>
  <c r="G967" i="33"/>
  <c r="G966" i="33"/>
  <c r="O965" i="33"/>
  <c r="G965" i="33"/>
  <c r="O964" i="33"/>
  <c r="G964" i="33"/>
  <c r="G963" i="33"/>
  <c r="O962" i="33"/>
  <c r="E962" i="33"/>
  <c r="O961" i="33"/>
  <c r="G961" i="33"/>
  <c r="E961" i="33"/>
  <c r="O960" i="33"/>
  <c r="G960" i="33"/>
  <c r="E960" i="33"/>
  <c r="O959" i="33"/>
  <c r="E959" i="33"/>
  <c r="O958" i="33"/>
  <c r="E958" i="33"/>
  <c r="O957" i="33"/>
  <c r="E957" i="33"/>
  <c r="O956" i="33"/>
  <c r="E956" i="33"/>
  <c r="O955" i="33"/>
  <c r="E955" i="33"/>
  <c r="O954" i="33"/>
  <c r="G954" i="33"/>
  <c r="E954" i="33"/>
  <c r="O953" i="33"/>
  <c r="O952" i="33"/>
  <c r="I952" i="33"/>
  <c r="G952" i="33"/>
  <c r="O951" i="33"/>
  <c r="I951" i="33"/>
  <c r="G951" i="33"/>
  <c r="O949" i="33"/>
  <c r="I949" i="33"/>
  <c r="G949" i="33"/>
  <c r="O948" i="33"/>
  <c r="I948" i="33"/>
  <c r="G948" i="33"/>
  <c r="O947" i="33"/>
  <c r="I947" i="33"/>
  <c r="G947" i="33"/>
  <c r="O946" i="33"/>
  <c r="I946" i="33"/>
  <c r="G946" i="33"/>
  <c r="G943" i="33"/>
  <c r="O942" i="33"/>
  <c r="G941" i="33"/>
  <c r="O939" i="33"/>
  <c r="O938" i="33"/>
  <c r="I937" i="33"/>
  <c r="G937" i="33"/>
  <c r="E937" i="33"/>
  <c r="G936" i="33"/>
  <c r="E936" i="33"/>
  <c r="O935" i="33"/>
  <c r="G935" i="33"/>
  <c r="E935" i="33"/>
  <c r="G934" i="33"/>
  <c r="E934" i="33"/>
  <c r="O933" i="33"/>
  <c r="G933" i="33"/>
  <c r="E933" i="33"/>
  <c r="G932" i="33"/>
  <c r="G931" i="33"/>
  <c r="E931" i="33"/>
  <c r="O930" i="33"/>
  <c r="G930" i="33"/>
  <c r="E930" i="33"/>
  <c r="O929" i="33"/>
  <c r="G929" i="33"/>
  <c r="E929" i="33"/>
  <c r="G928" i="33"/>
  <c r="E928" i="33"/>
  <c r="I927" i="33"/>
  <c r="G927" i="33"/>
  <c r="E927" i="33"/>
  <c r="Q926" i="33"/>
  <c r="G926" i="33"/>
  <c r="E926" i="33"/>
  <c r="G925" i="33"/>
  <c r="E925" i="33"/>
  <c r="I924" i="33"/>
  <c r="G924" i="33"/>
  <c r="E924" i="33"/>
  <c r="Q923" i="33"/>
  <c r="O923" i="33"/>
  <c r="G923" i="33"/>
  <c r="E923" i="33"/>
  <c r="O922" i="33"/>
  <c r="G922" i="33"/>
  <c r="E922" i="33"/>
  <c r="O921" i="33"/>
  <c r="G921" i="33"/>
  <c r="E921" i="33"/>
  <c r="O920" i="33"/>
  <c r="I920" i="33"/>
  <c r="G920" i="33"/>
  <c r="E920" i="33"/>
  <c r="Q919" i="33"/>
  <c r="O919" i="33"/>
  <c r="G919" i="33"/>
  <c r="E919" i="33"/>
  <c r="Q918" i="33"/>
  <c r="O918" i="33"/>
  <c r="G918" i="33"/>
  <c r="E918" i="33"/>
  <c r="E917" i="33"/>
  <c r="O916" i="33"/>
  <c r="E916" i="33"/>
  <c r="O915" i="33"/>
  <c r="E915" i="33"/>
  <c r="I914" i="33"/>
  <c r="G914" i="33"/>
  <c r="E914" i="33"/>
  <c r="I913" i="33"/>
  <c r="G913" i="33"/>
  <c r="E913" i="33"/>
  <c r="G912" i="33"/>
  <c r="E912" i="33"/>
  <c r="I911" i="33"/>
  <c r="E911" i="33"/>
  <c r="I910" i="33"/>
  <c r="G910" i="33"/>
  <c r="E910" i="33"/>
  <c r="I909" i="33"/>
  <c r="G909" i="33"/>
  <c r="E909" i="33"/>
  <c r="G908" i="33"/>
  <c r="E908" i="33"/>
  <c r="Q907" i="33"/>
  <c r="I907" i="33"/>
  <c r="G907" i="33"/>
  <c r="E907" i="33"/>
  <c r="I906" i="33"/>
  <c r="G906" i="33"/>
  <c r="E906" i="33"/>
  <c r="I905" i="33"/>
  <c r="G905" i="33"/>
  <c r="E905" i="33"/>
  <c r="Q904" i="33"/>
  <c r="O904" i="33"/>
  <c r="I904" i="33"/>
  <c r="G904" i="33"/>
  <c r="E904" i="33"/>
  <c r="Q903" i="33"/>
  <c r="O903" i="33"/>
  <c r="I903" i="33"/>
  <c r="G903" i="33"/>
  <c r="I902" i="33"/>
  <c r="G902" i="33"/>
  <c r="O901" i="33"/>
  <c r="I901" i="33"/>
  <c r="G901" i="33"/>
  <c r="Q900" i="33"/>
  <c r="I900" i="33"/>
  <c r="G900" i="33"/>
  <c r="E900" i="33"/>
  <c r="Q899" i="33"/>
  <c r="O899" i="33"/>
  <c r="I899" i="33"/>
  <c r="G899" i="33"/>
  <c r="E899" i="33"/>
  <c r="I898" i="33"/>
  <c r="G898" i="33"/>
  <c r="E898" i="33"/>
  <c r="G897" i="33"/>
  <c r="E897" i="33"/>
  <c r="O896" i="33"/>
  <c r="G895" i="33"/>
  <c r="E895" i="33"/>
  <c r="G894" i="33"/>
  <c r="E893" i="33"/>
  <c r="G892" i="33"/>
  <c r="G891" i="33"/>
  <c r="E891" i="33"/>
  <c r="G889" i="33"/>
  <c r="S887" i="33"/>
  <c r="Q887" i="33"/>
  <c r="O887" i="33"/>
  <c r="E887" i="33"/>
  <c r="S886" i="33"/>
  <c r="O886" i="33"/>
  <c r="E886" i="33"/>
  <c r="S885" i="33"/>
  <c r="O885" i="33"/>
  <c r="G885" i="33"/>
  <c r="E885" i="33"/>
  <c r="S884" i="33"/>
  <c r="E884" i="33"/>
  <c r="S883" i="33"/>
  <c r="G883" i="33"/>
  <c r="E883" i="33"/>
  <c r="S882" i="33"/>
  <c r="G882" i="33"/>
  <c r="E882" i="33"/>
  <c r="S881" i="33"/>
  <c r="Q881" i="33"/>
  <c r="O881" i="33"/>
  <c r="G881" i="33"/>
  <c r="E881" i="33"/>
  <c r="S880" i="33"/>
  <c r="Q880" i="33"/>
  <c r="O880" i="33"/>
  <c r="G880" i="33"/>
  <c r="S879" i="33"/>
  <c r="Q879" i="33"/>
  <c r="O879" i="33"/>
  <c r="S878" i="33"/>
  <c r="Q878" i="33"/>
  <c r="O878" i="33"/>
  <c r="G878" i="33"/>
  <c r="E878" i="33"/>
  <c r="Q877" i="33"/>
  <c r="K877" i="33"/>
  <c r="I877" i="33"/>
  <c r="G877" i="33"/>
  <c r="E877" i="33"/>
  <c r="Q876" i="33"/>
  <c r="K876" i="33"/>
  <c r="I876" i="33"/>
  <c r="G876" i="33"/>
  <c r="E876" i="33"/>
  <c r="Q875" i="33"/>
  <c r="K875" i="33"/>
  <c r="I875" i="33"/>
  <c r="G875" i="33"/>
  <c r="E875" i="33"/>
  <c r="Q874" i="33"/>
  <c r="K874" i="33"/>
  <c r="I874" i="33"/>
  <c r="G874" i="33"/>
  <c r="E874" i="33"/>
  <c r="K873" i="33"/>
  <c r="I873" i="33"/>
  <c r="G873" i="33"/>
  <c r="E873" i="33"/>
  <c r="K872" i="33"/>
  <c r="I872" i="33"/>
  <c r="G872" i="33"/>
  <c r="E872" i="33"/>
  <c r="K871" i="33"/>
  <c r="I871" i="33"/>
  <c r="G871" i="33"/>
  <c r="E871" i="33"/>
  <c r="Q870" i="33"/>
  <c r="K870" i="33"/>
  <c r="I870" i="33"/>
  <c r="G870" i="33"/>
  <c r="E870" i="33"/>
  <c r="Q869" i="33"/>
  <c r="K869" i="33"/>
  <c r="I869" i="33"/>
  <c r="G869" i="33"/>
  <c r="E869" i="33"/>
  <c r="Q868" i="33"/>
  <c r="O868" i="33"/>
  <c r="K868" i="33"/>
  <c r="I868" i="33"/>
  <c r="G868" i="33"/>
  <c r="E868" i="33"/>
  <c r="Q867" i="33"/>
  <c r="O867" i="33"/>
  <c r="G867" i="33"/>
  <c r="O866" i="33"/>
  <c r="G866" i="33"/>
  <c r="O865" i="33"/>
  <c r="G865" i="33"/>
  <c r="E865" i="33"/>
  <c r="O864" i="33"/>
  <c r="G864" i="33"/>
  <c r="G863" i="33"/>
  <c r="G862" i="33"/>
  <c r="G861" i="33"/>
  <c r="E861" i="33"/>
  <c r="O860" i="33"/>
  <c r="E859" i="33"/>
  <c r="Q857" i="33"/>
  <c r="O857" i="33"/>
  <c r="G857" i="33"/>
  <c r="O856" i="33"/>
  <c r="G856" i="33"/>
  <c r="O855" i="33"/>
  <c r="G855" i="33"/>
  <c r="O854" i="33"/>
  <c r="O853" i="33"/>
  <c r="O852" i="33"/>
  <c r="G850" i="33"/>
  <c r="E850" i="33"/>
  <c r="E849" i="33"/>
  <c r="O847" i="33"/>
  <c r="O846" i="33"/>
  <c r="O845" i="33"/>
  <c r="O844" i="33"/>
  <c r="E844" i="33"/>
  <c r="O843" i="33"/>
  <c r="E843" i="33"/>
  <c r="G842" i="33"/>
  <c r="O841" i="33"/>
  <c r="O840" i="33"/>
  <c r="E840" i="33"/>
  <c r="E838" i="33"/>
  <c r="O837" i="33"/>
  <c r="G837" i="33"/>
  <c r="E837" i="33"/>
  <c r="O836" i="33"/>
  <c r="O835" i="33"/>
  <c r="E835" i="33"/>
  <c r="O834" i="33"/>
  <c r="G833" i="33"/>
  <c r="E833" i="33"/>
  <c r="E832" i="33"/>
  <c r="O831" i="33"/>
  <c r="E831" i="33"/>
  <c r="O829" i="33"/>
  <c r="I827" i="33"/>
  <c r="G827" i="33"/>
  <c r="E827" i="33"/>
  <c r="G826" i="33"/>
  <c r="E826" i="33"/>
  <c r="G825" i="33"/>
  <c r="E825" i="33"/>
  <c r="G824" i="33"/>
  <c r="E824" i="33"/>
  <c r="O823" i="33"/>
  <c r="G823" i="33"/>
  <c r="O822" i="33"/>
  <c r="O821" i="33"/>
  <c r="E821" i="33"/>
  <c r="O820" i="33"/>
  <c r="G820" i="33"/>
  <c r="E820" i="33"/>
  <c r="E819" i="33"/>
  <c r="O818" i="33"/>
  <c r="E818" i="33"/>
  <c r="G817" i="33"/>
  <c r="E817" i="33"/>
  <c r="G816" i="33"/>
  <c r="E816" i="33"/>
  <c r="E815" i="33"/>
  <c r="O814" i="33"/>
  <c r="E814" i="33"/>
  <c r="O813" i="33"/>
  <c r="G813" i="33"/>
  <c r="E813" i="33"/>
  <c r="O812" i="33"/>
  <c r="G812" i="33"/>
  <c r="E812" i="33"/>
  <c r="O811" i="33"/>
  <c r="E811" i="33"/>
  <c r="O810" i="33"/>
  <c r="E810" i="33"/>
  <c r="E809" i="33"/>
  <c r="O808" i="33"/>
  <c r="E808" i="33"/>
  <c r="K807" i="33"/>
  <c r="E807" i="33"/>
  <c r="O806" i="33"/>
  <c r="G806" i="33"/>
  <c r="E806" i="33"/>
  <c r="O805" i="33"/>
  <c r="G805" i="33"/>
  <c r="E805" i="33"/>
  <c r="E804" i="33"/>
  <c r="G803" i="33"/>
  <c r="E803" i="33"/>
  <c r="O802" i="33"/>
  <c r="G802" i="33"/>
  <c r="E802" i="33"/>
  <c r="O801" i="33"/>
  <c r="E801" i="33"/>
  <c r="E800" i="33"/>
  <c r="E799" i="33"/>
  <c r="E798" i="33"/>
  <c r="Q797" i="33"/>
  <c r="O797" i="33"/>
  <c r="G797" i="33"/>
  <c r="E797" i="33"/>
  <c r="S796" i="33"/>
  <c r="Q796" i="33"/>
  <c r="O796" i="33"/>
  <c r="G796" i="33"/>
  <c r="E796" i="33"/>
  <c r="S795" i="33"/>
  <c r="Q795" i="33"/>
  <c r="O795" i="33"/>
  <c r="G795" i="33"/>
  <c r="E795" i="33"/>
  <c r="O794" i="33"/>
  <c r="G794" i="33"/>
  <c r="Q793" i="33"/>
  <c r="O793" i="33"/>
  <c r="G793" i="33"/>
  <c r="S792" i="33"/>
  <c r="Q792" i="33"/>
  <c r="O792" i="33"/>
  <c r="G792" i="33"/>
  <c r="Q791" i="33"/>
  <c r="O791" i="33"/>
  <c r="G791" i="33"/>
  <c r="Q790" i="33"/>
  <c r="O790" i="33"/>
  <c r="G790" i="33"/>
  <c r="Q789" i="33"/>
  <c r="O789" i="33"/>
  <c r="G789" i="33"/>
  <c r="S788" i="33"/>
  <c r="Q788" i="33"/>
  <c r="M788" i="33"/>
  <c r="K788" i="33"/>
  <c r="I788" i="33"/>
  <c r="G788" i="33"/>
  <c r="E788" i="33"/>
  <c r="Q787" i="33"/>
  <c r="O787" i="33"/>
  <c r="I787" i="33"/>
  <c r="G787" i="33"/>
  <c r="Q786" i="33"/>
  <c r="I786" i="33"/>
  <c r="G786" i="33"/>
  <c r="E786" i="33"/>
  <c r="Q785" i="33"/>
  <c r="I785" i="33"/>
  <c r="G785" i="33"/>
  <c r="O784" i="33"/>
  <c r="I784" i="33"/>
  <c r="G784" i="33"/>
  <c r="Q783" i="33"/>
  <c r="I783" i="33"/>
  <c r="G783" i="33"/>
  <c r="Q782" i="33"/>
  <c r="O782" i="33"/>
  <c r="I782" i="33"/>
  <c r="G782" i="33"/>
  <c r="Q781" i="33"/>
  <c r="O781" i="33"/>
  <c r="I781" i="33"/>
  <c r="G781" i="33"/>
  <c r="Q780" i="33"/>
  <c r="I780" i="33"/>
  <c r="G780" i="33"/>
  <c r="Q779" i="33"/>
  <c r="O779" i="33"/>
  <c r="I779" i="33"/>
  <c r="G779" i="33"/>
  <c r="O778" i="33"/>
  <c r="I778" i="33"/>
  <c r="G778" i="33"/>
  <c r="G777" i="33"/>
  <c r="G776" i="33"/>
  <c r="E776" i="33"/>
  <c r="O775" i="33"/>
  <c r="G775" i="33"/>
  <c r="E773" i="33"/>
  <c r="E772" i="33"/>
  <c r="O771" i="33"/>
  <c r="G770" i="33"/>
  <c r="O768" i="33"/>
  <c r="G768" i="33"/>
  <c r="O767" i="33"/>
  <c r="G767" i="33"/>
  <c r="E767" i="33"/>
  <c r="G766" i="33"/>
  <c r="O765" i="33"/>
  <c r="G765" i="33"/>
  <c r="E765" i="33"/>
  <c r="O764" i="33"/>
  <c r="G764" i="33"/>
  <c r="G763" i="33"/>
  <c r="O762" i="33"/>
  <c r="G762" i="33"/>
  <c r="G761" i="33"/>
  <c r="G760" i="33"/>
  <c r="G759" i="33"/>
  <c r="O758" i="33"/>
  <c r="I758" i="33"/>
  <c r="E758" i="33"/>
  <c r="Q757" i="33"/>
  <c r="I757" i="33"/>
  <c r="G757" i="33"/>
  <c r="E757" i="33"/>
  <c r="O756" i="33"/>
  <c r="E756" i="33"/>
  <c r="I755" i="33"/>
  <c r="G755" i="33"/>
  <c r="E755" i="33"/>
  <c r="Q754" i="33"/>
  <c r="I754" i="33"/>
  <c r="E754" i="33"/>
  <c r="Q753" i="33"/>
  <c r="I753" i="33"/>
  <c r="G753" i="33"/>
  <c r="E753" i="33"/>
  <c r="Q752" i="33"/>
  <c r="G752" i="33"/>
  <c r="E752" i="33"/>
  <c r="E751" i="33"/>
  <c r="G750" i="33"/>
  <c r="E750" i="33"/>
  <c r="I749" i="33"/>
  <c r="E749" i="33"/>
  <c r="O748" i="33"/>
  <c r="G748" i="33"/>
  <c r="O747" i="33"/>
  <c r="G747" i="33"/>
  <c r="O746" i="33"/>
  <c r="G746" i="33"/>
  <c r="E746" i="33"/>
  <c r="E745" i="33"/>
  <c r="E744" i="33"/>
  <c r="G743" i="33"/>
  <c r="E743" i="33"/>
  <c r="O742" i="33"/>
  <c r="G742" i="33"/>
  <c r="O741" i="33"/>
  <c r="O740" i="33"/>
  <c r="U739" i="33"/>
  <c r="S739" i="33"/>
  <c r="Q739" i="33"/>
  <c r="K739" i="33"/>
  <c r="I739" i="33"/>
  <c r="G739" i="33"/>
  <c r="G738" i="33"/>
  <c r="O737" i="33"/>
  <c r="G737" i="33"/>
  <c r="G736" i="33"/>
  <c r="O735" i="33"/>
  <c r="G735" i="33"/>
  <c r="G734" i="33"/>
  <c r="G733" i="33"/>
  <c r="G732" i="33"/>
  <c r="O731" i="33"/>
  <c r="G731" i="33"/>
  <c r="O730" i="33"/>
  <c r="G730" i="33"/>
  <c r="O729" i="33"/>
  <c r="O728" i="33"/>
  <c r="O727" i="33"/>
  <c r="O725" i="33"/>
  <c r="Q724" i="33"/>
  <c r="Q723" i="33"/>
  <c r="Q722" i="33"/>
  <c r="Q721" i="33"/>
  <c r="Q720" i="33"/>
  <c r="O720" i="33"/>
  <c r="G720" i="33"/>
  <c r="E720" i="33"/>
  <c r="O719" i="33"/>
  <c r="G719" i="33"/>
  <c r="E719" i="33"/>
  <c r="Q718" i="33"/>
  <c r="O718" i="33"/>
  <c r="G718" i="33"/>
  <c r="E718" i="33"/>
  <c r="Q717" i="33"/>
  <c r="O717" i="33"/>
  <c r="E717" i="33"/>
  <c r="Q716" i="33"/>
  <c r="O716" i="33"/>
  <c r="E716" i="33"/>
  <c r="Q715" i="33"/>
  <c r="O715" i="33"/>
  <c r="E715" i="33"/>
  <c r="G714" i="33"/>
  <c r="G713" i="33"/>
  <c r="G712" i="33"/>
  <c r="E712" i="33"/>
  <c r="G711" i="33"/>
  <c r="O710" i="33"/>
  <c r="G710" i="33"/>
  <c r="E710" i="33"/>
  <c r="G709" i="33"/>
  <c r="E709" i="33"/>
  <c r="G708" i="33"/>
  <c r="E708" i="33"/>
  <c r="O707" i="33"/>
  <c r="G707" i="33"/>
  <c r="E707" i="33"/>
  <c r="O706" i="33"/>
  <c r="G706" i="33"/>
  <c r="G705" i="33"/>
  <c r="E705" i="33"/>
  <c r="G704" i="33"/>
  <c r="G703" i="33"/>
  <c r="G702" i="33"/>
  <c r="G701" i="33"/>
  <c r="E701" i="33"/>
  <c r="G700" i="33"/>
  <c r="G699" i="33"/>
  <c r="G698" i="33"/>
  <c r="G697" i="33"/>
  <c r="G696" i="33"/>
  <c r="G695" i="33"/>
  <c r="U694" i="33"/>
  <c r="K694" i="33"/>
  <c r="I694" i="33"/>
  <c r="G694" i="33"/>
  <c r="E694" i="33"/>
  <c r="G693" i="33"/>
  <c r="E693" i="33"/>
  <c r="O692" i="33"/>
  <c r="G692" i="33"/>
  <c r="E692" i="33"/>
  <c r="I691" i="33"/>
  <c r="G691" i="33"/>
  <c r="E691" i="33"/>
  <c r="G690" i="33"/>
  <c r="E690" i="33"/>
  <c r="O689" i="33"/>
  <c r="G689" i="33"/>
  <c r="E689" i="33"/>
  <c r="O688" i="33"/>
  <c r="G688" i="33"/>
  <c r="E688" i="33"/>
  <c r="O687" i="33"/>
  <c r="G687" i="33"/>
  <c r="E687" i="33"/>
  <c r="G686" i="33"/>
  <c r="E686" i="33"/>
  <c r="I685" i="33"/>
  <c r="G685" i="33"/>
  <c r="E685" i="33"/>
  <c r="G684" i="33"/>
  <c r="E684" i="33"/>
  <c r="U683" i="33"/>
  <c r="S683" i="33"/>
  <c r="O683" i="33"/>
  <c r="K683" i="33"/>
  <c r="I683" i="33"/>
  <c r="G683" i="33"/>
  <c r="E683" i="33"/>
  <c r="O682" i="33"/>
  <c r="E682" i="33"/>
  <c r="O681" i="33"/>
  <c r="E681" i="33"/>
  <c r="E680" i="33"/>
  <c r="O679" i="33"/>
  <c r="E679" i="33"/>
  <c r="O678" i="33"/>
  <c r="E678" i="33"/>
  <c r="E677" i="33"/>
  <c r="E676" i="33"/>
  <c r="E675" i="33"/>
  <c r="E674" i="33"/>
  <c r="E673" i="33"/>
  <c r="S672" i="33"/>
  <c r="O672" i="33"/>
  <c r="K672" i="33"/>
  <c r="I672" i="33"/>
  <c r="G672" i="33"/>
  <c r="E672" i="33"/>
  <c r="Q671" i="33"/>
  <c r="G671" i="33"/>
  <c r="E671" i="33"/>
  <c r="E670" i="33"/>
  <c r="O669" i="33"/>
  <c r="E669" i="33"/>
  <c r="O668" i="33"/>
  <c r="E668" i="33"/>
  <c r="E667" i="33"/>
  <c r="E666" i="33"/>
  <c r="E665" i="33"/>
  <c r="E664" i="33"/>
  <c r="E663" i="33"/>
  <c r="O662" i="33"/>
  <c r="E662" i="33"/>
  <c r="O661" i="33"/>
  <c r="G661" i="33"/>
  <c r="E661" i="33"/>
  <c r="O660"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M639" i="33"/>
  <c r="O638" i="33"/>
  <c r="G638" i="33"/>
  <c r="O637" i="33"/>
  <c r="G637" i="33"/>
  <c r="O636" i="33"/>
  <c r="G636" i="33"/>
  <c r="G635" i="33"/>
  <c r="E634" i="33"/>
  <c r="E633" i="33"/>
  <c r="E632" i="33"/>
  <c r="O631" i="33"/>
  <c r="E631" i="33"/>
  <c r="M630" i="33"/>
  <c r="K630" i="33"/>
  <c r="I630" i="33"/>
  <c r="G630" i="33"/>
  <c r="G629" i="33"/>
  <c r="Q628" i="33"/>
  <c r="G628" i="33"/>
  <c r="G627" i="33"/>
  <c r="G626" i="33"/>
  <c r="O624" i="33"/>
  <c r="O623" i="33"/>
  <c r="G623" i="33"/>
  <c r="O622" i="33"/>
  <c r="G622" i="33"/>
  <c r="G621" i="33"/>
  <c r="E621" i="33"/>
  <c r="G620" i="33"/>
  <c r="E620" i="33"/>
  <c r="G619" i="33"/>
  <c r="E619" i="33"/>
  <c r="G618" i="33"/>
  <c r="E618" i="33"/>
  <c r="O617" i="33"/>
  <c r="G617" i="33"/>
  <c r="E617" i="33"/>
  <c r="O616" i="33"/>
  <c r="O615" i="33"/>
  <c r="O614" i="33"/>
  <c r="Q613" i="33"/>
  <c r="O613" i="33"/>
  <c r="G613" i="33"/>
  <c r="E613" i="33"/>
  <c r="Q612" i="33"/>
  <c r="G612" i="33"/>
  <c r="Q611" i="33"/>
  <c r="G611" i="33"/>
  <c r="E611" i="33"/>
  <c r="Q610" i="33"/>
  <c r="O610" i="33"/>
  <c r="G610" i="33"/>
  <c r="G609" i="33"/>
  <c r="Q608" i="33"/>
  <c r="G608" i="33"/>
  <c r="E608" i="33"/>
  <c r="Q607" i="33"/>
  <c r="G607" i="33"/>
  <c r="E607" i="33"/>
  <c r="Q606" i="33"/>
  <c r="G606" i="33"/>
  <c r="E606" i="33"/>
  <c r="Q605" i="33"/>
  <c r="G605" i="33"/>
  <c r="E605" i="33"/>
  <c r="Q604" i="33"/>
  <c r="G604" i="33"/>
  <c r="E604" i="33"/>
  <c r="S603" i="33"/>
  <c r="Q603" i="33"/>
  <c r="M603" i="33"/>
  <c r="K603" i="33"/>
  <c r="I603" i="33"/>
  <c r="G603" i="33"/>
  <c r="Q602" i="33"/>
  <c r="O602" i="33"/>
  <c r="I602" i="33"/>
  <c r="G602" i="33"/>
  <c r="E602" i="33"/>
  <c r="Q601" i="33"/>
  <c r="O601" i="33"/>
  <c r="I601" i="33"/>
  <c r="G601" i="33"/>
  <c r="E601" i="33"/>
  <c r="Q600" i="33"/>
  <c r="I600" i="33"/>
  <c r="G600" i="33"/>
  <c r="E600" i="33"/>
  <c r="Q599" i="33"/>
  <c r="O599" i="33"/>
  <c r="I599" i="33"/>
  <c r="G599" i="33"/>
  <c r="E599" i="33"/>
  <c r="Q598" i="33"/>
  <c r="O598" i="33"/>
  <c r="I598" i="33"/>
  <c r="G598" i="33"/>
  <c r="Q597" i="33"/>
  <c r="O597" i="33"/>
  <c r="I597" i="33"/>
  <c r="G597" i="33"/>
  <c r="E597" i="33"/>
  <c r="Q596" i="33"/>
  <c r="I596" i="33"/>
  <c r="G596" i="33"/>
  <c r="Q595" i="33"/>
  <c r="O595" i="33"/>
  <c r="I595" i="33"/>
  <c r="G595" i="33"/>
  <c r="Q594" i="33"/>
  <c r="O594" i="33"/>
  <c r="I594" i="33"/>
  <c r="G594" i="33"/>
  <c r="Q593" i="33"/>
  <c r="O593" i="33"/>
  <c r="I593" i="33"/>
  <c r="G593" i="33"/>
  <c r="E593" i="33"/>
  <c r="Q592" i="33"/>
  <c r="I592" i="33"/>
  <c r="G592" i="33"/>
  <c r="E592" i="33"/>
  <c r="Q591" i="33"/>
  <c r="O591" i="33"/>
  <c r="I591" i="33"/>
  <c r="G591" i="33"/>
  <c r="E591" i="33"/>
  <c r="Q590" i="33"/>
  <c r="O590" i="33"/>
  <c r="I590" i="33"/>
  <c r="G590" i="33"/>
  <c r="E590" i="33"/>
  <c r="Q589" i="33"/>
  <c r="I589" i="33"/>
  <c r="G589" i="33"/>
  <c r="E589" i="33"/>
  <c r="O588" i="33"/>
  <c r="I588" i="33"/>
  <c r="G588" i="33"/>
  <c r="E588" i="33"/>
  <c r="Q587" i="33"/>
  <c r="O587" i="33"/>
  <c r="I587" i="33"/>
  <c r="G587" i="33"/>
  <c r="E587" i="33"/>
  <c r="Q586" i="33"/>
  <c r="I586" i="33"/>
  <c r="G586" i="33"/>
  <c r="E586" i="33"/>
  <c r="Q585" i="33"/>
  <c r="I585" i="33"/>
  <c r="G585" i="33"/>
  <c r="E585" i="33"/>
  <c r="Q584" i="33"/>
  <c r="I584" i="33"/>
  <c r="G584" i="33"/>
  <c r="E584" i="33"/>
  <c r="S583" i="33"/>
  <c r="Q583" i="33"/>
  <c r="E583" i="33"/>
  <c r="Q582" i="33"/>
  <c r="E582" i="33"/>
  <c r="Q581" i="33"/>
  <c r="G581" i="33"/>
  <c r="E581" i="33"/>
  <c r="Q580" i="33"/>
  <c r="G580" i="33"/>
  <c r="E580" i="33"/>
  <c r="Q579" i="33"/>
  <c r="O579" i="33"/>
  <c r="G579" i="33"/>
  <c r="Q578" i="33"/>
  <c r="O578" i="33"/>
  <c r="G578" i="33"/>
  <c r="O577" i="33"/>
  <c r="Q576" i="33"/>
  <c r="O576" i="33"/>
  <c r="E576" i="33"/>
  <c r="Q575" i="33"/>
  <c r="O575" i="33"/>
  <c r="E575" i="33"/>
  <c r="Q574" i="33"/>
  <c r="O574" i="33"/>
  <c r="E574" i="33"/>
  <c r="S573" i="33"/>
  <c r="Q573" i="33"/>
  <c r="O573" i="33"/>
  <c r="I573" i="33"/>
  <c r="G573" i="33"/>
  <c r="E573" i="33"/>
  <c r="Q572" i="33"/>
  <c r="O572" i="33"/>
  <c r="I572" i="33"/>
  <c r="G572" i="33"/>
  <c r="E572" i="33"/>
  <c r="Q571" i="33"/>
  <c r="O571" i="33"/>
  <c r="I571" i="33"/>
  <c r="E571" i="33"/>
  <c r="Q570" i="33"/>
  <c r="O570" i="33"/>
  <c r="I570" i="33"/>
  <c r="E570" i="33"/>
  <c r="I569" i="33"/>
  <c r="E569" i="33"/>
  <c r="Q568" i="33"/>
  <c r="I568" i="33"/>
  <c r="G568" i="33"/>
  <c r="E568" i="33"/>
  <c r="Q567" i="33"/>
  <c r="I567" i="33"/>
  <c r="E567" i="33"/>
  <c r="Q566" i="33"/>
  <c r="O566" i="33"/>
  <c r="I566" i="33"/>
  <c r="G566" i="33"/>
  <c r="Q565" i="33"/>
  <c r="O565" i="33"/>
  <c r="I565" i="33"/>
  <c r="E565" i="33"/>
  <c r="Q564" i="33"/>
  <c r="O564" i="33"/>
  <c r="I564" i="33"/>
  <c r="Q563" i="33"/>
  <c r="O563" i="33"/>
  <c r="I563" i="33"/>
  <c r="G563" i="33"/>
  <c r="O562" i="33"/>
  <c r="I562" i="33"/>
  <c r="G562" i="33"/>
  <c r="I561" i="33"/>
  <c r="G561" i="33"/>
  <c r="I560" i="33"/>
  <c r="G560" i="33"/>
  <c r="O559" i="33"/>
  <c r="I559" i="33"/>
  <c r="G559" i="33"/>
  <c r="E559" i="33"/>
  <c r="O558" i="33"/>
  <c r="I558" i="33"/>
  <c r="G558" i="33"/>
  <c r="O557" i="33"/>
  <c r="I557" i="33"/>
  <c r="G557" i="33"/>
  <c r="E557" i="33"/>
  <c r="I556" i="33"/>
  <c r="E556" i="33"/>
  <c r="I555" i="33"/>
  <c r="I554" i="33"/>
  <c r="Q553" i="33"/>
  <c r="G553" i="33"/>
  <c r="Q552" i="33"/>
  <c r="G552" i="33"/>
  <c r="Q551" i="33"/>
  <c r="G551" i="33"/>
  <c r="Q550" i="33"/>
  <c r="G550" i="33"/>
  <c r="Q549" i="33"/>
  <c r="E548" i="33"/>
  <c r="O547" i="33"/>
  <c r="Q546" i="33"/>
  <c r="O546" i="33"/>
  <c r="Q545" i="33"/>
  <c r="E545" i="33"/>
  <c r="Q544" i="33"/>
  <c r="G544" i="33"/>
  <c r="I543" i="33"/>
  <c r="I542" i="33"/>
  <c r="G542" i="33"/>
  <c r="E542" i="33"/>
  <c r="O541" i="33"/>
  <c r="G541" i="33"/>
  <c r="O540" i="33"/>
  <c r="G540" i="33"/>
  <c r="E540" i="33"/>
  <c r="O539" i="33"/>
  <c r="G537" i="33"/>
  <c r="O536" i="33"/>
  <c r="O535" i="33"/>
  <c r="G535" i="33"/>
  <c r="O534" i="33"/>
  <c r="G534" i="33"/>
  <c r="G533" i="33"/>
  <c r="O532" i="33"/>
  <c r="G532" i="33"/>
  <c r="O531" i="33"/>
  <c r="G531" i="33"/>
  <c r="E531" i="33"/>
  <c r="G530" i="33"/>
  <c r="Q529" i="33"/>
  <c r="I529" i="33"/>
  <c r="G529" i="33"/>
  <c r="Q528" i="33"/>
  <c r="I528" i="33"/>
  <c r="G528" i="33"/>
  <c r="Q527" i="33"/>
  <c r="I527" i="33"/>
  <c r="G527" i="33"/>
  <c r="Q526" i="33"/>
  <c r="I526" i="33"/>
  <c r="G526" i="33"/>
  <c r="Q525" i="33"/>
  <c r="O525" i="33"/>
  <c r="G525" i="33"/>
  <c r="E525" i="33"/>
  <c r="Q524" i="33"/>
  <c r="O524" i="33"/>
  <c r="I524" i="33"/>
  <c r="G524" i="33"/>
  <c r="E524" i="33"/>
  <c r="Q523" i="33"/>
  <c r="G523" i="33"/>
  <c r="E523" i="33"/>
  <c r="O522" i="33"/>
  <c r="I522" i="33"/>
  <c r="G522" i="33"/>
  <c r="E522" i="33"/>
  <c r="I521" i="33"/>
  <c r="G521" i="33"/>
  <c r="E521" i="33"/>
  <c r="O520" i="33"/>
  <c r="I520" i="33"/>
  <c r="G520" i="33"/>
  <c r="E520" i="33"/>
  <c r="M519" i="33"/>
  <c r="K519" i="33"/>
  <c r="I519" i="33"/>
  <c r="G519" i="33"/>
  <c r="E519" i="33"/>
  <c r="I518" i="33"/>
  <c r="G518" i="33"/>
  <c r="E518" i="33"/>
  <c r="I517" i="33"/>
  <c r="G517" i="33"/>
  <c r="E517"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G509" i="33"/>
  <c r="G508" i="33"/>
  <c r="G507" i="33"/>
  <c r="G506" i="33"/>
  <c r="O505" i="33"/>
  <c r="G505" i="33"/>
  <c r="E505" i="33"/>
  <c r="O504" i="33"/>
  <c r="G504" i="33"/>
  <c r="E504" i="33"/>
  <c r="O503" i="33"/>
  <c r="G503" i="33"/>
  <c r="E503" i="33"/>
  <c r="E502" i="33"/>
  <c r="E500" i="33"/>
  <c r="Q499" i="33"/>
  <c r="O499" i="33"/>
  <c r="K499" i="33"/>
  <c r="I499" i="33"/>
  <c r="G499" i="33"/>
  <c r="E499" i="33"/>
  <c r="Q498" i="33"/>
  <c r="O498" i="33"/>
  <c r="I498" i="33"/>
  <c r="G498" i="33"/>
  <c r="E498" i="33"/>
  <c r="O497" i="33"/>
  <c r="I497" i="33"/>
  <c r="G497" i="33"/>
  <c r="E497" i="33"/>
  <c r="Q496" i="33"/>
  <c r="O496" i="33"/>
  <c r="I496" i="33"/>
  <c r="G496" i="33"/>
  <c r="E496" i="33"/>
  <c r="Q495" i="33"/>
  <c r="O495" i="33"/>
  <c r="K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O489" i="33"/>
  <c r="I489" i="33"/>
  <c r="G489" i="33"/>
  <c r="E489" i="33"/>
  <c r="Q488" i="33"/>
  <c r="I488" i="33"/>
  <c r="G488" i="33"/>
  <c r="Q487" i="33"/>
  <c r="O487" i="33"/>
  <c r="I487" i="33"/>
  <c r="G487" i="33"/>
  <c r="Q486" i="33"/>
  <c r="I486" i="33"/>
  <c r="G486" i="33"/>
  <c r="Q485" i="33"/>
  <c r="K485" i="33"/>
  <c r="E485" i="33"/>
  <c r="Q484" i="33"/>
  <c r="I484" i="33"/>
  <c r="E484" i="33"/>
  <c r="Q483" i="33"/>
  <c r="I483" i="33"/>
  <c r="E483" i="33"/>
  <c r="Q482" i="33"/>
  <c r="O482" i="33"/>
  <c r="I482" i="33"/>
  <c r="E482" i="33"/>
  <c r="Q481" i="33"/>
  <c r="O481" i="33"/>
  <c r="I481" i="33"/>
  <c r="G481" i="33"/>
  <c r="E481" i="33"/>
  <c r="Q480" i="33"/>
  <c r="O480" i="33"/>
  <c r="I480" i="33"/>
  <c r="E480" i="33"/>
  <c r="Q479" i="33"/>
  <c r="O479" i="33"/>
  <c r="I479" i="33"/>
  <c r="G479" i="33"/>
  <c r="E479" i="33"/>
  <c r="Q478" i="33"/>
  <c r="O478" i="33"/>
  <c r="I478" i="33"/>
  <c r="Q477" i="33"/>
  <c r="O477" i="33"/>
  <c r="I477" i="33"/>
  <c r="Q476" i="33"/>
  <c r="O476" i="33"/>
  <c r="I476" i="33"/>
  <c r="E476" i="33"/>
  <c r="O475" i="33"/>
  <c r="G475" i="33"/>
  <c r="O474" i="33"/>
  <c r="G474" i="33"/>
  <c r="O473" i="33"/>
  <c r="G473" i="33"/>
  <c r="O472" i="33"/>
  <c r="G472" i="33"/>
  <c r="O471" i="33"/>
  <c r="G471" i="33"/>
  <c r="Q470" i="33"/>
  <c r="O470" i="33"/>
  <c r="G470" i="33"/>
  <c r="Q469" i="33"/>
  <c r="O469" i="33"/>
  <c r="G469" i="33"/>
  <c r="E469" i="33"/>
  <c r="G468" i="33"/>
  <c r="E468" i="33"/>
  <c r="O467" i="33"/>
  <c r="G467" i="33"/>
  <c r="G466" i="33"/>
  <c r="I465" i="33"/>
  <c r="G465" i="33"/>
  <c r="E465" i="33"/>
  <c r="I464" i="33"/>
  <c r="G464" i="33"/>
  <c r="E464" i="33"/>
  <c r="I463" i="33"/>
  <c r="G463" i="33"/>
  <c r="E463"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I456" i="33"/>
  <c r="G456" i="33"/>
  <c r="E456" i="33"/>
  <c r="E455" i="33"/>
  <c r="E454" i="33"/>
  <c r="E453" i="33"/>
  <c r="E452" i="33"/>
  <c r="O451" i="33"/>
  <c r="O450" i="33"/>
  <c r="E450" i="33"/>
  <c r="O449" i="33"/>
  <c r="O448" i="33"/>
  <c r="O447" i="33"/>
  <c r="E447" i="33"/>
  <c r="O446" i="33"/>
  <c r="G445" i="33"/>
  <c r="G444" i="33"/>
  <c r="G443" i="33"/>
  <c r="G442" i="33"/>
  <c r="O441" i="33"/>
  <c r="G441" i="33"/>
  <c r="O440" i="33"/>
  <c r="G440" i="33"/>
  <c r="E440" i="33"/>
  <c r="G439" i="33"/>
  <c r="E439" i="33"/>
  <c r="G438" i="33"/>
  <c r="G437" i="33"/>
  <c r="G436" i="33"/>
  <c r="G435" i="33"/>
  <c r="E435" i="33"/>
  <c r="G434" i="33"/>
  <c r="E434" i="33"/>
  <c r="E433" i="33"/>
  <c r="G432" i="33"/>
  <c r="E432" i="33"/>
  <c r="G431" i="33"/>
  <c r="E431" i="33"/>
  <c r="G430" i="33"/>
  <c r="E430" i="33"/>
  <c r="G429" i="33"/>
  <c r="E429" i="33"/>
  <c r="E428" i="33"/>
  <c r="O427" i="33"/>
  <c r="E427" i="33"/>
  <c r="E426" i="33"/>
  <c r="O425" i="33"/>
  <c r="G425" i="33"/>
  <c r="E425" i="33"/>
  <c r="O424" i="33"/>
  <c r="I424" i="33"/>
  <c r="G424" i="33"/>
  <c r="E424" i="33"/>
  <c r="O423" i="33"/>
  <c r="I423" i="33"/>
  <c r="G423" i="33"/>
  <c r="E423" i="33"/>
  <c r="O422" i="33"/>
  <c r="G422" i="33"/>
  <c r="E422" i="33"/>
  <c r="G421" i="33"/>
  <c r="E421" i="33"/>
  <c r="I420" i="33"/>
  <c r="G420" i="33"/>
  <c r="E420" i="33"/>
  <c r="I419" i="33"/>
  <c r="G419" i="33"/>
  <c r="E419" i="33"/>
  <c r="O418" i="33"/>
  <c r="I418" i="33"/>
  <c r="G418" i="33"/>
  <c r="E418" i="33"/>
  <c r="O417" i="33"/>
  <c r="I417" i="33"/>
  <c r="G417" i="33"/>
  <c r="E417" i="33"/>
  <c r="I416" i="33"/>
  <c r="G416" i="33"/>
  <c r="E416" i="33"/>
  <c r="O415" i="33"/>
  <c r="G415" i="33"/>
  <c r="E415" i="33"/>
  <c r="O414" i="33"/>
  <c r="G414" i="33"/>
  <c r="E414" i="33"/>
  <c r="O413" i="33"/>
  <c r="G413" i="33"/>
  <c r="E413" i="33"/>
  <c r="O412" i="33"/>
  <c r="I412" i="33"/>
  <c r="G412" i="33"/>
  <c r="E412" i="33"/>
  <c r="I411" i="33"/>
  <c r="G411" i="33"/>
  <c r="E411" i="33"/>
  <c r="O410" i="33"/>
  <c r="G410" i="33"/>
  <c r="E410" i="33"/>
  <c r="G409" i="33"/>
  <c r="E409" i="33"/>
  <c r="I408" i="33"/>
  <c r="G408" i="33"/>
  <c r="E408" i="33"/>
  <c r="I407" i="33"/>
  <c r="G407" i="33"/>
  <c r="E407" i="33"/>
  <c r="O406" i="33"/>
  <c r="G406" i="33"/>
  <c r="E406" i="33"/>
  <c r="G405" i="33"/>
  <c r="E405" i="33"/>
  <c r="O404" i="33"/>
  <c r="G404" i="33"/>
  <c r="E404" i="33"/>
  <c r="O403" i="33"/>
  <c r="G403" i="33"/>
  <c r="E403" i="33"/>
  <c r="O402" i="33"/>
  <c r="G402" i="33"/>
  <c r="E402" i="33"/>
  <c r="G401" i="33"/>
  <c r="E401" i="33"/>
  <c r="G400" i="33"/>
  <c r="E400" i="33"/>
  <c r="O399" i="33"/>
  <c r="G399" i="33"/>
  <c r="E399" i="33"/>
  <c r="O398" i="33"/>
  <c r="G398" i="33"/>
  <c r="E398" i="33"/>
  <c r="G397" i="33"/>
  <c r="E397" i="33"/>
  <c r="O396" i="33"/>
  <c r="G396" i="33"/>
  <c r="E396" i="33"/>
  <c r="G395" i="33"/>
  <c r="E395" i="33"/>
  <c r="G394" i="33"/>
  <c r="E394" i="33"/>
  <c r="G393" i="33"/>
  <c r="E393" i="33"/>
  <c r="G392" i="33"/>
  <c r="E392" i="33"/>
  <c r="O391" i="33"/>
  <c r="G391" i="33"/>
  <c r="E391" i="33"/>
  <c r="G390" i="33"/>
  <c r="E390" i="33"/>
  <c r="O389" i="33"/>
  <c r="G389" i="33"/>
  <c r="E389" i="33"/>
  <c r="G388" i="33"/>
  <c r="E388" i="33"/>
  <c r="G387" i="33"/>
  <c r="E387" i="33"/>
  <c r="O386" i="33"/>
  <c r="G386" i="33"/>
  <c r="E386" i="33"/>
  <c r="O385" i="33"/>
  <c r="I385" i="33"/>
  <c r="G385" i="33"/>
  <c r="E385" i="33"/>
  <c r="O384" i="33"/>
  <c r="I384" i="33"/>
  <c r="G384" i="33"/>
  <c r="E384" i="33"/>
  <c r="O383" i="33"/>
  <c r="I383" i="33"/>
  <c r="G383" i="33"/>
  <c r="E383" i="33"/>
  <c r="O382" i="33"/>
  <c r="I382" i="33"/>
  <c r="G382" i="33"/>
  <c r="E382" i="33"/>
  <c r="Q381" i="33"/>
  <c r="O381" i="33"/>
  <c r="E381" i="33"/>
  <c r="O380" i="33"/>
  <c r="I380" i="33"/>
  <c r="G380" i="33"/>
  <c r="E380" i="33"/>
  <c r="Q379" i="33"/>
  <c r="O379" i="33"/>
  <c r="G379" i="33"/>
  <c r="E379" i="33"/>
  <c r="O378" i="33"/>
  <c r="I378" i="33"/>
  <c r="E378" i="33"/>
  <c r="O377" i="33"/>
  <c r="I377" i="33"/>
  <c r="E377" i="33"/>
  <c r="O376" i="33"/>
  <c r="I376" i="33"/>
  <c r="G376" i="33"/>
  <c r="E376" i="33"/>
  <c r="O375" i="33"/>
  <c r="G375" i="33"/>
  <c r="E375" i="33"/>
  <c r="O374" i="33"/>
  <c r="G374" i="33"/>
  <c r="E374" i="33"/>
  <c r="O373" i="33"/>
  <c r="G373" i="33"/>
  <c r="E373" i="33"/>
  <c r="O372" i="33"/>
  <c r="G372" i="33"/>
  <c r="E372" i="33"/>
  <c r="G371" i="33"/>
  <c r="E371" i="33"/>
  <c r="G370" i="33"/>
  <c r="E370" i="33"/>
  <c r="G369" i="33"/>
  <c r="E369" i="33"/>
  <c r="O368" i="33"/>
  <c r="G368" i="33"/>
  <c r="E368" i="33"/>
  <c r="O367" i="33"/>
  <c r="G367" i="33"/>
  <c r="O366" i="33"/>
  <c r="G366" i="33"/>
  <c r="U365" i="33"/>
  <c r="S365" i="33"/>
  <c r="Q365" i="33"/>
  <c r="O365" i="33"/>
  <c r="K365" i="33"/>
  <c r="I365" i="33"/>
  <c r="G365" i="33"/>
  <c r="E365" i="33"/>
  <c r="E364" i="33"/>
  <c r="O363" i="33"/>
  <c r="E363" i="33"/>
  <c r="E362" i="33"/>
  <c r="O361" i="33"/>
  <c r="E361" i="33"/>
  <c r="O360" i="33"/>
  <c r="E360" i="33"/>
  <c r="E359" i="33"/>
  <c r="E358" i="33"/>
  <c r="O357" i="33"/>
  <c r="E357" i="33"/>
  <c r="E356" i="33"/>
  <c r="O355" i="33"/>
  <c r="E355" i="33"/>
  <c r="O354" i="33"/>
  <c r="I354" i="33"/>
  <c r="G354" i="33"/>
  <c r="I353" i="33"/>
  <c r="G353" i="33"/>
  <c r="O352" i="33"/>
  <c r="I352" i="33"/>
  <c r="G352" i="33"/>
  <c r="I351" i="33"/>
  <c r="G351" i="33"/>
  <c r="I350" i="33"/>
  <c r="G350" i="33"/>
  <c r="I349" i="33"/>
  <c r="G349" i="33"/>
  <c r="O348" i="33"/>
  <c r="I348" i="33"/>
  <c r="G348" i="33"/>
  <c r="I347" i="33"/>
  <c r="G347" i="33"/>
  <c r="I346" i="33"/>
  <c r="G346" i="33"/>
  <c r="I345" i="33"/>
  <c r="G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G332" i="33"/>
  <c r="O331" i="33"/>
  <c r="E331" i="33"/>
  <c r="O330" i="33"/>
  <c r="G330" i="33"/>
  <c r="E330" i="33"/>
  <c r="U329" i="33"/>
  <c r="S329" i="33"/>
  <c r="Q329" i="33"/>
  <c r="O329" i="33"/>
  <c r="K329" i="33"/>
  <c r="I329" i="33"/>
  <c r="G329" i="33"/>
  <c r="E329" i="33"/>
  <c r="Q328" i="33"/>
  <c r="O328" i="33"/>
  <c r="I328" i="33"/>
  <c r="G328" i="33"/>
  <c r="E328" i="33"/>
  <c r="Q327" i="33"/>
  <c r="O327" i="33"/>
  <c r="G327" i="33"/>
  <c r="E327" i="33"/>
  <c r="Q326" i="33"/>
  <c r="O326" i="33"/>
  <c r="G326" i="33"/>
  <c r="E326" i="33"/>
  <c r="Q325" i="33"/>
  <c r="O325" i="33"/>
  <c r="I325" i="33"/>
  <c r="G325" i="33"/>
  <c r="E325" i="33"/>
  <c r="Q324" i="33"/>
  <c r="O324" i="33"/>
  <c r="I324" i="33"/>
  <c r="G324" i="33"/>
  <c r="E324" i="33"/>
  <c r="Q323" i="33"/>
  <c r="O323" i="33"/>
  <c r="G323" i="33"/>
  <c r="E323" i="33"/>
  <c r="Q322" i="33"/>
  <c r="O322" i="33"/>
  <c r="I322" i="33"/>
  <c r="G322" i="33"/>
  <c r="E322" i="33"/>
  <c r="Q321" i="33"/>
  <c r="O321" i="33"/>
  <c r="I321" i="33"/>
  <c r="G321" i="33"/>
  <c r="E321" i="33"/>
  <c r="Q320" i="33"/>
  <c r="O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K307" i="33"/>
  <c r="I307" i="33"/>
  <c r="G307" i="33"/>
  <c r="E307" i="33"/>
  <c r="G306" i="33"/>
  <c r="E306" i="33"/>
  <c r="G305" i="33"/>
  <c r="E305" i="33"/>
  <c r="G304" i="33"/>
  <c r="E304" i="33"/>
  <c r="G303" i="33"/>
  <c r="E303" i="33"/>
  <c r="E302" i="33"/>
  <c r="E301" i="33"/>
  <c r="E300" i="33"/>
  <c r="E299" i="33"/>
  <c r="G298" i="33"/>
  <c r="E298" i="33"/>
  <c r="E297" i="33"/>
  <c r="M296" i="33"/>
  <c r="K296" i="33"/>
  <c r="I296" i="33"/>
  <c r="G296" i="33"/>
  <c r="O295" i="33"/>
  <c r="I295" i="33"/>
  <c r="G295" i="33"/>
  <c r="E295" i="33"/>
  <c r="I294" i="33"/>
  <c r="G294" i="33"/>
  <c r="E294" i="33"/>
  <c r="G293" i="33"/>
  <c r="I292" i="33"/>
  <c r="G292" i="33"/>
  <c r="E292" i="33"/>
  <c r="I291" i="33"/>
  <c r="G291" i="33"/>
  <c r="E291" i="33"/>
  <c r="I290" i="33"/>
  <c r="G290" i="33"/>
  <c r="I289" i="33"/>
  <c r="G289" i="33"/>
  <c r="E289" i="33"/>
  <c r="G288" i="33"/>
  <c r="E288"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G276" i="33"/>
  <c r="E276" i="33"/>
  <c r="O275" i="33"/>
  <c r="I275" i="33"/>
  <c r="G275" i="33"/>
  <c r="E275" i="33"/>
  <c r="O274" i="33"/>
  <c r="I274" i="33"/>
  <c r="G274" i="33"/>
  <c r="E274" i="33"/>
  <c r="O273" i="33"/>
  <c r="G273" i="33"/>
  <c r="E273" i="33"/>
  <c r="O272" i="33"/>
  <c r="G272" i="33"/>
  <c r="O271" i="33"/>
  <c r="E271" i="33"/>
  <c r="Q270" i="33"/>
  <c r="O270" i="33"/>
  <c r="K270" i="33"/>
  <c r="I270" i="33"/>
  <c r="E270" i="33"/>
  <c r="Q269" i="33"/>
  <c r="O269" i="33"/>
  <c r="K269" i="33"/>
  <c r="I269" i="33"/>
  <c r="G269" i="33"/>
  <c r="E269" i="33"/>
  <c r="Q268" i="33"/>
  <c r="O268" i="33"/>
  <c r="K268" i="33"/>
  <c r="I268" i="33"/>
  <c r="G268" i="33"/>
  <c r="E268" i="33"/>
  <c r="O267" i="33"/>
  <c r="I267" i="33"/>
  <c r="E266" i="33"/>
  <c r="I265" i="33"/>
  <c r="G265" i="33"/>
  <c r="Q264" i="33"/>
  <c r="I264" i="33"/>
  <c r="E264" i="33"/>
  <c r="S263" i="33"/>
  <c r="Q263" i="33"/>
  <c r="I263" i="33"/>
  <c r="G263" i="33"/>
  <c r="E263" i="33"/>
  <c r="S262" i="33"/>
  <c r="Q262" i="33"/>
  <c r="O262" i="33"/>
  <c r="I262" i="33"/>
  <c r="G262" i="33"/>
  <c r="E262" i="33"/>
  <c r="Q261" i="33"/>
  <c r="I261" i="33"/>
  <c r="G261" i="33"/>
  <c r="E261" i="33"/>
  <c r="Q260" i="33"/>
  <c r="E260" i="33"/>
  <c r="Q259" i="33"/>
  <c r="O259" i="33"/>
  <c r="I259" i="33"/>
  <c r="Q258" i="33"/>
  <c r="O258" i="33"/>
  <c r="E258" i="33"/>
  <c r="Q257" i="33"/>
  <c r="O257" i="33"/>
  <c r="I257" i="33"/>
  <c r="E257" i="33"/>
  <c r="Q256" i="33"/>
  <c r="I256" i="33"/>
  <c r="G256" i="33"/>
  <c r="E256" i="33"/>
  <c r="Q255" i="33"/>
  <c r="O255" i="33"/>
  <c r="G255" i="33"/>
  <c r="Q254" i="33"/>
  <c r="O254" i="33"/>
  <c r="I254" i="33"/>
  <c r="G254" i="33"/>
  <c r="E254" i="33"/>
  <c r="Q253" i="33"/>
  <c r="O253" i="33"/>
  <c r="G253" i="33"/>
  <c r="E253" i="33"/>
  <c r="Q252" i="33"/>
  <c r="O252" i="33"/>
  <c r="I252" i="33"/>
  <c r="E252" i="33"/>
  <c r="Q251" i="33"/>
  <c r="O251" i="33"/>
  <c r="I251" i="33"/>
  <c r="E251" i="33"/>
  <c r="Q250" i="33"/>
  <c r="O250" i="33"/>
  <c r="E250" i="33"/>
  <c r="Q249" i="33"/>
  <c r="I249" i="33"/>
  <c r="E249" i="33"/>
  <c r="Q248" i="33"/>
  <c r="I248" i="33"/>
  <c r="G248" i="33"/>
  <c r="E248" i="33"/>
  <c r="Q247" i="33"/>
  <c r="I247" i="33"/>
  <c r="E247" i="33"/>
  <c r="Q246" i="33"/>
  <c r="I246" i="33"/>
  <c r="E246" i="33"/>
  <c r="E245" i="33"/>
  <c r="Q244" i="33"/>
  <c r="O244" i="33"/>
  <c r="I244" i="33"/>
  <c r="E244" i="33"/>
  <c r="Q243" i="33"/>
  <c r="O243" i="33"/>
  <c r="I243" i="33"/>
  <c r="E243" i="33"/>
  <c r="Q242" i="33"/>
  <c r="I242" i="33"/>
  <c r="G242" i="33"/>
  <c r="E242" i="33"/>
  <c r="O241" i="33"/>
  <c r="G241" i="33"/>
  <c r="O240" i="33"/>
  <c r="G240" i="33"/>
  <c r="E240" i="33"/>
  <c r="O238" i="33"/>
  <c r="G238" i="33"/>
  <c r="G237" i="33"/>
  <c r="E237" i="33"/>
  <c r="E236" i="33"/>
  <c r="O235" i="33"/>
  <c r="G235" i="33"/>
  <c r="E235" i="33"/>
  <c r="E234" i="33"/>
  <c r="O233" i="33"/>
  <c r="G233" i="33"/>
  <c r="E233" i="33"/>
  <c r="G232" i="33"/>
  <c r="G231" i="33"/>
  <c r="E231" i="33"/>
  <c r="O230" i="33"/>
  <c r="G230" i="33"/>
  <c r="E230" i="33"/>
  <c r="O229" i="33"/>
  <c r="G229" i="33"/>
  <c r="E229" i="33"/>
  <c r="G228" i="33"/>
  <c r="E228" i="33"/>
  <c r="E227" i="33"/>
  <c r="O226" i="33"/>
  <c r="E226" i="33"/>
  <c r="G225" i="33"/>
  <c r="O224" i="33"/>
  <c r="G224" i="33"/>
  <c r="E224" i="33"/>
  <c r="O223" i="33"/>
  <c r="E223" i="33"/>
  <c r="O221" i="33"/>
  <c r="E221" i="33"/>
  <c r="O220" i="33"/>
  <c r="G220" i="33"/>
  <c r="E220" i="33"/>
  <c r="G219" i="33"/>
  <c r="E219" i="33"/>
  <c r="O218" i="33"/>
  <c r="E218" i="33"/>
  <c r="O217" i="33"/>
  <c r="I217" i="33"/>
  <c r="G217" i="33"/>
  <c r="E217" i="33"/>
  <c r="O216" i="33"/>
  <c r="I216" i="33"/>
  <c r="G216" i="33"/>
  <c r="E216" i="33"/>
  <c r="O215" i="33"/>
  <c r="I215" i="33"/>
  <c r="G215" i="33"/>
  <c r="E215" i="33"/>
  <c r="Q214" i="33"/>
  <c r="O214" i="33"/>
  <c r="H214" i="33"/>
  <c r="G190" i="33"/>
  <c r="G214" i="33" s="1"/>
  <c r="E214" i="33"/>
  <c r="Q213" i="33"/>
  <c r="O213" i="33"/>
  <c r="H213" i="33"/>
  <c r="G189" i="33"/>
  <c r="G213" i="33" s="1"/>
  <c r="E213" i="33"/>
  <c r="Q212" i="33"/>
  <c r="O212" i="33"/>
  <c r="H212" i="33"/>
  <c r="G188" i="33"/>
  <c r="G212" i="33" s="1"/>
  <c r="O211" i="33"/>
  <c r="G211" i="33"/>
  <c r="O210" i="33"/>
  <c r="G210" i="33"/>
  <c r="O209" i="33"/>
  <c r="Q208" i="33"/>
  <c r="O208" i="33"/>
  <c r="G208" i="33"/>
  <c r="Q207" i="33"/>
  <c r="I207" i="33"/>
  <c r="Q206" i="33"/>
  <c r="O206" i="33"/>
  <c r="I206" i="33"/>
  <c r="G206" i="33"/>
  <c r="Q205" i="33"/>
  <c r="O205" i="33"/>
  <c r="I205" i="33"/>
  <c r="G205" i="33"/>
  <c r="O204" i="33"/>
  <c r="Q203" i="33"/>
  <c r="I203" i="33"/>
  <c r="G203" i="33"/>
  <c r="E203" i="33"/>
  <c r="G202" i="33"/>
  <c r="O201" i="33"/>
  <c r="E200" i="33"/>
  <c r="O199" i="33"/>
  <c r="G199" i="33"/>
  <c r="E199" i="33"/>
  <c r="O198" i="33"/>
  <c r="E198" i="33"/>
  <c r="O197" i="33"/>
  <c r="G197" i="33"/>
  <c r="E197" i="33"/>
  <c r="Q196" i="33"/>
  <c r="G196" i="33"/>
  <c r="E196" i="33"/>
  <c r="Q195" i="33"/>
  <c r="G195" i="33"/>
  <c r="E195" i="33"/>
  <c r="Q194" i="33"/>
  <c r="O194" i="33"/>
  <c r="G194" i="33"/>
  <c r="E194" i="33"/>
  <c r="G192" i="33"/>
  <c r="E192" i="33"/>
  <c r="G191" i="33"/>
  <c r="E190" i="33"/>
  <c r="E189" i="33"/>
  <c r="O188" i="33"/>
  <c r="O187" i="33"/>
  <c r="K187" i="33"/>
  <c r="I187" i="33"/>
  <c r="G187" i="33"/>
  <c r="E187" i="33"/>
  <c r="K186" i="33"/>
  <c r="G186" i="33"/>
  <c r="E186" i="33"/>
  <c r="K185" i="33"/>
  <c r="I185" i="33"/>
  <c r="G185" i="33"/>
  <c r="E185" i="33"/>
  <c r="Q184" i="33"/>
  <c r="O184" i="33"/>
  <c r="Q183" i="33"/>
  <c r="O183" i="33"/>
  <c r="G183" i="33"/>
  <c r="Q182" i="33"/>
  <c r="O182" i="33"/>
  <c r="G182" i="33"/>
  <c r="O181" i="33"/>
  <c r="G181" i="33"/>
  <c r="E181" i="33"/>
  <c r="O180" i="33"/>
  <c r="G180" i="33"/>
  <c r="O179" i="33"/>
  <c r="G179" i="33"/>
  <c r="E179" i="33"/>
  <c r="G178" i="33"/>
  <c r="E178" i="33"/>
  <c r="O177" i="33"/>
  <c r="G177" i="33"/>
  <c r="E177" i="33"/>
  <c r="G176" i="33"/>
  <c r="Q175" i="33"/>
  <c r="O175" i="33"/>
  <c r="I175" i="33"/>
  <c r="G175" i="33"/>
  <c r="Q174" i="33"/>
  <c r="O174" i="33"/>
  <c r="I174" i="33"/>
  <c r="E174" i="33"/>
  <c r="Q173" i="33"/>
  <c r="I173" i="33"/>
  <c r="G173" i="33"/>
  <c r="E173" i="33"/>
  <c r="O171" i="33"/>
  <c r="E171" i="33"/>
  <c r="Q169" i="33"/>
  <c r="O169" i="33"/>
  <c r="E169" i="33"/>
  <c r="Q168" i="33"/>
  <c r="E168" i="33"/>
  <c r="Q167" i="33"/>
  <c r="O167" i="33"/>
  <c r="Q166" i="33"/>
  <c r="G166" i="33"/>
  <c r="E166" i="33"/>
  <c r="Q165" i="33"/>
  <c r="O165" i="33"/>
  <c r="G165" i="33"/>
  <c r="E165" i="33"/>
  <c r="Q164" i="33"/>
  <c r="G164" i="33"/>
  <c r="E164" i="33"/>
  <c r="Q163" i="33"/>
  <c r="O163" i="33"/>
  <c r="G163" i="33"/>
  <c r="E163" i="33"/>
  <c r="Q162" i="33"/>
  <c r="O162" i="33"/>
  <c r="G162" i="33"/>
  <c r="E162" i="33"/>
  <c r="Q161" i="33"/>
  <c r="O161" i="33"/>
  <c r="E161" i="33"/>
  <c r="Q160" i="33"/>
  <c r="O160" i="33"/>
  <c r="E160" i="33"/>
  <c r="Q159" i="33"/>
  <c r="O159" i="33"/>
  <c r="E159" i="33"/>
  <c r="Q158" i="33"/>
  <c r="O158" i="33"/>
  <c r="E158" i="33"/>
  <c r="Q157" i="33"/>
  <c r="O157" i="33"/>
  <c r="E157" i="33"/>
  <c r="Q156" i="33"/>
  <c r="O156" i="33"/>
  <c r="E156" i="33"/>
  <c r="Q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G145" i="33"/>
  <c r="E145" i="33"/>
  <c r="Q144" i="33"/>
  <c r="O144" i="33"/>
  <c r="Q143" i="33"/>
  <c r="G143" i="33"/>
  <c r="E143" i="33"/>
  <c r="O142" i="33"/>
  <c r="E142" i="33"/>
  <c r="O141" i="33"/>
  <c r="E141" i="33"/>
  <c r="O140" i="33"/>
  <c r="E140" i="33"/>
  <c r="Q139" i="33"/>
  <c r="E139" i="33"/>
  <c r="Q138" i="33"/>
  <c r="O138" i="33"/>
  <c r="E138" i="33"/>
  <c r="Q137" i="33"/>
  <c r="O136" i="33"/>
  <c r="G135" i="33"/>
  <c r="E135" i="33"/>
  <c r="O134" i="33"/>
  <c r="G134" i="33"/>
  <c r="Q133" i="33"/>
  <c r="O133" i="33"/>
  <c r="Q132" i="33"/>
  <c r="E132" i="33"/>
  <c r="Q131" i="33"/>
  <c r="O131" i="33"/>
  <c r="E131" i="33"/>
  <c r="I130" i="33"/>
  <c r="G130" i="33"/>
  <c r="E130" i="33"/>
  <c r="O129" i="33"/>
  <c r="I129" i="33"/>
  <c r="G129" i="33"/>
  <c r="E129" i="33"/>
  <c r="O128" i="33"/>
  <c r="I128" i="33"/>
  <c r="G128" i="33"/>
  <c r="I127" i="33"/>
  <c r="G127" i="33"/>
  <c r="E127" i="33"/>
  <c r="O126" i="33"/>
  <c r="I126" i="33"/>
  <c r="G126" i="33"/>
  <c r="O125" i="33"/>
  <c r="I125" i="33"/>
  <c r="G125" i="33"/>
  <c r="G124" i="33"/>
  <c r="E124" i="33"/>
  <c r="O123" i="33"/>
  <c r="G123" i="33"/>
  <c r="E123" i="33"/>
  <c r="O122" i="33"/>
  <c r="E122" i="33"/>
  <c r="O121" i="33"/>
  <c r="G121" i="33"/>
  <c r="E121" i="33"/>
  <c r="O120" i="33"/>
  <c r="G120" i="33"/>
  <c r="E120" i="33"/>
  <c r="O119" i="33"/>
  <c r="G119" i="33"/>
  <c r="E119" i="33"/>
  <c r="O118" i="33"/>
  <c r="G118" i="33"/>
  <c r="E118" i="33"/>
  <c r="Q117" i="33"/>
  <c r="O117" i="33"/>
  <c r="G117" i="33"/>
  <c r="E117" i="33"/>
  <c r="Q116" i="33"/>
  <c r="O116" i="33"/>
  <c r="G116" i="33"/>
  <c r="E116" i="33"/>
  <c r="E115" i="33"/>
  <c r="E114" i="33"/>
  <c r="E113" i="33"/>
  <c r="O112" i="33"/>
  <c r="G112" i="33"/>
  <c r="E112" i="33"/>
  <c r="O111" i="33"/>
  <c r="G111" i="33"/>
  <c r="E111" i="33"/>
  <c r="O110" i="33"/>
  <c r="G110" i="33"/>
  <c r="E110" i="33"/>
  <c r="AA109" i="33"/>
  <c r="Y109" i="33"/>
  <c r="W109" i="33"/>
  <c r="S109" i="33"/>
  <c r="O109" i="33"/>
  <c r="G109" i="33"/>
  <c r="E109" i="33"/>
  <c r="Y108" i="33"/>
  <c r="W108" i="33"/>
  <c r="U108" i="33"/>
  <c r="Q108" i="33"/>
  <c r="O108" i="33"/>
  <c r="G108" i="33"/>
  <c r="E108" i="33"/>
  <c r="W107" i="33"/>
  <c r="U107" i="33"/>
  <c r="G107" i="33"/>
  <c r="E107" i="33"/>
  <c r="O106" i="33"/>
  <c r="E106" i="33"/>
  <c r="O105" i="33"/>
  <c r="E105" i="33"/>
  <c r="O104" i="33"/>
  <c r="E104" i="33"/>
  <c r="O103" i="33"/>
  <c r="E103" i="33"/>
  <c r="O102" i="33"/>
  <c r="O101" i="33"/>
  <c r="G100" i="33"/>
  <c r="E100" i="33"/>
  <c r="G99" i="33"/>
  <c r="E99" i="33"/>
  <c r="Q98" i="33"/>
  <c r="O98" i="33"/>
  <c r="K98" i="33"/>
  <c r="I98" i="33"/>
  <c r="G98" i="33"/>
  <c r="Q97" i="33"/>
  <c r="K97" i="33"/>
  <c r="G97" i="33"/>
  <c r="Q96" i="33"/>
  <c r="O96" i="33"/>
  <c r="K96" i="33"/>
  <c r="G96" i="33"/>
  <c r="E96" i="33"/>
  <c r="Q95" i="33"/>
  <c r="O95" i="33"/>
  <c r="I95" i="33"/>
  <c r="G95" i="33"/>
  <c r="Q94" i="33"/>
  <c r="O94" i="33"/>
  <c r="K94" i="33"/>
  <c r="I94" i="33"/>
  <c r="G94" i="33"/>
  <c r="E94" i="33"/>
  <c r="Q93" i="33"/>
  <c r="K93" i="33"/>
  <c r="I93" i="33"/>
  <c r="G93" i="33"/>
  <c r="E93" i="33"/>
  <c r="Q92" i="33"/>
  <c r="O92" i="33"/>
  <c r="I92" i="33"/>
  <c r="G92" i="33"/>
  <c r="Q91" i="33"/>
  <c r="K91" i="33"/>
  <c r="I91" i="33"/>
  <c r="G91" i="33"/>
  <c r="E91" i="33"/>
  <c r="O90" i="33"/>
  <c r="K90" i="33"/>
  <c r="I90" i="33"/>
  <c r="G90" i="33"/>
  <c r="E90" i="33"/>
  <c r="S89" i="33"/>
  <c r="Q89" i="33"/>
  <c r="O89" i="33"/>
  <c r="I89" i="33"/>
  <c r="G89" i="33"/>
  <c r="S88" i="33"/>
  <c r="Q88" i="33"/>
  <c r="O88" i="33"/>
  <c r="I88" i="33"/>
  <c r="G88" i="33"/>
  <c r="S87" i="33"/>
  <c r="Q87" i="33"/>
  <c r="I87" i="33"/>
  <c r="G87" i="33"/>
  <c r="E87" i="33"/>
  <c r="Q86" i="33"/>
  <c r="I86" i="33"/>
  <c r="Q85" i="33"/>
  <c r="O85" i="33"/>
  <c r="I85" i="33"/>
  <c r="O84" i="33"/>
  <c r="G84" i="33"/>
  <c r="E84" i="33"/>
  <c r="Q83" i="33"/>
  <c r="I83" i="33"/>
  <c r="G83" i="33"/>
  <c r="O82" i="33"/>
  <c r="I82" i="33"/>
  <c r="G82" i="33"/>
  <c r="E82" i="33"/>
  <c r="Q81" i="33"/>
  <c r="O81" i="33"/>
  <c r="I81" i="33"/>
  <c r="O80" i="33"/>
  <c r="I80" i="33"/>
  <c r="G80" i="33"/>
  <c r="E80" i="33"/>
  <c r="Q79" i="33"/>
  <c r="Q78" i="33"/>
  <c r="E78" i="33"/>
  <c r="Q77" i="33"/>
  <c r="Q76" i="33"/>
  <c r="O76" i="33"/>
  <c r="G76" i="33"/>
  <c r="E76" i="33"/>
  <c r="G75" i="33"/>
  <c r="E75" i="33"/>
  <c r="O74" i="33"/>
  <c r="G74" i="33"/>
  <c r="E74" i="33"/>
  <c r="Q73" i="33"/>
  <c r="O73" i="33"/>
  <c r="G73" i="33"/>
  <c r="E73" i="33"/>
  <c r="K72" i="33"/>
  <c r="G72" i="33"/>
  <c r="O71" i="33"/>
  <c r="I71" i="33"/>
  <c r="G71" i="33"/>
  <c r="E71" i="33"/>
  <c r="K70" i="33"/>
  <c r="I70" i="33"/>
  <c r="G70" i="33"/>
  <c r="E70" i="33"/>
  <c r="K69" i="33"/>
  <c r="I69" i="33"/>
  <c r="G69" i="33"/>
  <c r="O68" i="33"/>
  <c r="I68" i="33"/>
  <c r="E68" i="33"/>
  <c r="K67" i="33"/>
  <c r="I67" i="33"/>
  <c r="G67" i="33"/>
  <c r="E67" i="33"/>
  <c r="K66" i="33"/>
  <c r="I66" i="33"/>
  <c r="G66" i="33"/>
  <c r="I65" i="33"/>
  <c r="G65" i="33"/>
  <c r="E65" i="33"/>
  <c r="K64" i="33"/>
  <c r="I64" i="33"/>
  <c r="G64" i="33"/>
  <c r="E64" i="33"/>
  <c r="G63" i="33"/>
  <c r="E63" i="33"/>
  <c r="O62" i="33"/>
  <c r="G62" i="33"/>
  <c r="E62" i="33"/>
  <c r="Q61" i="33"/>
  <c r="O61" i="33"/>
  <c r="G61" i="33"/>
  <c r="O60" i="33"/>
  <c r="G60" i="33"/>
  <c r="E60" i="33"/>
  <c r="O59" i="33"/>
  <c r="E59" i="33"/>
  <c r="G58" i="33"/>
  <c r="E58" i="33"/>
  <c r="S57" i="33"/>
  <c r="Q57" i="33"/>
  <c r="O57" i="33"/>
  <c r="G57" i="33"/>
  <c r="E57" i="33"/>
  <c r="U56" i="33"/>
  <c r="S56" i="33"/>
  <c r="O56" i="33"/>
  <c r="G56" i="33"/>
  <c r="E56" i="33"/>
  <c r="U55" i="33"/>
  <c r="Q55" i="33"/>
  <c r="O55" i="33"/>
  <c r="G55" i="33"/>
  <c r="O54" i="33"/>
  <c r="G54" i="33"/>
  <c r="E54" i="33"/>
  <c r="O53" i="33"/>
  <c r="E53" i="33"/>
  <c r="O52" i="33"/>
  <c r="G52" i="33"/>
  <c r="O51" i="33"/>
  <c r="G51" i="33"/>
  <c r="E51" i="33"/>
  <c r="O50" i="33"/>
  <c r="E50" i="33"/>
  <c r="O49" i="33"/>
  <c r="G49" i="33"/>
  <c r="G48" i="33"/>
  <c r="E48" i="33"/>
  <c r="G47" i="33"/>
  <c r="E47" i="33"/>
  <c r="G46" i="33"/>
  <c r="E46" i="33"/>
  <c r="O45" i="33"/>
  <c r="E45" i="33"/>
  <c r="E44" i="33"/>
  <c r="O43" i="33"/>
  <c r="E43" i="33"/>
  <c r="O42" i="33"/>
  <c r="I42" i="33"/>
  <c r="G42" i="33"/>
  <c r="E42" i="33"/>
  <c r="O41" i="33"/>
  <c r="I41" i="33"/>
  <c r="G41" i="33"/>
  <c r="O40" i="33"/>
  <c r="I40" i="33"/>
  <c r="Q39" i="33"/>
  <c r="O39" i="33"/>
  <c r="E39" i="33"/>
  <c r="O38" i="33"/>
  <c r="Q37" i="33"/>
  <c r="O37" i="33"/>
  <c r="E37" i="33"/>
  <c r="Q36" i="33"/>
  <c r="O36" i="33"/>
  <c r="K36" i="33"/>
  <c r="I36" i="33"/>
  <c r="G36" i="33"/>
  <c r="E36" i="33"/>
  <c r="O35" i="33"/>
  <c r="I35" i="33"/>
  <c r="G35" i="33"/>
  <c r="E35" i="33"/>
  <c r="O34" i="33"/>
  <c r="G34" i="33"/>
  <c r="E34" i="33"/>
  <c r="O33" i="33"/>
  <c r="E33" i="33"/>
  <c r="Q32" i="33"/>
  <c r="O32" i="33"/>
  <c r="K32" i="33"/>
  <c r="I32" i="33"/>
  <c r="E32" i="33"/>
  <c r="O31" i="33"/>
  <c r="I31" i="33"/>
  <c r="G31" i="33"/>
  <c r="E31" i="33"/>
  <c r="O30" i="33"/>
  <c r="G30" i="33"/>
  <c r="E30" i="33"/>
  <c r="E29" i="33"/>
  <c r="O28" i="33"/>
  <c r="K28" i="33"/>
  <c r="I28" i="33"/>
  <c r="G28" i="33"/>
  <c r="E28" i="33"/>
  <c r="O27" i="33"/>
  <c r="I27" i="33"/>
  <c r="G27" i="33"/>
  <c r="E27" i="33"/>
  <c r="O26" i="33"/>
  <c r="G26" i="33"/>
  <c r="E26" i="33"/>
  <c r="O25" i="33"/>
  <c r="E25" i="33"/>
  <c r="O24" i="33"/>
  <c r="E24" i="33"/>
  <c r="O23" i="33"/>
  <c r="O22" i="33"/>
  <c r="E22" i="33"/>
  <c r="O21" i="33"/>
  <c r="E21" i="33"/>
  <c r="O20" i="33"/>
  <c r="E20" i="33"/>
  <c r="O19" i="33"/>
  <c r="E19" i="33"/>
  <c r="O18" i="33"/>
  <c r="O17" i="33"/>
  <c r="E17" i="33"/>
  <c r="O16" i="33"/>
  <c r="E16" i="33"/>
  <c r="Q15" i="33"/>
  <c r="O15" i="33"/>
  <c r="E15" i="33"/>
  <c r="S14" i="33"/>
  <c r="Q14" i="33"/>
  <c r="O14" i="33"/>
  <c r="E14" i="33"/>
  <c r="O13" i="33"/>
  <c r="E13" i="33"/>
  <c r="O12" i="33"/>
  <c r="E12" i="33"/>
  <c r="O11" i="33"/>
  <c r="O10" i="33"/>
  <c r="O9" i="33"/>
  <c r="O8" i="33"/>
  <c r="E8" i="33"/>
  <c r="O7" i="33"/>
  <c r="O6" i="33"/>
  <c r="E6" i="33"/>
  <c r="O5" i="33"/>
  <c r="G5" i="33"/>
  <c r="E5" i="33"/>
  <c r="O4" i="33"/>
  <c r="G4" i="33"/>
  <c r="E4" i="33"/>
  <c r="O3" i="33"/>
  <c r="K3" i="33"/>
  <c r="I3" i="33"/>
  <c r="E3" i="33"/>
  <c r="O2" i="33"/>
  <c r="K2" i="33"/>
  <c r="G2" i="33"/>
  <c r="E2" i="33"/>
  <c r="M41" i="36"/>
  <c r="G41" i="36"/>
  <c r="E41" i="36"/>
  <c r="M40" i="36"/>
  <c r="M39" i="36"/>
  <c r="K39" i="36"/>
  <c r="G39" i="36"/>
  <c r="E39" i="36"/>
  <c r="M38" i="36"/>
  <c r="K38" i="36"/>
  <c r="G38" i="36"/>
  <c r="E38" i="36"/>
  <c r="M37" i="36"/>
  <c r="E37" i="36"/>
  <c r="M36" i="36"/>
  <c r="G36" i="36"/>
  <c r="M35" i="36"/>
  <c r="G35" i="36"/>
  <c r="E35" i="36"/>
  <c r="M34" i="36"/>
  <c r="G34" i="36"/>
  <c r="E34" i="36"/>
  <c r="M33" i="36"/>
  <c r="G33" i="36"/>
  <c r="E33" i="36"/>
  <c r="M32" i="36"/>
  <c r="M31" i="36"/>
  <c r="K31" i="36"/>
  <c r="G31" i="36"/>
  <c r="E31" i="36"/>
  <c r="M30" i="36"/>
  <c r="G30" i="36"/>
  <c r="E30" i="36"/>
  <c r="M29" i="36"/>
  <c r="M28" i="36"/>
  <c r="G28" i="36"/>
  <c r="M27" i="36"/>
  <c r="K27" i="36"/>
  <c r="G27" i="36"/>
  <c r="E27" i="36"/>
  <c r="M26" i="36"/>
  <c r="G26" i="36"/>
  <c r="E26" i="36"/>
  <c r="M25" i="36"/>
  <c r="K25" i="36"/>
  <c r="E25" i="36"/>
  <c r="M24" i="36"/>
  <c r="K24" i="36"/>
  <c r="G24" i="36"/>
  <c r="E24" i="36"/>
  <c r="M23" i="36"/>
  <c r="K23" i="36"/>
  <c r="G23" i="36"/>
  <c r="E23" i="36"/>
  <c r="M22" i="36"/>
  <c r="G22" i="36"/>
  <c r="M21" i="36"/>
  <c r="K21" i="36"/>
  <c r="E21" i="36"/>
  <c r="M20" i="36"/>
  <c r="K20" i="36"/>
  <c r="G20" i="36"/>
  <c r="E20" i="36"/>
  <c r="M19" i="36"/>
  <c r="K19" i="36"/>
  <c r="G19" i="36"/>
  <c r="E19" i="36"/>
  <c r="M18" i="36"/>
  <c r="K18" i="36"/>
  <c r="G18" i="36"/>
  <c r="M17" i="36"/>
  <c r="K17" i="36"/>
  <c r="E17" i="36"/>
  <c r="M16" i="36"/>
  <c r="K16" i="36"/>
  <c r="G16" i="36"/>
  <c r="E16" i="36"/>
  <c r="M15" i="36"/>
  <c r="K15" i="36"/>
  <c r="G15" i="36"/>
  <c r="E15" i="36"/>
  <c r="M14" i="36"/>
  <c r="K14" i="36"/>
  <c r="G14" i="36"/>
  <c r="E14" i="36"/>
  <c r="M13" i="36"/>
  <c r="K13" i="36"/>
  <c r="G13" i="36"/>
  <c r="M12" i="36"/>
  <c r="K12" i="36"/>
  <c r="E12" i="36"/>
  <c r="M11" i="36"/>
  <c r="K11" i="36"/>
  <c r="G11" i="36"/>
  <c r="M10" i="36"/>
  <c r="G10" i="36"/>
  <c r="E10" i="36"/>
  <c r="M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H146" i="34"/>
  <c r="F146" i="34"/>
  <c r="H145" i="34"/>
  <c r="L144" i="34"/>
  <c r="J144" i="34"/>
  <c r="H144" i="34"/>
  <c r="F144" i="34"/>
  <c r="L143" i="34"/>
  <c r="J143" i="34"/>
  <c r="H143" i="34"/>
  <c r="F143" i="34"/>
  <c r="L142" i="34"/>
  <c r="J142" i="34"/>
  <c r="H142" i="34"/>
  <c r="F142" i="34"/>
  <c r="L141" i="34"/>
  <c r="J141" i="34"/>
  <c r="H141" i="34"/>
  <c r="F141" i="34"/>
  <c r="L140" i="34"/>
  <c r="J140" i="34"/>
  <c r="H140" i="34"/>
  <c r="F140" i="34"/>
  <c r="L139" i="34"/>
  <c r="J139" i="34"/>
  <c r="F139" i="34"/>
  <c r="L138" i="34"/>
  <c r="J138" i="34"/>
  <c r="H138" i="34"/>
  <c r="F138" i="34"/>
  <c r="L137" i="34"/>
  <c r="J137" i="34"/>
  <c r="H137" i="34"/>
  <c r="F137" i="34"/>
  <c r="L136" i="34"/>
  <c r="J136" i="34"/>
  <c r="H136" i="34"/>
  <c r="F136" i="34"/>
  <c r="L135" i="34"/>
  <c r="J135" i="34"/>
  <c r="H135" i="34"/>
  <c r="F135" i="34"/>
  <c r="L134" i="34"/>
  <c r="J134" i="34"/>
  <c r="F134" i="34"/>
  <c r="L133" i="34"/>
  <c r="J133" i="34"/>
  <c r="H133" i="34"/>
  <c r="F133" i="34"/>
  <c r="L132" i="34"/>
  <c r="J132" i="34"/>
  <c r="F132" i="34"/>
  <c r="L131" i="34"/>
  <c r="J131" i="34"/>
  <c r="H131" i="34"/>
  <c r="L130" i="34"/>
  <c r="J130" i="34"/>
  <c r="H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H96" i="34"/>
  <c r="F96" i="34"/>
  <c r="H95" i="34"/>
  <c r="F95" i="34"/>
  <c r="H94" i="34"/>
  <c r="F94" i="34"/>
  <c r="H93" i="34"/>
  <c r="F93" i="34"/>
  <c r="H92" i="34"/>
  <c r="F92" i="34"/>
  <c r="J91" i="34"/>
  <c r="H91" i="34"/>
  <c r="H90" i="34"/>
  <c r="H89" i="34"/>
  <c r="F89" i="34"/>
  <c r="F88" i="34"/>
  <c r="H87" i="34"/>
  <c r="F87" i="34"/>
  <c r="H86" i="34"/>
  <c r="F86" i="34"/>
  <c r="H85" i="34"/>
  <c r="F85" i="34"/>
  <c r="F84" i="34"/>
  <c r="F83" i="34"/>
  <c r="H82" i="34"/>
  <c r="P81" i="34"/>
  <c r="L81" i="34"/>
  <c r="J81" i="34"/>
  <c r="P80" i="34"/>
  <c r="N80" i="34"/>
  <c r="L80" i="34"/>
  <c r="J80" i="34"/>
  <c r="F80" i="34"/>
  <c r="N79" i="34"/>
  <c r="L79" i="34"/>
  <c r="J79" i="34"/>
  <c r="N78" i="34"/>
  <c r="L78" i="34"/>
  <c r="J78" i="34"/>
  <c r="H78" i="34"/>
  <c r="P77" i="34"/>
  <c r="N77" i="34"/>
  <c r="L77" i="34"/>
  <c r="H77" i="34"/>
  <c r="F77" i="34"/>
  <c r="P76" i="34"/>
  <c r="L76" i="34"/>
  <c r="H76" i="34"/>
  <c r="F76" i="34"/>
  <c r="P75" i="34"/>
  <c r="N75" i="34"/>
  <c r="L75" i="34"/>
  <c r="J75" i="34"/>
  <c r="H75" i="34"/>
  <c r="F75" i="34"/>
  <c r="L74" i="34"/>
  <c r="J74" i="34"/>
  <c r="L73" i="34"/>
  <c r="J73" i="34"/>
  <c r="L72" i="34"/>
  <c r="J72" i="34"/>
  <c r="H72" i="34"/>
  <c r="J71" i="34"/>
  <c r="H71" i="34"/>
  <c r="F71" i="34"/>
  <c r="J70" i="34"/>
  <c r="H70" i="34"/>
  <c r="F70" i="34"/>
  <c r="H69" i="34"/>
  <c r="F69" i="34"/>
  <c r="J68" i="34"/>
  <c r="L67" i="34"/>
  <c r="J67" i="34"/>
  <c r="H67" i="34"/>
  <c r="L66" i="34"/>
  <c r="J66" i="34"/>
  <c r="H66" i="34"/>
  <c r="J65" i="34"/>
  <c r="H65" i="34"/>
  <c r="F65" i="34"/>
  <c r="J64" i="34"/>
  <c r="H64" i="34"/>
  <c r="F64" i="34"/>
  <c r="H63" i="34"/>
  <c r="F63" i="34"/>
  <c r="H62" i="34"/>
  <c r="F62" i="34"/>
  <c r="F61" i="34"/>
  <c r="J60" i="34"/>
  <c r="H60" i="34"/>
  <c r="F60" i="34"/>
  <c r="J59" i="34"/>
  <c r="H59" i="34"/>
  <c r="F59" i="34"/>
  <c r="J58" i="34"/>
  <c r="H58" i="34"/>
  <c r="F58" i="34"/>
  <c r="J57" i="34"/>
  <c r="H57" i="34"/>
  <c r="F57" i="34"/>
  <c r="H56" i="34"/>
  <c r="F56" i="34"/>
  <c r="H55" i="34"/>
  <c r="F55"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L48" i="34"/>
  <c r="J48" i="34"/>
  <c r="H48" i="34"/>
  <c r="F48" i="34"/>
  <c r="J47" i="34"/>
  <c r="H47" i="34"/>
  <c r="F47" i="34"/>
  <c r="H46" i="34"/>
  <c r="F46" i="34"/>
  <c r="H45" i="34"/>
  <c r="F45" i="34"/>
  <c r="L44" i="34"/>
  <c r="J44" i="34"/>
  <c r="H44" i="34"/>
  <c r="F44" i="34"/>
  <c r="L43" i="34"/>
  <c r="J43" i="34"/>
  <c r="H43" i="34"/>
  <c r="F43" i="34"/>
  <c r="L42" i="34"/>
  <c r="J42" i="34"/>
  <c r="H42" i="34"/>
  <c r="F42" i="34"/>
  <c r="L41" i="34"/>
  <c r="H41" i="34"/>
  <c r="F41" i="34"/>
  <c r="L40" i="34"/>
  <c r="J40" i="34"/>
  <c r="H40" i="34"/>
  <c r="F40" i="34"/>
  <c r="L39" i="34"/>
  <c r="J39" i="34"/>
  <c r="H39" i="34"/>
  <c r="F39" i="34"/>
  <c r="L38" i="34"/>
  <c r="J38" i="34"/>
  <c r="H38" i="34"/>
  <c r="F38" i="34"/>
  <c r="L37" i="34"/>
  <c r="J37" i="34"/>
  <c r="H37" i="34"/>
  <c r="L36" i="34"/>
  <c r="J36" i="34"/>
  <c r="H36" i="34"/>
  <c r="J35" i="34"/>
  <c r="H35" i="34"/>
  <c r="F35" i="34"/>
  <c r="J34" i="34"/>
  <c r="H34" i="34"/>
  <c r="J33" i="34"/>
  <c r="H33" i="34"/>
  <c r="J32" i="34"/>
  <c r="H32" i="34"/>
  <c r="J31" i="34"/>
  <c r="H31" i="34"/>
  <c r="F31" i="34"/>
  <c r="J30" i="34"/>
  <c r="H30" i="34"/>
  <c r="J29" i="34"/>
  <c r="F29" i="34"/>
  <c r="J28" i="34"/>
  <c r="F28" i="34"/>
  <c r="J27" i="34"/>
  <c r="R26" i="34"/>
  <c r="P26" i="34"/>
  <c r="N26" i="34"/>
  <c r="J26" i="34"/>
  <c r="H26" i="34"/>
  <c r="P25" i="34"/>
  <c r="N25" i="34"/>
  <c r="L25" i="34"/>
  <c r="J25" i="34"/>
  <c r="H25" i="34"/>
  <c r="F25" i="34"/>
  <c r="P24" i="34"/>
  <c r="L24" i="34"/>
  <c r="J24" i="34"/>
  <c r="H24" i="34"/>
  <c r="P23" i="34"/>
  <c r="N23" i="34"/>
  <c r="L23" i="34"/>
  <c r="J23" i="34"/>
  <c r="H23" i="34"/>
  <c r="L22" i="34"/>
  <c r="J22" i="34"/>
  <c r="H22" i="34"/>
  <c r="F22" i="34"/>
  <c r="L21" i="34"/>
  <c r="J21" i="34"/>
  <c r="H21" i="34"/>
  <c r="F21" i="34"/>
  <c r="N20" i="34"/>
  <c r="L20" i="34"/>
  <c r="J20" i="34"/>
  <c r="H20" i="34"/>
  <c r="H19" i="34"/>
  <c r="H18" i="34"/>
  <c r="H17" i="34"/>
  <c r="P16" i="34"/>
  <c r="N16" i="34"/>
  <c r="L16" i="34"/>
  <c r="J16" i="34"/>
  <c r="F16" i="34"/>
  <c r="P15" i="34"/>
  <c r="N15" i="34"/>
  <c r="L15" i="34"/>
  <c r="J15" i="34"/>
  <c r="N14" i="34"/>
  <c r="L14" i="34"/>
  <c r="J14" i="34"/>
  <c r="F14" i="34"/>
  <c r="N13" i="34"/>
  <c r="J13" i="34"/>
  <c r="F13" i="34"/>
  <c r="N12" i="34"/>
  <c r="J12" i="34"/>
  <c r="H12" i="34"/>
  <c r="F12" i="34"/>
  <c r="N11" i="34"/>
  <c r="J11" i="34"/>
  <c r="H11" i="34"/>
  <c r="F11" i="34"/>
  <c r="L10" i="34"/>
  <c r="J10" i="34"/>
  <c r="F10" i="34"/>
  <c r="L9" i="34"/>
  <c r="J9" i="34"/>
  <c r="H9" i="34"/>
  <c r="F9" i="34"/>
  <c r="L8" i="34"/>
  <c r="J8" i="34"/>
  <c r="H7" i="34"/>
  <c r="F7" i="34"/>
  <c r="J6" i="34"/>
  <c r="H6" i="34"/>
  <c r="F6" i="34"/>
  <c r="J5" i="34"/>
  <c r="F5" i="34"/>
  <c r="F4" i="34"/>
  <c r="H3" i="34"/>
  <c r="F2" i="34"/>
  <c r="C267" i="49"/>
  <c r="C242" i="49"/>
  <c r="C237" i="49"/>
  <c r="C222" i="49"/>
  <c r="C217" i="49"/>
  <c r="C212" i="49"/>
  <c r="C207" i="49"/>
  <c r="C202" i="49"/>
  <c r="C197" i="49"/>
  <c r="C187" i="49"/>
  <c r="C182" i="49"/>
  <c r="C177" i="49"/>
  <c r="C157" i="49"/>
  <c r="C147" i="49"/>
  <c r="C137" i="49"/>
  <c r="C97" i="49"/>
  <c r="C87" i="49"/>
  <c r="C67" i="49"/>
  <c r="C52" i="49"/>
  <c r="C27" i="49"/>
  <c r="C22" i="49"/>
  <c r="C17" i="49"/>
  <c r="C142" i="29"/>
  <c r="C127" i="29"/>
  <c r="C117" i="29"/>
  <c r="C97" i="29"/>
  <c r="C92" i="29"/>
  <c r="C87" i="29"/>
  <c r="C67" i="29"/>
  <c r="C62" i="29"/>
  <c r="C52" i="29"/>
  <c r="C22" i="29"/>
  <c r="C17" i="29"/>
  <c r="C7" i="29"/>
  <c r="C2" i="29"/>
  <c r="E85" i="30"/>
  <c r="C85" i="30"/>
  <c r="E83" i="30"/>
  <c r="C83" i="30"/>
  <c r="E82" i="30"/>
  <c r="C82" i="30"/>
  <c r="E81" i="30"/>
  <c r="C81" i="30"/>
  <c r="C80" i="30"/>
  <c r="E79" i="30"/>
  <c r="C79" i="30"/>
  <c r="E78" i="30"/>
  <c r="C78" i="30"/>
  <c r="E77" i="30"/>
  <c r="C77" i="30"/>
  <c r="E76" i="30"/>
  <c r="C76" i="30"/>
  <c r="E75" i="30"/>
  <c r="C75" i="30"/>
  <c r="E74" i="30"/>
  <c r="C74" i="30"/>
  <c r="E72" i="30"/>
  <c r="C71" i="30"/>
  <c r="C70" i="30"/>
  <c r="E68" i="30"/>
  <c r="C68" i="30"/>
  <c r="E67" i="30"/>
  <c r="C67" i="30"/>
  <c r="E66" i="30"/>
  <c r="C63" i="30"/>
  <c r="E62" i="30"/>
  <c r="C62" i="30"/>
  <c r="E58" i="30"/>
  <c r="C57" i="30"/>
  <c r="E56" i="30"/>
  <c r="C56" i="30"/>
  <c r="E54" i="30"/>
  <c r="C54" i="30"/>
  <c r="C53" i="30"/>
  <c r="C52" i="30"/>
  <c r="E51" i="30"/>
  <c r="C50" i="30"/>
  <c r="E49" i="30"/>
  <c r="C49" i="30"/>
  <c r="E48" i="30"/>
  <c r="C48" i="30"/>
  <c r="E47" i="30"/>
  <c r="E46" i="30"/>
  <c r="C46" i="30"/>
  <c r="E45" i="30"/>
  <c r="E44" i="30"/>
  <c r="E43" i="30"/>
  <c r="E42" i="30"/>
  <c r="C42" i="30"/>
  <c r="E41" i="30"/>
  <c r="C41" i="30"/>
  <c r="E40" i="30"/>
  <c r="C40" i="30"/>
  <c r="E39" i="30"/>
  <c r="E38" i="30"/>
  <c r="C38" i="30"/>
  <c r="E37" i="30"/>
  <c r="C37" i="30"/>
  <c r="E36" i="30"/>
  <c r="C36" i="30"/>
  <c r="E35" i="30"/>
  <c r="C35" i="30"/>
  <c r="C33" i="30"/>
  <c r="C31" i="30"/>
  <c r="E30" i="30"/>
  <c r="C30" i="30"/>
  <c r="E29" i="30"/>
  <c r="C29" i="30"/>
  <c r="E28" i="30"/>
  <c r="E27" i="30"/>
  <c r="C27" i="30"/>
  <c r="E25" i="30"/>
  <c r="C25" i="30"/>
  <c r="E24" i="30"/>
  <c r="C24" i="30"/>
  <c r="E23" i="30"/>
  <c r="C23" i="30"/>
  <c r="C22" i="30"/>
  <c r="E21" i="30"/>
  <c r="E20" i="30"/>
  <c r="C20" i="30"/>
  <c r="E19" i="30"/>
  <c r="E18" i="30"/>
  <c r="C18" i="30"/>
  <c r="E17" i="30"/>
  <c r="E16" i="30"/>
  <c r="C16" i="30"/>
  <c r="C14" i="30"/>
  <c r="E13" i="30"/>
  <c r="C13" i="30"/>
  <c r="E12" i="30"/>
  <c r="C12" i="30"/>
  <c r="E11" i="30"/>
  <c r="E10" i="30"/>
  <c r="C10" i="30"/>
  <c r="E9" i="30"/>
  <c r="C9" i="30"/>
  <c r="C8" i="30"/>
  <c r="C7" i="30"/>
  <c r="E6" i="30"/>
  <c r="C6" i="30"/>
  <c r="E5" i="30"/>
  <c r="C5" i="30"/>
  <c r="E4" i="30"/>
  <c r="C4" i="30"/>
  <c r="E3" i="30"/>
  <c r="C3" i="30"/>
  <c r="E2" i="30"/>
  <c r="C2" i="30"/>
  <c r="AT3" i="46"/>
  <c r="AT20" i="46"/>
  <c r="AT26" i="46"/>
  <c r="AT25" i="46"/>
  <c r="AT24" i="46"/>
  <c r="AT23" i="46"/>
  <c r="AT22" i="46"/>
  <c r="AT19" i="46"/>
  <c r="AT12" i="46"/>
  <c r="AT11" i="46"/>
  <c r="A42" i="46" s="1"/>
  <c r="AT10" i="46"/>
  <c r="AT13" i="46"/>
  <c r="AT15" i="46"/>
  <c r="AT18" i="46"/>
  <c r="AT8" i="46"/>
  <c r="AT6" i="46"/>
  <c r="AT14" i="46"/>
  <c r="AT9" i="46"/>
  <c r="AT17" i="46"/>
  <c r="AT16" i="46"/>
  <c r="AT7" i="46"/>
  <c r="AT5" i="46"/>
  <c r="AT4" i="46"/>
  <c r="AT2" i="46"/>
  <c r="D96" i="45"/>
  <c r="C96" i="45"/>
  <c r="B96" i="45"/>
  <c r="D95" i="45"/>
  <c r="B95" i="45"/>
  <c r="D94" i="45"/>
  <c r="C94" i="45"/>
  <c r="B94" i="45"/>
  <c r="B93" i="45"/>
  <c r="D92" i="45"/>
  <c r="C92" i="45"/>
  <c r="B92" i="45"/>
  <c r="D91" i="45"/>
  <c r="C91" i="45"/>
  <c r="B91" i="45"/>
  <c r="C90"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B88" i="45" s="1"/>
  <c r="C88" i="45"/>
  <c r="D87" i="45"/>
  <c r="B87" i="45" s="1"/>
  <c r="C87" i="45"/>
  <c r="D86" i="45"/>
  <c r="B86" i="45" s="1"/>
  <c r="C86" i="45"/>
  <c r="D85" i="45"/>
  <c r="B85" i="45" s="1"/>
  <c r="C85" i="45"/>
  <c r="D84" i="45"/>
  <c r="B84" i="45" s="1"/>
  <c r="C84" i="45"/>
  <c r="C83" i="45"/>
  <c r="D82" i="45"/>
  <c r="B82" i="45" s="1"/>
  <c r="C82" i="45"/>
  <c r="D81" i="45"/>
  <c r="B81" i="45" s="1"/>
  <c r="D80" i="45"/>
  <c r="B80" i="45" s="1"/>
  <c r="C80" i="45"/>
  <c r="D79" i="45"/>
  <c r="B79" i="45" s="1"/>
  <c r="C79" i="45"/>
  <c r="D78" i="45"/>
  <c r="B78" i="45" s="1"/>
  <c r="C78" i="45"/>
  <c r="D77" i="45"/>
  <c r="B77" i="45" s="1"/>
  <c r="C77" i="45"/>
  <c r="D76" i="45"/>
  <c r="B76" i="45" s="1"/>
  <c r="C76" i="45"/>
  <c r="D75" i="45"/>
  <c r="B75" i="45" s="1"/>
  <c r="C75" i="45"/>
  <c r="C74" i="45"/>
  <c r="D73" i="45"/>
  <c r="B73" i="45" s="1"/>
  <c r="C73" i="45"/>
  <c r="D72" i="45"/>
  <c r="B72" i="45" s="1"/>
  <c r="C72" i="45"/>
  <c r="D71" i="45"/>
  <c r="B71" i="45" s="1"/>
  <c r="C71" i="45"/>
  <c r="D70" i="45"/>
  <c r="B70" i="45" s="1"/>
  <c r="C70" i="45"/>
  <c r="D69" i="45"/>
  <c r="B69" i="45" s="1"/>
  <c r="C69" i="45"/>
  <c r="D68" i="45"/>
  <c r="B68" i="45" s="1"/>
  <c r="C68" i="45"/>
  <c r="D67" i="45"/>
  <c r="C67" i="45"/>
  <c r="B67" i="45"/>
  <c r="C66" i="45"/>
  <c r="B65" i="45"/>
  <c r="B64" i="45"/>
  <c r="B63" i="45"/>
  <c r="B62" i="45"/>
  <c r="E61" i="45"/>
  <c r="B61" i="45"/>
  <c r="B60" i="45"/>
  <c r="E59" i="45"/>
  <c r="B59"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1" i="45"/>
  <c r="B40" i="45"/>
  <c r="B39" i="45"/>
  <c r="B38" i="45"/>
  <c r="B37" i="45"/>
  <c r="B36" i="45"/>
  <c r="B35" i="45"/>
  <c r="B34" i="45"/>
  <c r="B33" i="45"/>
  <c r="B32" i="45"/>
  <c r="B31" i="45"/>
  <c r="B30" i="45"/>
  <c r="B29" i="45"/>
  <c r="B28" i="45"/>
  <c r="B27" i="45"/>
  <c r="B24" i="45"/>
  <c r="B23" i="45"/>
  <c r="B22" i="45"/>
  <c r="B21" i="45"/>
  <c r="B20" i="45"/>
  <c r="B19" i="45"/>
  <c r="B18" i="45"/>
  <c r="B17" i="45"/>
  <c r="B16" i="45"/>
  <c r="B15" i="45"/>
  <c r="B14" i="45"/>
  <c r="B13" i="45"/>
  <c r="B12" i="45"/>
  <c r="B11"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T47" i="46"/>
  <c r="B47" i="46"/>
  <c r="AT46" i="46"/>
  <c r="A46" i="46"/>
  <c r="AT45" i="46"/>
  <c r="B45" i="46"/>
  <c r="AT44" i="46"/>
  <c r="AT43" i="46"/>
  <c r="B43" i="46"/>
  <c r="AT42" i="46"/>
  <c r="AT1" i="46"/>
  <c r="B42" i="46"/>
  <c r="AT28" i="46"/>
  <c r="AT29" i="46"/>
  <c r="AT30" i="46"/>
  <c r="AT21" i="46"/>
  <c r="AT27" i="46"/>
  <c r="AT31" i="46"/>
  <c r="AT32" i="46"/>
  <c r="AT33" i="46"/>
  <c r="AT34" i="46"/>
  <c r="AT35" i="46"/>
  <c r="AT36" i="46"/>
  <c r="AT37" i="46"/>
  <c r="AT38" i="46"/>
  <c r="AT39" i="46"/>
  <c r="AT40" i="46"/>
  <c r="AT41" i="46"/>
  <c r="B40" i="46"/>
  <c r="B37" i="46"/>
  <c r="B35" i="46"/>
  <c r="B34" i="46"/>
  <c r="B33" i="46"/>
  <c r="B31" i="46"/>
  <c r="B30" i="46"/>
  <c r="B29" i="46"/>
  <c r="B27" i="46"/>
  <c r="B24" i="46"/>
  <c r="B22" i="46"/>
  <c r="B21" i="46"/>
  <c r="B20" i="46"/>
  <c r="B18" i="46"/>
  <c r="B17" i="46"/>
  <c r="B15" i="46"/>
  <c r="B14" i="46"/>
  <c r="B8" i="46"/>
  <c r="B7" i="46"/>
  <c r="B6" i="46"/>
  <c r="B5" i="46"/>
  <c r="B4" i="46"/>
  <c r="B3" i="46"/>
  <c r="B2" i="46"/>
  <c r="C34" i="30" l="1"/>
  <c r="G190" i="4"/>
  <c r="I161" i="4"/>
  <c r="O53" i="4"/>
  <c r="U53" i="4"/>
  <c r="C65" i="30"/>
  <c r="O304" i="4"/>
  <c r="C66" i="30"/>
  <c r="O305" i="4"/>
  <c r="G284" i="4"/>
  <c r="K300" i="4"/>
  <c r="G283" i="4"/>
  <c r="G285" i="4"/>
  <c r="G282" i="4"/>
  <c r="E271" i="4"/>
  <c r="I317" i="4"/>
  <c r="C32" i="30"/>
  <c r="C21" i="30"/>
  <c r="O55" i="4"/>
  <c r="O5" i="4"/>
  <c r="U55" i="4"/>
  <c r="C73" i="30"/>
  <c r="O312" i="4"/>
  <c r="E30" i="35"/>
  <c r="J96" i="34"/>
  <c r="O586" i="33"/>
  <c r="E172" i="33"/>
  <c r="G245" i="33"/>
  <c r="O694" i="33"/>
  <c r="G852" i="33"/>
  <c r="O34" i="4"/>
  <c r="C26" i="30"/>
  <c r="E63" i="4"/>
  <c r="C17" i="30"/>
  <c r="O201" i="4"/>
  <c r="O203" i="4"/>
  <c r="O205" i="4"/>
  <c r="O198" i="4"/>
  <c r="G184" i="4"/>
  <c r="O207" i="4"/>
  <c r="O200" i="4"/>
  <c r="O204" i="4"/>
  <c r="O206" i="4"/>
  <c r="O194" i="4"/>
  <c r="O185" i="4"/>
  <c r="O139" i="4"/>
  <c r="O196" i="4"/>
  <c r="O135" i="4"/>
  <c r="O202" i="4"/>
  <c r="O131" i="4"/>
  <c r="O143" i="4"/>
  <c r="G3" i="51"/>
  <c r="Z3" i="51" s="1"/>
  <c r="M19" i="4"/>
  <c r="K19" i="4"/>
  <c r="I19" i="4"/>
  <c r="M27" i="4"/>
  <c r="U19" i="4"/>
  <c r="W19" i="4"/>
  <c r="S19" i="4"/>
  <c r="Q19" i="4"/>
  <c r="U27" i="4"/>
  <c r="G19" i="4"/>
  <c r="Q27" i="4"/>
  <c r="I27" i="4"/>
  <c r="I18" i="4"/>
  <c r="E7" i="30"/>
  <c r="O308" i="4"/>
  <c r="C69" i="30"/>
  <c r="E293" i="33"/>
  <c r="E296" i="33"/>
  <c r="S251" i="33"/>
  <c r="E4" i="4"/>
  <c r="I422" i="33"/>
  <c r="I258" i="33"/>
  <c r="I96" i="33"/>
  <c r="I266" i="33"/>
  <c r="I250" i="33"/>
  <c r="S247" i="33"/>
  <c r="I245" i="33"/>
  <c r="I260" i="33"/>
  <c r="S195" i="33"/>
  <c r="E26" i="4"/>
  <c r="I186" i="33"/>
  <c r="W292" i="4"/>
  <c r="W290" i="4"/>
  <c r="S290" i="4"/>
  <c r="W286" i="4"/>
  <c r="W293" i="4"/>
  <c r="W295" i="4"/>
  <c r="W291" i="4"/>
  <c r="S295" i="4"/>
  <c r="S286" i="4"/>
  <c r="W123" i="4"/>
  <c r="S39" i="4"/>
  <c r="S123" i="4"/>
  <c r="W121" i="4"/>
  <c r="Q103" i="4"/>
  <c r="S121" i="4"/>
  <c r="W124" i="4"/>
  <c r="M103" i="4"/>
  <c r="S124" i="4"/>
  <c r="S73" i="4"/>
  <c r="I52" i="4"/>
  <c r="W30" i="4"/>
  <c r="S30" i="4"/>
  <c r="W46" i="4"/>
  <c r="S46" i="4"/>
  <c r="W73" i="4"/>
  <c r="W39" i="4"/>
  <c r="E1288" i="33"/>
  <c r="O530" i="33"/>
  <c r="S157" i="4"/>
  <c r="W157" i="4"/>
  <c r="U157" i="4"/>
  <c r="K157" i="4"/>
  <c r="G157" i="4"/>
  <c r="U5" i="4"/>
  <c r="S5" i="4"/>
  <c r="Q5" i="4"/>
  <c r="M5" i="4"/>
  <c r="K5" i="4"/>
  <c r="I5" i="4"/>
  <c r="G5" i="4"/>
  <c r="W5" i="4"/>
  <c r="E136" i="33"/>
  <c r="G989" i="33"/>
  <c r="E15" i="30"/>
  <c r="F33" i="34"/>
  <c r="G136" i="33"/>
  <c r="O189" i="33"/>
  <c r="E204" i="33"/>
  <c r="O349" i="33"/>
  <c r="G565" i="33"/>
  <c r="G569" i="33"/>
  <c r="O690" i="33"/>
  <c r="Q694" i="33"/>
  <c r="Q758" i="33"/>
  <c r="I204" i="33"/>
  <c r="G226" i="33"/>
  <c r="O409" i="33"/>
  <c r="S694" i="33"/>
  <c r="G829" i="33"/>
  <c r="I404" i="33"/>
  <c r="A38" i="46"/>
  <c r="A37" i="46"/>
  <c r="Q189" i="33"/>
  <c r="E60" i="4"/>
  <c r="T26" i="34"/>
  <c r="F34" i="34"/>
  <c r="G570" i="33"/>
  <c r="G251" i="33"/>
  <c r="G252" i="33"/>
  <c r="F19" i="34"/>
  <c r="F18" i="34"/>
  <c r="G830" i="33"/>
  <c r="E182" i="33"/>
  <c r="E596" i="33"/>
  <c r="S1225" i="33"/>
  <c r="O506" i="33"/>
  <c r="O508" i="33"/>
  <c r="I208" i="4"/>
  <c r="E208" i="4"/>
  <c r="U210" i="4"/>
  <c r="E200" i="4"/>
  <c r="E210" i="4"/>
  <c r="O209" i="4"/>
  <c r="E209" i="4"/>
  <c r="O985" i="33"/>
  <c r="O984" i="33"/>
  <c r="E1068" i="33"/>
  <c r="O983" i="33"/>
  <c r="O862" i="33"/>
  <c r="O863" i="33"/>
  <c r="I331" i="4"/>
  <c r="I332" i="4"/>
  <c r="E747" i="33"/>
  <c r="O178" i="33"/>
  <c r="O1289" i="33"/>
  <c r="O1288" i="33"/>
  <c r="M301" i="4"/>
  <c r="W302" i="4"/>
  <c r="I336" i="4"/>
  <c r="S302" i="4"/>
  <c r="O302" i="4"/>
  <c r="K302" i="4"/>
  <c r="G302" i="4"/>
  <c r="I335" i="4"/>
  <c r="W301" i="4"/>
  <c r="S301" i="4"/>
  <c r="Q301" i="4"/>
  <c r="G209" i="33"/>
  <c r="E188" i="33"/>
  <c r="G179" i="4"/>
  <c r="G177" i="4"/>
  <c r="G175" i="4"/>
  <c r="K203" i="4"/>
  <c r="K178" i="4"/>
  <c r="K176" i="4"/>
  <c r="K198" i="4"/>
  <c r="K207" i="4"/>
  <c r="K179" i="4"/>
  <c r="K177" i="4"/>
  <c r="K175" i="4"/>
  <c r="G164" i="4"/>
  <c r="K139" i="4"/>
  <c r="K108" i="4"/>
  <c r="G105" i="4"/>
  <c r="G176" i="4"/>
  <c r="K106" i="4"/>
  <c r="W164" i="4"/>
  <c r="G178" i="4"/>
  <c r="G107" i="4"/>
  <c r="G198" i="4"/>
  <c r="I992" i="33"/>
  <c r="G992" i="33"/>
  <c r="G990" i="33"/>
  <c r="Q755" i="33"/>
  <c r="E903" i="33"/>
  <c r="H139" i="34"/>
  <c r="E822" i="33"/>
  <c r="E901" i="33"/>
  <c r="L4" i="34"/>
  <c r="O185" i="33"/>
  <c r="G243" i="33"/>
  <c r="G721" i="33"/>
  <c r="E823" i="33"/>
  <c r="E1003" i="33"/>
  <c r="E1005" i="33"/>
  <c r="U76" i="4"/>
  <c r="Q76" i="4"/>
  <c r="M76" i="4"/>
  <c r="I76" i="4"/>
  <c r="O139" i="33"/>
  <c r="G722" i="33"/>
  <c r="S1067" i="33"/>
  <c r="D93" i="45"/>
  <c r="G266" i="33"/>
  <c r="O411" i="33"/>
  <c r="Q756" i="33"/>
  <c r="O833" i="33"/>
  <c r="E145" i="4"/>
  <c r="U146" i="4"/>
  <c r="E143" i="4"/>
  <c r="E146" i="4"/>
  <c r="O145" i="4"/>
  <c r="I144" i="4"/>
  <c r="E144" i="4"/>
  <c r="O78" i="4"/>
  <c r="O77" i="4"/>
  <c r="C11" i="30"/>
  <c r="E201" i="33"/>
  <c r="O401" i="33"/>
  <c r="O421" i="33"/>
  <c r="O693" i="33"/>
  <c r="G723" i="33"/>
  <c r="E902" i="33"/>
  <c r="E267" i="4"/>
  <c r="K276" i="4"/>
  <c r="I276" i="4"/>
  <c r="G276" i="4"/>
  <c r="E134" i="4"/>
  <c r="I132" i="4"/>
  <c r="E132" i="4"/>
  <c r="U134" i="4"/>
  <c r="E131" i="4"/>
  <c r="O133" i="4"/>
  <c r="E133" i="4"/>
  <c r="I78" i="4"/>
  <c r="I77" i="4"/>
  <c r="K284" i="4"/>
  <c r="E275" i="4"/>
  <c r="K285" i="4"/>
  <c r="I69" i="4"/>
  <c r="G69" i="4"/>
  <c r="I81" i="4"/>
  <c r="G81" i="4"/>
  <c r="I153" i="4"/>
  <c r="G153" i="4"/>
  <c r="H16" i="34"/>
  <c r="Q693" i="33"/>
  <c r="E1070" i="33"/>
  <c r="C45" i="30"/>
  <c r="E40" i="33"/>
  <c r="E207" i="33"/>
  <c r="I396" i="33"/>
  <c r="G724" i="33"/>
  <c r="O1287" i="33"/>
  <c r="S98" i="33"/>
  <c r="C64" i="30"/>
  <c r="G321" i="4"/>
  <c r="O303" i="4"/>
  <c r="Q80" i="4"/>
  <c r="M80" i="4"/>
  <c r="K80" i="4"/>
  <c r="G80" i="4"/>
  <c r="U80" i="4"/>
  <c r="S80" i="4"/>
  <c r="W80" i="4"/>
  <c r="E270" i="4"/>
  <c r="I285" i="4"/>
  <c r="Q1389" i="33"/>
  <c r="M201" i="4"/>
  <c r="G208" i="4"/>
  <c r="G211" i="4"/>
  <c r="S210" i="4"/>
  <c r="M200" i="4"/>
  <c r="M209" i="4"/>
  <c r="M212" i="4"/>
  <c r="S213" i="4"/>
  <c r="C47" i="30"/>
  <c r="E61" i="30"/>
  <c r="H28" i="34"/>
  <c r="F145" i="34"/>
  <c r="K26" i="36"/>
  <c r="G3" i="33"/>
  <c r="G68" i="33"/>
  <c r="O78" i="33"/>
  <c r="O83" i="33"/>
  <c r="E126" i="33"/>
  <c r="G144" i="33"/>
  <c r="I276" i="33"/>
  <c r="O353" i="33"/>
  <c r="I379" i="33"/>
  <c r="I415" i="33"/>
  <c r="O431" i="33"/>
  <c r="O452" i="33"/>
  <c r="Q489" i="33"/>
  <c r="O612" i="33"/>
  <c r="I689" i="33"/>
  <c r="E702" i="33"/>
  <c r="G771" i="33"/>
  <c r="Q885" i="33"/>
  <c r="O894" i="33"/>
  <c r="I915" i="33"/>
  <c r="Q925" i="33"/>
  <c r="I980" i="33"/>
  <c r="O1097" i="33"/>
  <c r="U1101" i="33"/>
  <c r="E1106" i="33"/>
  <c r="E1112" i="33"/>
  <c r="E1129" i="33"/>
  <c r="G1138" i="33"/>
  <c r="E1293" i="33"/>
  <c r="O1343" i="33"/>
  <c r="Q334" i="33"/>
  <c r="Q912" i="33"/>
  <c r="I325" i="4"/>
  <c r="U87" i="4"/>
  <c r="Q87" i="4"/>
  <c r="M87" i="4"/>
  <c r="I87" i="4"/>
  <c r="W88" i="4"/>
  <c r="S88" i="4"/>
  <c r="O88" i="4"/>
  <c r="K88" i="4"/>
  <c r="G88" i="4"/>
  <c r="K306" i="4"/>
  <c r="I306" i="4"/>
  <c r="G306" i="4"/>
  <c r="I164" i="4"/>
  <c r="I108" i="4"/>
  <c r="I105" i="4"/>
  <c r="I106" i="4"/>
  <c r="U164" i="4"/>
  <c r="I107" i="4"/>
  <c r="M164" i="4"/>
  <c r="Q164" i="4"/>
  <c r="I323" i="4"/>
  <c r="Q162" i="4"/>
  <c r="E6" i="4"/>
  <c r="Q161" i="4"/>
  <c r="E7" i="35"/>
  <c r="Q221" i="4"/>
  <c r="Q201" i="4"/>
  <c r="Q224" i="4"/>
  <c r="K208" i="4"/>
  <c r="Q196" i="4"/>
  <c r="Q227" i="4"/>
  <c r="K211" i="4"/>
  <c r="Q203" i="4"/>
  <c r="Q230" i="4"/>
  <c r="K214" i="4"/>
  <c r="M196" i="4"/>
  <c r="K217" i="4"/>
  <c r="Q205" i="4"/>
  <c r="K220" i="4"/>
  <c r="Q198" i="4"/>
  <c r="K223" i="4"/>
  <c r="Q207" i="4"/>
  <c r="G193" i="4"/>
  <c r="K226" i="4"/>
  <c r="W210" i="4"/>
  <c r="Q200" i="4"/>
  <c r="M198" i="4"/>
  <c r="M139" i="4"/>
  <c r="K136" i="4"/>
  <c r="K229" i="4"/>
  <c r="W213" i="4"/>
  <c r="W216" i="4"/>
  <c r="Q202" i="4"/>
  <c r="W222" i="4"/>
  <c r="Q204" i="4"/>
  <c r="G144" i="4"/>
  <c r="Q141" i="4"/>
  <c r="M133" i="4"/>
  <c r="W225" i="4"/>
  <c r="Q209" i="4"/>
  <c r="W231" i="4"/>
  <c r="Q215" i="4"/>
  <c r="G197" i="4"/>
  <c r="Q143" i="4"/>
  <c r="M135" i="4"/>
  <c r="K132" i="4"/>
  <c r="Q212" i="4"/>
  <c r="S146" i="4"/>
  <c r="Q135" i="4"/>
  <c r="G132" i="4"/>
  <c r="W219" i="4"/>
  <c r="W142" i="4"/>
  <c r="W228" i="4"/>
  <c r="G195" i="4"/>
  <c r="Q145" i="4"/>
  <c r="S142" i="4"/>
  <c r="W138" i="4"/>
  <c r="Q131" i="4"/>
  <c r="Q218" i="4"/>
  <c r="Q194" i="4"/>
  <c r="M145" i="4"/>
  <c r="S138" i="4"/>
  <c r="M194" i="4"/>
  <c r="M131" i="4"/>
  <c r="K144" i="4"/>
  <c r="M141" i="4"/>
  <c r="Q137" i="4"/>
  <c r="W134" i="4"/>
  <c r="G116" i="4"/>
  <c r="K140" i="4"/>
  <c r="M137" i="4"/>
  <c r="S134" i="4"/>
  <c r="Q206" i="4"/>
  <c r="Q185" i="4"/>
  <c r="G140" i="4"/>
  <c r="W146" i="4"/>
  <c r="Q139" i="4"/>
  <c r="G136" i="4"/>
  <c r="M185" i="4"/>
  <c r="Q133" i="4"/>
  <c r="M143" i="4"/>
  <c r="K19" i="35"/>
  <c r="Q1390" i="33"/>
  <c r="M215" i="4"/>
  <c r="M218" i="4"/>
  <c r="M203" i="4"/>
  <c r="G214" i="4"/>
  <c r="G217" i="4"/>
  <c r="S216" i="4"/>
  <c r="M202" i="4"/>
  <c r="S219" i="4"/>
  <c r="O199" i="4"/>
  <c r="K199" i="4"/>
  <c r="W199" i="4"/>
  <c r="S199" i="4"/>
  <c r="G199" i="4"/>
  <c r="K49" i="4"/>
  <c r="I49" i="4"/>
  <c r="K46" i="4"/>
  <c r="G49" i="4"/>
  <c r="I46" i="4"/>
  <c r="G46" i="4"/>
  <c r="K47" i="4"/>
  <c r="K45" i="4"/>
  <c r="I47" i="4"/>
  <c r="I45" i="4"/>
  <c r="G47" i="4"/>
  <c r="G45" i="4"/>
  <c r="K48" i="4"/>
  <c r="I48" i="4"/>
  <c r="G48" i="4"/>
  <c r="O224" i="4"/>
  <c r="E224" i="4"/>
  <c r="I223" i="4"/>
  <c r="E223" i="4"/>
  <c r="E205" i="4"/>
  <c r="U225" i="4"/>
  <c r="E225" i="4"/>
  <c r="Q588" i="33"/>
  <c r="O620" i="33"/>
  <c r="E703" i="33"/>
  <c r="Q784" i="33"/>
  <c r="E52" i="4"/>
  <c r="M46" i="4"/>
  <c r="E55" i="4"/>
  <c r="U47" i="4"/>
  <c r="Q31" i="4"/>
  <c r="Q47" i="4"/>
  <c r="K42" i="4"/>
  <c r="M31" i="4"/>
  <c r="K39" i="4"/>
  <c r="E51" i="4"/>
  <c r="M47" i="4"/>
  <c r="M48" i="4"/>
  <c r="M49" i="4"/>
  <c r="K38" i="4"/>
  <c r="M33" i="4"/>
  <c r="U49" i="4"/>
  <c r="Q49" i="4"/>
  <c r="Q30" i="4"/>
  <c r="K41" i="4"/>
  <c r="E54" i="4"/>
  <c r="Q32" i="4"/>
  <c r="M30" i="4"/>
  <c r="Q29" i="4"/>
  <c r="U46" i="4"/>
  <c r="U48" i="4"/>
  <c r="M32" i="4"/>
  <c r="E53" i="4"/>
  <c r="Q46" i="4"/>
  <c r="M29" i="4"/>
  <c r="Q48" i="4"/>
  <c r="K40" i="4"/>
  <c r="U45" i="4"/>
  <c r="Q45" i="4"/>
  <c r="Q33" i="4"/>
  <c r="M45" i="4"/>
  <c r="U77" i="4"/>
  <c r="U78" i="4"/>
  <c r="I194" i="4"/>
  <c r="I201" i="4"/>
  <c r="I131" i="4"/>
  <c r="I205" i="4"/>
  <c r="G129" i="4"/>
  <c r="G127" i="4"/>
  <c r="I115" i="4"/>
  <c r="I113" i="4"/>
  <c r="G130" i="4"/>
  <c r="G125" i="4"/>
  <c r="G152" i="4"/>
  <c r="G120" i="4"/>
  <c r="G117" i="4"/>
  <c r="G128" i="4"/>
  <c r="G123" i="4"/>
  <c r="I114" i="4"/>
  <c r="G126" i="4"/>
  <c r="G118" i="4"/>
  <c r="E109" i="4"/>
  <c r="G121" i="4"/>
  <c r="G151" i="4"/>
  <c r="G119" i="4"/>
  <c r="G124" i="4"/>
  <c r="I206" i="4"/>
  <c r="I196" i="4"/>
  <c r="I170" i="4"/>
  <c r="U163" i="4"/>
  <c r="I202" i="4"/>
  <c r="I169" i="4"/>
  <c r="I135" i="4"/>
  <c r="I171" i="4"/>
  <c r="E165" i="4"/>
  <c r="K289" i="4"/>
  <c r="G289" i="4"/>
  <c r="K287" i="4"/>
  <c r="G287" i="4"/>
  <c r="I203" i="4"/>
  <c r="I178" i="4"/>
  <c r="I176" i="4"/>
  <c r="I198" i="4"/>
  <c r="E164" i="4"/>
  <c r="G288" i="4"/>
  <c r="K286" i="4"/>
  <c r="G286" i="4"/>
  <c r="I139" i="4"/>
  <c r="I177" i="4"/>
  <c r="K105" i="4"/>
  <c r="G108" i="4"/>
  <c r="I75" i="4"/>
  <c r="K288" i="4"/>
  <c r="I207" i="4"/>
  <c r="G106" i="4"/>
  <c r="I175" i="4"/>
  <c r="I179" i="4"/>
  <c r="K107" i="4"/>
  <c r="W232" i="4"/>
  <c r="G143" i="4"/>
  <c r="W98" i="4"/>
  <c r="W95" i="4"/>
  <c r="G139" i="4"/>
  <c r="G135" i="4"/>
  <c r="W96" i="4"/>
  <c r="G131" i="4"/>
  <c r="E86" i="4"/>
  <c r="W97" i="4"/>
  <c r="W82" i="4"/>
  <c r="O94" i="4"/>
  <c r="K94" i="4"/>
  <c r="G94" i="4"/>
  <c r="W94" i="4"/>
  <c r="S94" i="4"/>
  <c r="E88" i="4"/>
  <c r="M94" i="4"/>
  <c r="I94" i="4"/>
  <c r="E87" i="4"/>
  <c r="Q94" i="4"/>
  <c r="U94" i="4"/>
  <c r="I80" i="4"/>
  <c r="E94" i="4"/>
  <c r="Q36" i="4"/>
  <c r="M36" i="4"/>
  <c r="I36" i="4"/>
  <c r="U36" i="4"/>
  <c r="E37" i="4"/>
  <c r="G316" i="4"/>
  <c r="K304" i="4"/>
  <c r="I304" i="4"/>
  <c r="G304" i="4"/>
  <c r="U34" i="4"/>
  <c r="Q34" i="4"/>
  <c r="M34" i="4"/>
  <c r="I34" i="4"/>
  <c r="I154" i="4"/>
  <c r="E157" i="4"/>
  <c r="W77" i="4"/>
  <c r="S77" i="4"/>
  <c r="Q77" i="4"/>
  <c r="M77" i="4"/>
  <c r="O277" i="4"/>
  <c r="O278" i="4"/>
  <c r="M119" i="4"/>
  <c r="Q120" i="4"/>
  <c r="Q117" i="4"/>
  <c r="Q105" i="4"/>
  <c r="S89" i="4"/>
  <c r="Q89" i="4"/>
  <c r="M120" i="4"/>
  <c r="M117" i="4"/>
  <c r="W106" i="4"/>
  <c r="M105" i="4"/>
  <c r="U106" i="4"/>
  <c r="M89" i="4"/>
  <c r="S106" i="4"/>
  <c r="K89" i="4"/>
  <c r="Q118" i="4"/>
  <c r="Q106" i="4"/>
  <c r="I89" i="4"/>
  <c r="Q121" i="4"/>
  <c r="G89" i="4"/>
  <c r="M118" i="4"/>
  <c r="M106" i="4"/>
  <c r="M121" i="4"/>
  <c r="Q119" i="4"/>
  <c r="U105" i="4"/>
  <c r="W89" i="4"/>
  <c r="S105" i="4"/>
  <c r="U89" i="4"/>
  <c r="W105" i="4"/>
  <c r="Q83" i="4"/>
  <c r="M83" i="4"/>
  <c r="O84" i="4"/>
  <c r="M84" i="4"/>
  <c r="Q85" i="4"/>
  <c r="O85" i="4"/>
  <c r="E185" i="4"/>
  <c r="I116" i="4"/>
  <c r="E116" i="4"/>
  <c r="E198" i="4"/>
  <c r="E197" i="4"/>
  <c r="I197" i="4"/>
  <c r="M279" i="4"/>
  <c r="K279" i="4"/>
  <c r="G279" i="4"/>
  <c r="U279" i="4"/>
  <c r="Q279" i="4"/>
  <c r="X2" i="47"/>
  <c r="K82" i="4"/>
  <c r="I82" i="4"/>
  <c r="Q95" i="4"/>
  <c r="G82" i="4"/>
  <c r="M95" i="4"/>
  <c r="K95" i="4"/>
  <c r="I95" i="4"/>
  <c r="G95" i="4"/>
  <c r="K316" i="4"/>
  <c r="K307" i="4"/>
  <c r="I307" i="4"/>
  <c r="G323" i="4"/>
  <c r="G307" i="4"/>
  <c r="W277" i="4"/>
  <c r="U277" i="4"/>
  <c r="S277" i="4"/>
  <c r="W278" i="4"/>
  <c r="U278" i="4"/>
  <c r="K277" i="4"/>
  <c r="S278" i="4"/>
  <c r="I277" i="4"/>
  <c r="Q232" i="4"/>
  <c r="G277" i="4"/>
  <c r="K299" i="4"/>
  <c r="I232" i="4"/>
  <c r="I299" i="4"/>
  <c r="K278" i="4"/>
  <c r="G299" i="4"/>
  <c r="I278" i="4"/>
  <c r="G278" i="4"/>
  <c r="M82" i="4"/>
  <c r="M232" i="4"/>
  <c r="Q82" i="4"/>
  <c r="I284" i="4"/>
  <c r="U285" i="4"/>
  <c r="U284" i="4"/>
  <c r="E13" i="35"/>
  <c r="O30" i="35"/>
  <c r="H2" i="34"/>
  <c r="M221" i="4"/>
  <c r="M224" i="4"/>
  <c r="M205" i="4"/>
  <c r="G220" i="4"/>
  <c r="G223" i="4"/>
  <c r="S225" i="4"/>
  <c r="M204" i="4"/>
  <c r="S222" i="4"/>
  <c r="U324" i="4"/>
  <c r="U327" i="4"/>
  <c r="O324" i="4"/>
  <c r="U330" i="4"/>
  <c r="O327" i="4"/>
  <c r="O330" i="4"/>
  <c r="U326" i="4"/>
  <c r="U329" i="4"/>
  <c r="O326" i="4"/>
  <c r="O329" i="4"/>
  <c r="U325" i="4"/>
  <c r="U328" i="4"/>
  <c r="O325" i="4"/>
  <c r="O328" i="4"/>
  <c r="O44" i="4"/>
  <c r="K28" i="4"/>
  <c r="I28" i="4"/>
  <c r="O62" i="4"/>
  <c r="K44" i="4"/>
  <c r="G28" i="4"/>
  <c r="G62" i="4"/>
  <c r="O35" i="4"/>
  <c r="I62" i="4"/>
  <c r="I3" i="4"/>
  <c r="G3" i="4"/>
  <c r="O28" i="4"/>
  <c r="K3" i="4"/>
  <c r="I44" i="4"/>
  <c r="G44" i="4"/>
  <c r="K35" i="4"/>
  <c r="I35" i="4"/>
  <c r="I2" i="4"/>
  <c r="O3" i="4"/>
  <c r="G35" i="4"/>
  <c r="K62" i="4"/>
  <c r="O232" i="4"/>
  <c r="G155" i="4"/>
  <c r="G156" i="4"/>
  <c r="O82" i="4"/>
  <c r="O98" i="4"/>
  <c r="O95" i="4"/>
  <c r="G154" i="4"/>
  <c r="O96" i="4"/>
  <c r="O97" i="4"/>
  <c r="E34" i="4"/>
  <c r="Q35" i="4"/>
  <c r="M35" i="4"/>
  <c r="E212" i="4"/>
  <c r="I211" i="4"/>
  <c r="E211" i="4"/>
  <c r="E201" i="4"/>
  <c r="U213" i="4"/>
  <c r="E213" i="4"/>
  <c r="O212" i="4"/>
  <c r="O218" i="4"/>
  <c r="E218" i="4"/>
  <c r="I217" i="4"/>
  <c r="E217" i="4"/>
  <c r="E203" i="4"/>
  <c r="U219" i="4"/>
  <c r="E219" i="4"/>
  <c r="U44" i="4"/>
  <c r="U62" i="4"/>
  <c r="U3" i="4"/>
  <c r="U28" i="4"/>
  <c r="U35" i="4"/>
  <c r="E281" i="4"/>
  <c r="E280" i="4"/>
  <c r="M157" i="4"/>
  <c r="M158" i="4"/>
  <c r="M161" i="4"/>
  <c r="M159" i="4"/>
  <c r="M160" i="4"/>
  <c r="M162" i="4"/>
  <c r="U337" i="4"/>
  <c r="O337" i="4"/>
  <c r="U333" i="4"/>
  <c r="O333" i="4"/>
  <c r="U339" i="4"/>
  <c r="O339" i="4"/>
  <c r="U335" i="4"/>
  <c r="O335" i="4"/>
  <c r="U331" i="4"/>
  <c r="O331" i="4"/>
  <c r="M113" i="35"/>
  <c r="E58" i="4"/>
  <c r="G300" i="4"/>
  <c r="M285" i="4"/>
  <c r="E268" i="4"/>
  <c r="M284" i="4"/>
  <c r="E67" i="4"/>
  <c r="E14" i="4"/>
  <c r="E16" i="4"/>
  <c r="E68" i="4"/>
  <c r="E17" i="4"/>
  <c r="E66" i="4"/>
  <c r="E15" i="4"/>
  <c r="U138" i="4"/>
  <c r="E136" i="4"/>
  <c r="E138" i="4"/>
  <c r="E135" i="4"/>
  <c r="O137" i="4"/>
  <c r="E137" i="4"/>
  <c r="I136" i="4"/>
  <c r="O285" i="4"/>
  <c r="E274" i="4"/>
  <c r="K282" i="4"/>
  <c r="O284" i="4"/>
  <c r="E8" i="30"/>
  <c r="I309" i="4"/>
  <c r="G309" i="4"/>
  <c r="U51" i="4"/>
  <c r="O51" i="4"/>
  <c r="G43" i="4"/>
  <c r="K309" i="4"/>
  <c r="U92" i="4"/>
  <c r="E92" i="4"/>
  <c r="O91" i="4"/>
  <c r="E91" i="4"/>
  <c r="I90" i="4"/>
  <c r="E90" i="4"/>
  <c r="E93" i="4"/>
  <c r="K185" i="4"/>
  <c r="M277" i="4"/>
  <c r="K204" i="4"/>
  <c r="W76" i="4"/>
  <c r="G76" i="4"/>
  <c r="K200" i="4"/>
  <c r="K93" i="4"/>
  <c r="G93" i="4"/>
  <c r="G185" i="4"/>
  <c r="K143" i="4"/>
  <c r="Q159" i="4"/>
  <c r="Q160" i="4"/>
  <c r="S231" i="4"/>
  <c r="M227" i="4"/>
  <c r="M230" i="4"/>
  <c r="M207" i="4"/>
  <c r="G226" i="4"/>
  <c r="G229" i="4"/>
  <c r="S228" i="4"/>
  <c r="M206" i="4"/>
  <c r="I185" i="4"/>
  <c r="I200" i="4"/>
  <c r="G73" i="4"/>
  <c r="I204" i="4"/>
  <c r="G70" i="4"/>
  <c r="G102" i="4"/>
  <c r="G74" i="4"/>
  <c r="G71" i="4"/>
  <c r="G100" i="4"/>
  <c r="E76" i="4"/>
  <c r="G103" i="4"/>
  <c r="I93" i="4"/>
  <c r="I143" i="4"/>
  <c r="G104" i="4"/>
  <c r="G101" i="4"/>
  <c r="G72" i="4"/>
  <c r="E327" i="4"/>
  <c r="E326" i="4"/>
  <c r="E325" i="4"/>
  <c r="E328" i="4"/>
  <c r="E330" i="4"/>
  <c r="E329" i="4"/>
  <c r="E331" i="4"/>
  <c r="E334" i="4"/>
  <c r="E333" i="4"/>
  <c r="E336" i="4"/>
  <c r="E332" i="4"/>
  <c r="E335" i="4"/>
  <c r="E337" i="4"/>
  <c r="E340" i="4"/>
  <c r="E339" i="4"/>
  <c r="E338" i="4"/>
  <c r="K128" i="4"/>
  <c r="K130" i="4"/>
  <c r="K125" i="4"/>
  <c r="K102" i="4"/>
  <c r="K152" i="4"/>
  <c r="K74" i="4"/>
  <c r="K71" i="4"/>
  <c r="K100" i="4"/>
  <c r="K123" i="4"/>
  <c r="K103" i="4"/>
  <c r="K126" i="4"/>
  <c r="K72" i="4"/>
  <c r="K129" i="4"/>
  <c r="K124" i="4"/>
  <c r="K101" i="4"/>
  <c r="K127" i="4"/>
  <c r="K70" i="4"/>
  <c r="E36" i="4"/>
  <c r="K73" i="4"/>
  <c r="K151" i="4"/>
  <c r="K104" i="4"/>
  <c r="I155" i="4"/>
  <c r="E159" i="4"/>
  <c r="M319" i="4"/>
  <c r="Q313" i="4"/>
  <c r="M303" i="4"/>
  <c r="M316" i="4"/>
  <c r="Q310" i="4"/>
  <c r="M313" i="4"/>
  <c r="Q307" i="4"/>
  <c r="Q320" i="4"/>
  <c r="M310" i="4"/>
  <c r="Q304" i="4"/>
  <c r="Q317" i="4"/>
  <c r="M307" i="4"/>
  <c r="M320" i="4"/>
  <c r="Q314" i="4"/>
  <c r="M304" i="4"/>
  <c r="M317" i="4"/>
  <c r="Q311" i="4"/>
  <c r="M314" i="4"/>
  <c r="Q308" i="4"/>
  <c r="Q321" i="4"/>
  <c r="M311" i="4"/>
  <c r="Q305" i="4"/>
  <c r="Q318" i="4"/>
  <c r="M308" i="4"/>
  <c r="M321" i="4"/>
  <c r="Q315" i="4"/>
  <c r="M305" i="4"/>
  <c r="M318" i="4"/>
  <c r="Q312" i="4"/>
  <c r="M315" i="4"/>
  <c r="Q309" i="4"/>
  <c r="Q322" i="4"/>
  <c r="M312" i="4"/>
  <c r="Q306" i="4"/>
  <c r="Q319" i="4"/>
  <c r="M309" i="4"/>
  <c r="Q303" i="4"/>
  <c r="Q316" i="4"/>
  <c r="M306" i="4"/>
  <c r="M322" i="4"/>
  <c r="E315" i="4"/>
  <c r="E312" i="4"/>
  <c r="E309" i="4"/>
  <c r="E322" i="4"/>
  <c r="E306" i="4"/>
  <c r="E319" i="4"/>
  <c r="E303" i="4"/>
  <c r="E316" i="4"/>
  <c r="E313" i="4"/>
  <c r="E310" i="4"/>
  <c r="E307" i="4"/>
  <c r="E320" i="4"/>
  <c r="E304" i="4"/>
  <c r="E317" i="4"/>
  <c r="E314" i="4"/>
  <c r="E311" i="4"/>
  <c r="E308" i="4"/>
  <c r="E321" i="4"/>
  <c r="E305" i="4"/>
  <c r="E318" i="4"/>
  <c r="K194" i="4"/>
  <c r="K201" i="4"/>
  <c r="K205" i="4"/>
  <c r="M278" i="4"/>
  <c r="G115" i="4"/>
  <c r="G113" i="4"/>
  <c r="W109" i="4"/>
  <c r="K114" i="4"/>
  <c r="G194" i="4"/>
  <c r="K131" i="4"/>
  <c r="G114" i="4"/>
  <c r="G109" i="4"/>
  <c r="K115" i="4"/>
  <c r="K113" i="4"/>
  <c r="I289" i="4"/>
  <c r="I287" i="4"/>
  <c r="I288" i="4"/>
  <c r="I151" i="4"/>
  <c r="I286" i="4"/>
  <c r="I126" i="4"/>
  <c r="I70" i="4"/>
  <c r="I38" i="4"/>
  <c r="G122" i="4"/>
  <c r="I130" i="4"/>
  <c r="I125" i="4"/>
  <c r="I102" i="4"/>
  <c r="I152" i="4"/>
  <c r="I120" i="4"/>
  <c r="I117" i="4"/>
  <c r="I74" i="4"/>
  <c r="I42" i="4"/>
  <c r="I128" i="4"/>
  <c r="I71" i="4"/>
  <c r="I39" i="4"/>
  <c r="I100" i="4"/>
  <c r="I123" i="4"/>
  <c r="I103" i="4"/>
  <c r="I118" i="4"/>
  <c r="I121" i="4"/>
  <c r="I72" i="4"/>
  <c r="I40" i="4"/>
  <c r="I129" i="4"/>
  <c r="I124" i="4"/>
  <c r="I101" i="4"/>
  <c r="I119" i="4"/>
  <c r="I104" i="4"/>
  <c r="I127" i="4"/>
  <c r="I73" i="4"/>
  <c r="I41" i="4"/>
  <c r="G33" i="4"/>
  <c r="G30" i="4"/>
  <c r="G32" i="4"/>
  <c r="G29" i="4"/>
  <c r="G31" i="4"/>
  <c r="O24" i="35"/>
  <c r="U142" i="4"/>
  <c r="E139" i="4"/>
  <c r="E141" i="4"/>
  <c r="E142" i="4"/>
  <c r="O141" i="4"/>
  <c r="I140" i="4"/>
  <c r="E140" i="4"/>
  <c r="E156" i="4"/>
  <c r="I148" i="4"/>
  <c r="I147" i="4"/>
  <c r="I150" i="4"/>
  <c r="E155" i="4"/>
  <c r="I149" i="4"/>
  <c r="E154" i="4"/>
  <c r="E110" i="4"/>
  <c r="E115" i="4"/>
  <c r="E113" i="4"/>
  <c r="U112" i="4"/>
  <c r="E112" i="4"/>
  <c r="E114" i="4"/>
  <c r="O111" i="4"/>
  <c r="E111" i="4"/>
  <c r="I110" i="4"/>
  <c r="O67" i="4"/>
  <c r="M67" i="4"/>
  <c r="K66" i="4"/>
  <c r="I66" i="4"/>
  <c r="G66" i="4"/>
  <c r="W68" i="4"/>
  <c r="S68" i="4"/>
  <c r="Q67" i="4"/>
  <c r="U68" i="4"/>
  <c r="K154" i="4"/>
  <c r="K155" i="4"/>
  <c r="K156" i="4"/>
  <c r="U81" i="4"/>
  <c r="U99" i="4"/>
  <c r="U69" i="4"/>
  <c r="U79" i="4"/>
  <c r="U180" i="4"/>
  <c r="U153" i="4"/>
  <c r="I313" i="4"/>
  <c r="K321" i="4"/>
  <c r="I315" i="4"/>
  <c r="I312" i="4"/>
  <c r="E941" i="33"/>
  <c r="G6" i="4"/>
  <c r="AA108" i="33"/>
  <c r="I318" i="4"/>
  <c r="E194" i="4"/>
  <c r="I193" i="4"/>
  <c r="E193" i="4"/>
  <c r="E228" i="4"/>
  <c r="E206" i="4"/>
  <c r="O227" i="4"/>
  <c r="E227" i="4"/>
  <c r="I226" i="4"/>
  <c r="U228" i="4"/>
  <c r="E226" i="4"/>
  <c r="E233" i="4"/>
  <c r="G234" i="4"/>
  <c r="K28" i="51"/>
  <c r="I291" i="4"/>
  <c r="G265" i="4"/>
  <c r="O256" i="4"/>
  <c r="G291" i="4"/>
  <c r="M256" i="4"/>
  <c r="E237" i="4"/>
  <c r="K256" i="4"/>
  <c r="E252" i="4"/>
  <c r="I256" i="4"/>
  <c r="E246" i="4"/>
  <c r="G256" i="4"/>
  <c r="E249" i="4"/>
  <c r="S259" i="4"/>
  <c r="E258" i="4"/>
  <c r="E241" i="4"/>
  <c r="K292" i="4"/>
  <c r="Q259" i="4"/>
  <c r="O253" i="4"/>
  <c r="I292" i="4"/>
  <c r="O259" i="4"/>
  <c r="M253" i="4"/>
  <c r="G240" i="4"/>
  <c r="G292" i="4"/>
  <c r="K290" i="4"/>
  <c r="W265" i="4"/>
  <c r="U262" i="4"/>
  <c r="M259" i="4"/>
  <c r="K253" i="4"/>
  <c r="I290" i="4"/>
  <c r="U265" i="4"/>
  <c r="S262" i="4"/>
  <c r="K259" i="4"/>
  <c r="I253" i="4"/>
  <c r="I244" i="4"/>
  <c r="Q265" i="4"/>
  <c r="O262" i="4"/>
  <c r="G259" i="4"/>
  <c r="K250" i="4"/>
  <c r="K247" i="4"/>
  <c r="O265" i="4"/>
  <c r="E264" i="4"/>
  <c r="M262" i="4"/>
  <c r="I250" i="4"/>
  <c r="I247" i="4"/>
  <c r="K293" i="4"/>
  <c r="M265" i="4"/>
  <c r="K262" i="4"/>
  <c r="E255" i="4"/>
  <c r="G250" i="4"/>
  <c r="G247" i="4"/>
  <c r="G238" i="4"/>
  <c r="I293" i="4"/>
  <c r="K265" i="4"/>
  <c r="I262" i="4"/>
  <c r="K291" i="4"/>
  <c r="I259" i="4"/>
  <c r="G290" i="4"/>
  <c r="M250" i="4"/>
  <c r="S265" i="4"/>
  <c r="I265" i="4"/>
  <c r="Q256" i="4"/>
  <c r="G244" i="4"/>
  <c r="G293" i="4"/>
  <c r="Q262" i="4"/>
  <c r="E261" i="4"/>
  <c r="G253" i="4"/>
  <c r="G262" i="4"/>
  <c r="E243" i="4"/>
  <c r="K322" i="4"/>
  <c r="G322" i="4"/>
  <c r="I337" i="4"/>
  <c r="I338" i="4"/>
  <c r="K305" i="4"/>
  <c r="I305" i="4"/>
  <c r="G305" i="4"/>
  <c r="U109" i="4"/>
  <c r="Q109" i="4"/>
  <c r="M109" i="4"/>
  <c r="I109" i="4"/>
  <c r="G1363" i="33"/>
  <c r="Y22" i="47"/>
  <c r="E170" i="4"/>
  <c r="E166" i="4"/>
  <c r="U168" i="4"/>
  <c r="I166" i="4"/>
  <c r="E169" i="4"/>
  <c r="E171" i="4"/>
  <c r="E168" i="4"/>
  <c r="E167" i="4"/>
  <c r="O167" i="4"/>
  <c r="E172" i="4"/>
  <c r="E179" i="4"/>
  <c r="E177" i="4"/>
  <c r="E175" i="4"/>
  <c r="U174" i="4"/>
  <c r="E174" i="4"/>
  <c r="E178" i="4"/>
  <c r="E176" i="4"/>
  <c r="O173" i="4"/>
  <c r="E173" i="4"/>
  <c r="I172" i="4"/>
  <c r="E190" i="4"/>
  <c r="E187" i="4"/>
  <c r="E189" i="4"/>
  <c r="W163" i="4"/>
  <c r="Q163" i="4"/>
  <c r="S163" i="4"/>
  <c r="E188" i="4"/>
  <c r="M163" i="4"/>
  <c r="I163" i="4"/>
  <c r="E192" i="4"/>
  <c r="E191" i="4"/>
  <c r="U232" i="4"/>
  <c r="Q74" i="4"/>
  <c r="U98" i="4"/>
  <c r="K85" i="4"/>
  <c r="Q71" i="4"/>
  <c r="U95" i="4"/>
  <c r="I85" i="4"/>
  <c r="M74" i="4"/>
  <c r="G85" i="4"/>
  <c r="M71" i="4"/>
  <c r="K36" i="4"/>
  <c r="W37" i="4"/>
  <c r="U37" i="4"/>
  <c r="G36" i="4"/>
  <c r="Q72" i="4"/>
  <c r="U96" i="4"/>
  <c r="K83" i="4"/>
  <c r="I83" i="4"/>
  <c r="G83" i="4"/>
  <c r="G75" i="4"/>
  <c r="G37" i="4"/>
  <c r="U97" i="4"/>
  <c r="K84" i="4"/>
  <c r="Q70" i="4"/>
  <c r="G84" i="4"/>
  <c r="S36" i="4"/>
  <c r="Q73" i="4"/>
  <c r="M73" i="4"/>
  <c r="M72" i="4"/>
  <c r="W36" i="4"/>
  <c r="I84" i="4"/>
  <c r="S37" i="4"/>
  <c r="E27" i="4"/>
  <c r="Q37" i="4"/>
  <c r="M37" i="4"/>
  <c r="U82" i="4"/>
  <c r="K37" i="4"/>
  <c r="M70" i="4"/>
  <c r="G161" i="4"/>
  <c r="E57" i="4"/>
  <c r="K161" i="4"/>
  <c r="E56" i="4"/>
  <c r="C59" i="30"/>
  <c r="O233" i="4"/>
  <c r="M233" i="4"/>
  <c r="I233" i="4"/>
  <c r="W233" i="4"/>
  <c r="U233" i="4"/>
  <c r="S233" i="4"/>
  <c r="Q233" i="4"/>
  <c r="Q42" i="4"/>
  <c r="Q39" i="4"/>
  <c r="M42" i="4"/>
  <c r="M39" i="4"/>
  <c r="Q41" i="4"/>
  <c r="M41" i="4"/>
  <c r="Q38" i="4"/>
  <c r="M38" i="4"/>
  <c r="Q40" i="4"/>
  <c r="M40" i="4"/>
  <c r="E78" i="4"/>
  <c r="E77" i="4"/>
  <c r="I541" i="33"/>
  <c r="E199" i="4"/>
  <c r="K303" i="4"/>
  <c r="I303" i="4"/>
  <c r="G303" i="4"/>
  <c r="I334" i="4"/>
  <c r="I333" i="4"/>
  <c r="U294" i="4"/>
  <c r="O294" i="4"/>
  <c r="I294" i="4"/>
  <c r="K31" i="35"/>
  <c r="G381" i="33"/>
  <c r="Q609" i="33"/>
  <c r="Q719" i="33"/>
  <c r="E1286" i="33"/>
  <c r="G63" i="4"/>
  <c r="Q62" i="4"/>
  <c r="M62" i="4"/>
  <c r="W285" i="4"/>
  <c r="S285" i="4"/>
  <c r="E272" i="4"/>
  <c r="Q285" i="4"/>
  <c r="E273" i="4"/>
  <c r="Q284" i="4"/>
  <c r="G65" i="4"/>
  <c r="O52" i="4"/>
  <c r="U52" i="4"/>
  <c r="U280" i="4"/>
  <c r="Q280" i="4"/>
  <c r="M280" i="4"/>
  <c r="G280" i="4"/>
  <c r="K280" i="4"/>
  <c r="I122" i="4"/>
  <c r="U122" i="4"/>
  <c r="U287" i="4"/>
  <c r="U298" i="4"/>
  <c r="U296" i="4"/>
  <c r="U292" i="4"/>
  <c r="U290" i="4"/>
  <c r="U288" i="4"/>
  <c r="U129" i="4"/>
  <c r="U286" i="4"/>
  <c r="U297" i="4"/>
  <c r="U295" i="4"/>
  <c r="U291" i="4"/>
  <c r="U289" i="4"/>
  <c r="U124" i="4"/>
  <c r="U152" i="4"/>
  <c r="U128" i="4"/>
  <c r="U123" i="4"/>
  <c r="W83" i="4"/>
  <c r="U83" i="4"/>
  <c r="U126" i="4"/>
  <c r="U118" i="4"/>
  <c r="S83" i="4"/>
  <c r="U32" i="4"/>
  <c r="U121" i="4"/>
  <c r="U72" i="4"/>
  <c r="U40" i="4"/>
  <c r="U29" i="4"/>
  <c r="W84" i="4"/>
  <c r="U84" i="4"/>
  <c r="S84" i="4"/>
  <c r="U151" i="4"/>
  <c r="U119" i="4"/>
  <c r="U73" i="4"/>
  <c r="U127" i="4"/>
  <c r="U70" i="4"/>
  <c r="U38" i="4"/>
  <c r="U30" i="4"/>
  <c r="U293" i="4"/>
  <c r="W85" i="4"/>
  <c r="U85" i="4"/>
  <c r="U120" i="4"/>
  <c r="U117" i="4"/>
  <c r="U71" i="4"/>
  <c r="U39" i="4"/>
  <c r="U31" i="4"/>
  <c r="U41" i="4"/>
  <c r="S85" i="4"/>
  <c r="U33" i="4"/>
  <c r="U125" i="4"/>
  <c r="U74" i="4"/>
  <c r="U42" i="4"/>
  <c r="U130" i="4"/>
  <c r="G41" i="4"/>
  <c r="G38" i="4"/>
  <c r="Q98" i="4"/>
  <c r="K31" i="4"/>
  <c r="M98" i="4"/>
  <c r="G42" i="4"/>
  <c r="I31" i="4"/>
  <c r="K98" i="4"/>
  <c r="I98" i="4"/>
  <c r="G98" i="4"/>
  <c r="I32" i="4"/>
  <c r="K29" i="4"/>
  <c r="I33" i="4"/>
  <c r="K30" i="4"/>
  <c r="G40" i="4"/>
  <c r="K33" i="4"/>
  <c r="I30" i="4"/>
  <c r="K32" i="4"/>
  <c r="G39" i="4"/>
  <c r="I29" i="4"/>
  <c r="O31" i="35"/>
  <c r="K38" i="35"/>
  <c r="K50" i="35"/>
  <c r="G117" i="35"/>
  <c r="M142" i="35"/>
  <c r="E59" i="4"/>
  <c r="Q497" i="33"/>
  <c r="Q794" i="33"/>
  <c r="L26" i="34"/>
  <c r="O75" i="33"/>
  <c r="O86" i="33"/>
  <c r="O100" i="33"/>
  <c r="G141" i="33"/>
  <c r="Q204" i="33"/>
  <c r="Q245" i="33"/>
  <c r="G270" i="33"/>
  <c r="I320" i="33"/>
  <c r="I381" i="33"/>
  <c r="O408" i="33"/>
  <c r="E448" i="33"/>
  <c r="E555" i="33"/>
  <c r="Q569" i="33"/>
  <c r="Q577" i="33"/>
  <c r="G583" i="33"/>
  <c r="E646" i="33"/>
  <c r="Q672" i="33"/>
  <c r="I687" i="33"/>
  <c r="G758" i="33"/>
  <c r="O766" i="33"/>
  <c r="O777" i="33"/>
  <c r="O786" i="33"/>
  <c r="S794" i="33"/>
  <c r="G814" i="33"/>
  <c r="O888" i="33"/>
  <c r="I977" i="33"/>
  <c r="O990" i="33"/>
  <c r="O1069" i="33"/>
  <c r="Q1099" i="33"/>
  <c r="Q1104" i="33"/>
  <c r="O1144" i="33"/>
  <c r="U263" i="33"/>
  <c r="I162" i="4"/>
  <c r="I53" i="4"/>
  <c r="S159" i="4"/>
  <c r="U57" i="4"/>
  <c r="Q57" i="4"/>
  <c r="W161" i="4"/>
  <c r="U161" i="4"/>
  <c r="I61" i="4"/>
  <c r="M57" i="4"/>
  <c r="U54" i="4"/>
  <c r="S161" i="4"/>
  <c r="I57" i="4"/>
  <c r="O54" i="4"/>
  <c r="K56" i="4"/>
  <c r="G56" i="4"/>
  <c r="S56" i="4"/>
  <c r="W56" i="4"/>
  <c r="M2" i="4"/>
  <c r="K2" i="4"/>
  <c r="U2" i="4"/>
  <c r="Q2" i="4"/>
  <c r="G2" i="4"/>
  <c r="Q3" i="4"/>
  <c r="M3" i="4"/>
  <c r="I55" i="4"/>
  <c r="O7" i="4"/>
  <c r="O1047" i="33"/>
  <c r="G192" i="4"/>
  <c r="G1110" i="33"/>
  <c r="I26" i="4"/>
  <c r="K308" i="4"/>
  <c r="I308" i="4"/>
  <c r="G308" i="4"/>
  <c r="O10" i="4"/>
  <c r="O11" i="4"/>
  <c r="G12" i="4"/>
  <c r="K12" i="4"/>
  <c r="K162" i="4"/>
  <c r="G162" i="4"/>
  <c r="E11" i="4"/>
  <c r="E10" i="4"/>
  <c r="Q343" i="4"/>
  <c r="M343" i="4"/>
  <c r="K343" i="4"/>
  <c r="G343" i="4"/>
  <c r="E7" i="4"/>
  <c r="S232" i="4"/>
  <c r="S98" i="4"/>
  <c r="S95" i="4"/>
  <c r="S96" i="4"/>
  <c r="S82" i="4"/>
  <c r="S97" i="4"/>
  <c r="S78" i="4"/>
  <c r="Q78" i="4"/>
  <c r="M78" i="4"/>
  <c r="W78" i="4"/>
  <c r="C20" i="51"/>
  <c r="X20" i="51" s="1"/>
  <c r="G242" i="4"/>
  <c r="E260" i="4"/>
  <c r="E254" i="4"/>
  <c r="E266" i="4"/>
  <c r="E263" i="4"/>
  <c r="E245" i="4"/>
  <c r="E251" i="4"/>
  <c r="E248" i="4"/>
  <c r="E239" i="4"/>
  <c r="E257" i="4"/>
  <c r="I301" i="4"/>
  <c r="E302" i="4"/>
  <c r="K310" i="4"/>
  <c r="I310" i="4"/>
  <c r="G310" i="4"/>
  <c r="E323" i="4"/>
  <c r="K317" i="4"/>
  <c r="G317" i="4"/>
  <c r="E630" i="33"/>
  <c r="G312" i="4"/>
  <c r="K312" i="4"/>
  <c r="U343" i="4"/>
  <c r="O334" i="4"/>
  <c r="U340" i="4"/>
  <c r="O343" i="4"/>
  <c r="O340" i="4"/>
  <c r="I343" i="4"/>
  <c r="U336" i="4"/>
  <c r="O336" i="4"/>
  <c r="U332" i="4"/>
  <c r="O332" i="4"/>
  <c r="U338" i="4"/>
  <c r="O338" i="4"/>
  <c r="U334" i="4"/>
  <c r="Q9" i="35"/>
  <c r="K25" i="35"/>
  <c r="G50" i="35"/>
  <c r="K120" i="4"/>
  <c r="K117" i="4"/>
  <c r="K118" i="4"/>
  <c r="K121" i="4"/>
  <c r="K119" i="4"/>
  <c r="K61" i="4"/>
  <c r="O57" i="4"/>
  <c r="G61" i="4"/>
  <c r="O56" i="4"/>
  <c r="I158" i="4"/>
  <c r="I157" i="4"/>
  <c r="E161" i="4"/>
  <c r="I156" i="4"/>
  <c r="Q277" i="4"/>
  <c r="Q278" i="4"/>
  <c r="O76" i="4"/>
  <c r="O165" i="4"/>
  <c r="O109" i="4"/>
  <c r="O164" i="4"/>
  <c r="M97" i="4"/>
  <c r="K97" i="4"/>
  <c r="I97" i="4"/>
  <c r="G97" i="4"/>
  <c r="Q97" i="4"/>
  <c r="M85" i="4"/>
  <c r="O83" i="4"/>
  <c r="Q84" i="4"/>
  <c r="K206" i="4"/>
  <c r="K196" i="4"/>
  <c r="G196" i="4"/>
  <c r="G171" i="4"/>
  <c r="G169" i="4"/>
  <c r="W165" i="4"/>
  <c r="K202" i="4"/>
  <c r="K169" i="4"/>
  <c r="K135" i="4"/>
  <c r="K171" i="4"/>
  <c r="G165" i="4"/>
  <c r="K170" i="4"/>
  <c r="G170" i="4"/>
  <c r="K51" i="35"/>
  <c r="K117" i="35"/>
  <c r="I295" i="4"/>
  <c r="G295" i="4"/>
  <c r="K298" i="4"/>
  <c r="I298" i="4"/>
  <c r="G298" i="4"/>
  <c r="K296" i="4"/>
  <c r="I296" i="4"/>
  <c r="G296" i="4"/>
  <c r="K341" i="4"/>
  <c r="K297" i="4"/>
  <c r="I297" i="4"/>
  <c r="G297" i="4"/>
  <c r="K295" i="4"/>
  <c r="I523" i="33"/>
  <c r="E25" i="4"/>
  <c r="S287" i="4"/>
  <c r="W296" i="4"/>
  <c r="S296" i="4"/>
  <c r="W126" i="4"/>
  <c r="W120" i="4"/>
  <c r="S291" i="4"/>
  <c r="W47" i="4"/>
  <c r="S47" i="4"/>
  <c r="W40" i="4"/>
  <c r="S10" i="4"/>
  <c r="S126" i="4"/>
  <c r="I54" i="4"/>
  <c r="S40" i="4"/>
  <c r="K10" i="4"/>
  <c r="W162" i="4"/>
  <c r="U162" i="4"/>
  <c r="Q104" i="4"/>
  <c r="S162" i="4"/>
  <c r="W125" i="4"/>
  <c r="M104" i="4"/>
  <c r="S125" i="4"/>
  <c r="S120" i="4"/>
  <c r="S74" i="4"/>
  <c r="I11" i="4"/>
  <c r="M11" i="4"/>
  <c r="W287" i="4"/>
  <c r="W10" i="4"/>
  <c r="G10" i="4"/>
  <c r="S160" i="4"/>
  <c r="Q11" i="4"/>
  <c r="I12" i="4"/>
  <c r="W74" i="4"/>
  <c r="W31" i="4"/>
  <c r="S31" i="4"/>
  <c r="U11" i="4"/>
  <c r="K2" i="51"/>
  <c r="E236" i="4"/>
  <c r="G235" i="4"/>
  <c r="G26" i="4"/>
  <c r="W191" i="4"/>
  <c r="K191" i="4"/>
  <c r="O191" i="4"/>
  <c r="S191" i="4"/>
  <c r="Q910" i="33"/>
  <c r="E43" i="4"/>
  <c r="I159" i="4"/>
  <c r="K160" i="4"/>
  <c r="I160" i="4"/>
  <c r="G160" i="4"/>
  <c r="I65" i="4"/>
  <c r="I13" i="4"/>
  <c r="Q165" i="4"/>
  <c r="I165" i="4"/>
  <c r="U165" i="4"/>
  <c r="M165" i="4"/>
  <c r="O289" i="4"/>
  <c r="O281" i="4"/>
  <c r="O279" i="4"/>
  <c r="O287" i="4"/>
  <c r="O298" i="4"/>
  <c r="O296" i="4"/>
  <c r="O292" i="4"/>
  <c r="O180" i="4"/>
  <c r="O290" i="4"/>
  <c r="O122" i="4"/>
  <c r="O280" i="4"/>
  <c r="O186" i="4"/>
  <c r="O288" i="4"/>
  <c r="O299" i="4"/>
  <c r="O286" i="4"/>
  <c r="O297" i="4"/>
  <c r="O293" i="4"/>
  <c r="O276" i="4"/>
  <c r="O295" i="4"/>
  <c r="O291" i="4"/>
  <c r="O125" i="4"/>
  <c r="O108" i="4"/>
  <c r="O120" i="4"/>
  <c r="O117" i="4"/>
  <c r="O105" i="4"/>
  <c r="O80" i="4"/>
  <c r="O74" i="4"/>
  <c r="O42" i="4"/>
  <c r="O36" i="4"/>
  <c r="O152" i="4"/>
  <c r="O89" i="4"/>
  <c r="O71" i="4"/>
  <c r="O39" i="4"/>
  <c r="O31" i="4"/>
  <c r="O128" i="4"/>
  <c r="O100" i="4"/>
  <c r="O123" i="4"/>
  <c r="O47" i="4"/>
  <c r="O103" i="4"/>
  <c r="O69" i="4"/>
  <c r="O126" i="4"/>
  <c r="O118" i="4"/>
  <c r="O106" i="4"/>
  <c r="O121" i="4"/>
  <c r="O72" i="4"/>
  <c r="O81" i="4"/>
  <c r="O129" i="4"/>
  <c r="O124" i="4"/>
  <c r="O101" i="4"/>
  <c r="O79" i="4"/>
  <c r="O45" i="4"/>
  <c r="O153" i="4"/>
  <c r="O151" i="4"/>
  <c r="O107" i="4"/>
  <c r="O104" i="4"/>
  <c r="O99" i="4"/>
  <c r="O127" i="4"/>
  <c r="O119" i="4"/>
  <c r="O73" i="4"/>
  <c r="O130" i="4"/>
  <c r="O102" i="4"/>
  <c r="O46" i="4"/>
  <c r="O41" i="4"/>
  <c r="O49" i="4"/>
  <c r="O30" i="4"/>
  <c r="O38" i="4"/>
  <c r="O32" i="4"/>
  <c r="O40" i="4"/>
  <c r="O48" i="4"/>
  <c r="O29" i="4"/>
  <c r="O70" i="4"/>
  <c r="O33" i="4"/>
  <c r="G1364" i="33"/>
  <c r="Q178" i="4"/>
  <c r="M171" i="4"/>
  <c r="Q179" i="4"/>
  <c r="Q177" i="4"/>
  <c r="Q175" i="4"/>
  <c r="Q173" i="4"/>
  <c r="G110" i="4"/>
  <c r="M173" i="4"/>
  <c r="Q169" i="4"/>
  <c r="K166" i="4"/>
  <c r="S92" i="4"/>
  <c r="M177" i="4"/>
  <c r="K172" i="4"/>
  <c r="M169" i="4"/>
  <c r="G166" i="4"/>
  <c r="G172" i="4"/>
  <c r="Q114" i="4"/>
  <c r="W112" i="4"/>
  <c r="Q91" i="4"/>
  <c r="Q176" i="4"/>
  <c r="M176" i="4"/>
  <c r="Q171" i="4"/>
  <c r="M114" i="4"/>
  <c r="S112" i="4"/>
  <c r="M91" i="4"/>
  <c r="Q93" i="4"/>
  <c r="W168" i="4"/>
  <c r="S168" i="4"/>
  <c r="Q111" i="4"/>
  <c r="M93" i="4"/>
  <c r="K90" i="4"/>
  <c r="M175" i="4"/>
  <c r="M179" i="4"/>
  <c r="M111" i="4"/>
  <c r="G90" i="4"/>
  <c r="Q170" i="4"/>
  <c r="Q167" i="4"/>
  <c r="Q115" i="4"/>
  <c r="Q113" i="4"/>
  <c r="M178" i="4"/>
  <c r="S174" i="4"/>
  <c r="M167" i="4"/>
  <c r="M115" i="4"/>
  <c r="M113" i="4"/>
  <c r="K110" i="4"/>
  <c r="W92" i="4"/>
  <c r="W174" i="4"/>
  <c r="M170" i="4"/>
  <c r="O25" i="35"/>
  <c r="G118" i="35"/>
  <c r="E342" i="4"/>
  <c r="G341" i="4"/>
  <c r="S86" i="33"/>
  <c r="E50" i="4"/>
  <c r="E9" i="51"/>
  <c r="Y9" i="51" s="1"/>
  <c r="I8" i="4"/>
  <c r="K9" i="4"/>
  <c r="Q9" i="4"/>
  <c r="G9" i="4"/>
  <c r="W9" i="4"/>
  <c r="U9" i="4"/>
  <c r="S9" i="4"/>
  <c r="M9" i="4"/>
  <c r="I9" i="4"/>
  <c r="W158" i="4"/>
  <c r="K158" i="4"/>
  <c r="G158" i="4"/>
  <c r="U158" i="4"/>
  <c r="I7" i="4"/>
  <c r="W7" i="4"/>
  <c r="U7" i="4"/>
  <c r="S7" i="4"/>
  <c r="Q7" i="4"/>
  <c r="G7" i="4"/>
  <c r="S158" i="4"/>
  <c r="M7" i="4"/>
  <c r="K7" i="4"/>
  <c r="G187" i="4"/>
  <c r="U23" i="4"/>
  <c r="Q23" i="4"/>
  <c r="M23" i="4"/>
  <c r="O61" i="4"/>
  <c r="M61" i="4"/>
  <c r="U24" i="4"/>
  <c r="W61" i="4"/>
  <c r="Q61" i="4"/>
  <c r="U14" i="4"/>
  <c r="M24" i="4"/>
  <c r="U61" i="4"/>
  <c r="S61" i="4"/>
  <c r="I14" i="4"/>
  <c r="Q24" i="4"/>
  <c r="Q14" i="4"/>
  <c r="M14" i="4"/>
  <c r="I180" i="4"/>
  <c r="G180" i="4"/>
  <c r="U16" i="4"/>
  <c r="Q16" i="4"/>
  <c r="E61" i="4"/>
  <c r="M16" i="4"/>
  <c r="I79" i="4"/>
  <c r="Q20" i="4"/>
  <c r="G79" i="4"/>
  <c r="I99" i="4"/>
  <c r="M20" i="4"/>
  <c r="I16" i="4"/>
  <c r="G99" i="4"/>
  <c r="U20" i="4"/>
  <c r="U21" i="4"/>
  <c r="G188" i="4"/>
  <c r="Q21" i="4"/>
  <c r="M21" i="4"/>
  <c r="E18" i="4"/>
  <c r="G189" i="4"/>
  <c r="U22" i="4"/>
  <c r="Q22" i="4"/>
  <c r="E19" i="4"/>
  <c r="M22" i="4"/>
  <c r="M108" i="4"/>
  <c r="W107" i="4"/>
  <c r="U107" i="4"/>
  <c r="S107" i="4"/>
  <c r="Q107" i="4"/>
  <c r="W108" i="4"/>
  <c r="M107" i="4"/>
  <c r="S108" i="4"/>
  <c r="Q108" i="4"/>
  <c r="U108" i="4"/>
  <c r="E215" i="4"/>
  <c r="I214" i="4"/>
  <c r="E214" i="4"/>
  <c r="E216" i="4"/>
  <c r="E202" i="4"/>
  <c r="U216" i="4"/>
  <c r="O215" i="4"/>
  <c r="E204" i="4"/>
  <c r="O221" i="4"/>
  <c r="E221" i="4"/>
  <c r="I220" i="4"/>
  <c r="E220" i="4"/>
  <c r="U222" i="4"/>
  <c r="E222" i="4"/>
  <c r="M125" i="4"/>
  <c r="Q130" i="4"/>
  <c r="Q152" i="4"/>
  <c r="Q128" i="4"/>
  <c r="Q126" i="4"/>
  <c r="M123" i="4"/>
  <c r="Q124" i="4"/>
  <c r="M129" i="4"/>
  <c r="M151" i="4"/>
  <c r="M127" i="4"/>
  <c r="K314" i="4"/>
  <c r="G314" i="4"/>
  <c r="Q151" i="4"/>
  <c r="M152" i="4"/>
  <c r="M130" i="4"/>
  <c r="Q123" i="4"/>
  <c r="M128" i="4"/>
  <c r="M126" i="4"/>
  <c r="Q129" i="4"/>
  <c r="M124" i="4"/>
  <c r="Q127" i="4"/>
  <c r="Q125" i="4"/>
  <c r="M5" i="35"/>
  <c r="K120" i="35"/>
  <c r="E134" i="35"/>
  <c r="O160" i="4"/>
  <c r="O161" i="4"/>
  <c r="O159" i="4"/>
  <c r="O157" i="4"/>
  <c r="Q96" i="4"/>
  <c r="M96" i="4"/>
  <c r="O162" i="4"/>
  <c r="K96" i="4"/>
  <c r="G96" i="4"/>
  <c r="O158" i="4"/>
  <c r="I96" i="4"/>
  <c r="E636" i="33"/>
  <c r="W320" i="4"/>
  <c r="S310" i="4"/>
  <c r="U307" i="4"/>
  <c r="W304" i="4"/>
  <c r="U320" i="4"/>
  <c r="W317" i="4"/>
  <c r="S307" i="4"/>
  <c r="U304" i="4"/>
  <c r="S320" i="4"/>
  <c r="U317" i="4"/>
  <c r="W314" i="4"/>
  <c r="S304" i="4"/>
  <c r="S317" i="4"/>
  <c r="U314" i="4"/>
  <c r="W311" i="4"/>
  <c r="S314" i="4"/>
  <c r="U311" i="4"/>
  <c r="W308" i="4"/>
  <c r="W321" i="4"/>
  <c r="S311" i="4"/>
  <c r="U308" i="4"/>
  <c r="W305" i="4"/>
  <c r="U321" i="4"/>
  <c r="W318" i="4"/>
  <c r="S308" i="4"/>
  <c r="U305" i="4"/>
  <c r="S321" i="4"/>
  <c r="U318" i="4"/>
  <c r="W315" i="4"/>
  <c r="S305" i="4"/>
  <c r="S318" i="4"/>
  <c r="U315" i="4"/>
  <c r="W312" i="4"/>
  <c r="S315" i="4"/>
  <c r="U312" i="4"/>
  <c r="W309" i="4"/>
  <c r="W322" i="4"/>
  <c r="S312" i="4"/>
  <c r="U309" i="4"/>
  <c r="W306" i="4"/>
  <c r="U322" i="4"/>
  <c r="W319" i="4"/>
  <c r="S309" i="4"/>
  <c r="U306" i="4"/>
  <c r="W303" i="4"/>
  <c r="S322" i="4"/>
  <c r="U319" i="4"/>
  <c r="W316" i="4"/>
  <c r="S306" i="4"/>
  <c r="U303" i="4"/>
  <c r="S319" i="4"/>
  <c r="U316" i="4"/>
  <c r="W313" i="4"/>
  <c r="S303" i="4"/>
  <c r="S316" i="4"/>
  <c r="U313" i="4"/>
  <c r="W310" i="4"/>
  <c r="W307" i="4"/>
  <c r="S313" i="4"/>
  <c r="U310" i="4"/>
  <c r="K319" i="4"/>
  <c r="G319" i="4"/>
  <c r="K320" i="4"/>
  <c r="G320" i="4"/>
  <c r="U186" i="4"/>
  <c r="Q186" i="4"/>
  <c r="M186" i="4"/>
  <c r="I186" i="4"/>
  <c r="S1365" i="33"/>
  <c r="G315" i="4"/>
  <c r="K121" i="35"/>
  <c r="Q12" i="4"/>
  <c r="O12" i="4"/>
  <c r="M12" i="4"/>
  <c r="Q15" i="4"/>
  <c r="U15" i="4"/>
  <c r="E13" i="4"/>
  <c r="M15" i="4"/>
  <c r="I15" i="4"/>
  <c r="W12" i="4"/>
  <c r="U12" i="4"/>
  <c r="S12" i="4"/>
  <c r="M17" i="4"/>
  <c r="U17" i="4"/>
  <c r="E12" i="4"/>
  <c r="Q17" i="4"/>
  <c r="I17" i="4"/>
  <c r="W298" i="4"/>
  <c r="S298" i="4"/>
  <c r="S293" i="4"/>
  <c r="W289" i="4"/>
  <c r="M102" i="4"/>
  <c r="W118" i="4"/>
  <c r="W72" i="4"/>
  <c r="S118" i="4"/>
  <c r="S72" i="4"/>
  <c r="W129" i="4"/>
  <c r="S289" i="4"/>
  <c r="S129" i="4"/>
  <c r="W49" i="4"/>
  <c r="S33" i="4"/>
  <c r="W130" i="4"/>
  <c r="S130" i="4"/>
  <c r="Q102" i="4"/>
  <c r="S42" i="4"/>
  <c r="E8" i="4"/>
  <c r="S49" i="4"/>
  <c r="W42" i="4"/>
  <c r="W33" i="4"/>
  <c r="S292" i="4"/>
  <c r="W288" i="4"/>
  <c r="S288" i="4"/>
  <c r="W297" i="4"/>
  <c r="S297" i="4"/>
  <c r="S127" i="4"/>
  <c r="S71" i="4"/>
  <c r="S128" i="4"/>
  <c r="W32" i="4"/>
  <c r="W48" i="4"/>
  <c r="S32" i="4"/>
  <c r="W119" i="4"/>
  <c r="Q101" i="4"/>
  <c r="W127" i="4"/>
  <c r="S119" i="4"/>
  <c r="M101" i="4"/>
  <c r="S41" i="4"/>
  <c r="W128" i="4"/>
  <c r="E9" i="4"/>
  <c r="W41" i="4"/>
  <c r="S48" i="4"/>
  <c r="W71" i="4"/>
  <c r="S152" i="4"/>
  <c r="Q100" i="4"/>
  <c r="Q44" i="4"/>
  <c r="M100" i="4"/>
  <c r="I51" i="4"/>
  <c r="M44" i="4"/>
  <c r="W29" i="4"/>
  <c r="W13" i="4"/>
  <c r="W151" i="4"/>
  <c r="W70" i="4"/>
  <c r="S151" i="4"/>
  <c r="M13" i="4"/>
  <c r="W122" i="4"/>
  <c r="Q122" i="4"/>
  <c r="W152" i="4"/>
  <c r="M122" i="4"/>
  <c r="S117" i="4"/>
  <c r="O13" i="4"/>
  <c r="K13" i="4"/>
  <c r="S122" i="4"/>
  <c r="W38" i="4"/>
  <c r="S38" i="4"/>
  <c r="G13" i="4"/>
  <c r="U13" i="4"/>
  <c r="S29" i="4"/>
  <c r="W45" i="4"/>
  <c r="Q13" i="4"/>
  <c r="S70" i="4"/>
  <c r="W117" i="4"/>
  <c r="S45" i="4"/>
  <c r="S13" i="4"/>
  <c r="E196" i="4"/>
  <c r="I195" i="4"/>
  <c r="E195" i="4"/>
  <c r="M28" i="4"/>
  <c r="Q28" i="4"/>
  <c r="E231" i="4"/>
  <c r="O230" i="4"/>
  <c r="E230" i="4"/>
  <c r="I229" i="4"/>
  <c r="E229" i="4"/>
  <c r="E207" i="4"/>
  <c r="U231" i="4"/>
  <c r="K19" i="51"/>
  <c r="O258" i="4"/>
  <c r="I252" i="4"/>
  <c r="M249" i="4"/>
  <c r="K246" i="4"/>
  <c r="G237" i="4"/>
  <c r="M258" i="4"/>
  <c r="G252" i="4"/>
  <c r="K249" i="4"/>
  <c r="I246" i="4"/>
  <c r="U261" i="4"/>
  <c r="K258" i="4"/>
  <c r="I249" i="4"/>
  <c r="G246" i="4"/>
  <c r="W264" i="4"/>
  <c r="S261" i="4"/>
  <c r="I258" i="4"/>
  <c r="G249" i="4"/>
  <c r="G236" i="4"/>
  <c r="U264" i="4"/>
  <c r="Q261" i="4"/>
  <c r="G258" i="4"/>
  <c r="S264" i="4"/>
  <c r="O261" i="4"/>
  <c r="Q264" i="4"/>
  <c r="M261" i="4"/>
  <c r="O264" i="4"/>
  <c r="K261" i="4"/>
  <c r="Q255" i="4"/>
  <c r="E235" i="4"/>
  <c r="M264" i="4"/>
  <c r="I261" i="4"/>
  <c r="O255" i="4"/>
  <c r="E240" i="4"/>
  <c r="K264" i="4"/>
  <c r="G261" i="4"/>
  <c r="M255" i="4"/>
  <c r="G264" i="4"/>
  <c r="I255" i="4"/>
  <c r="G255" i="4"/>
  <c r="O252" i="4"/>
  <c r="I243" i="4"/>
  <c r="S258" i="4"/>
  <c r="M252" i="4"/>
  <c r="G243" i="4"/>
  <c r="K252" i="4"/>
  <c r="Q258" i="4"/>
  <c r="I264" i="4"/>
  <c r="K255" i="4"/>
  <c r="E32" i="51"/>
  <c r="Y32" i="51" s="1"/>
  <c r="Q266" i="4"/>
  <c r="Q263" i="4"/>
  <c r="E262" i="4"/>
  <c r="K260" i="4"/>
  <c r="M254" i="4"/>
  <c r="O266" i="4"/>
  <c r="E265" i="4"/>
  <c r="O263" i="4"/>
  <c r="I260" i="4"/>
  <c r="K254" i="4"/>
  <c r="M266" i="4"/>
  <c r="M263" i="4"/>
  <c r="G260" i="4"/>
  <c r="I254" i="4"/>
  <c r="E242" i="4"/>
  <c r="K266" i="4"/>
  <c r="K263" i="4"/>
  <c r="G254" i="4"/>
  <c r="I266" i="4"/>
  <c r="I263" i="4"/>
  <c r="M251" i="4"/>
  <c r="G241" i="4"/>
  <c r="G266" i="4"/>
  <c r="G263" i="4"/>
  <c r="E256" i="4"/>
  <c r="K251" i="4"/>
  <c r="I245" i="4"/>
  <c r="I251" i="4"/>
  <c r="K248" i="4"/>
  <c r="G245" i="4"/>
  <c r="Q257" i="4"/>
  <c r="G251" i="4"/>
  <c r="I248" i="4"/>
  <c r="O257" i="4"/>
  <c r="G248" i="4"/>
  <c r="M257" i="4"/>
  <c r="I257" i="4"/>
  <c r="E253" i="4"/>
  <c r="E244" i="4"/>
  <c r="S260" i="4"/>
  <c r="E259" i="4"/>
  <c r="G257" i="4"/>
  <c r="W266" i="4"/>
  <c r="Q260" i="4"/>
  <c r="U266" i="4"/>
  <c r="U263" i="4"/>
  <c r="O260" i="4"/>
  <c r="E250" i="4"/>
  <c r="E247" i="4"/>
  <c r="E238" i="4"/>
  <c r="M260" i="4"/>
  <c r="G239" i="4"/>
  <c r="S266" i="4"/>
  <c r="K257" i="4"/>
  <c r="S263" i="4"/>
  <c r="O254" i="4"/>
  <c r="M281" i="4"/>
  <c r="K281" i="4"/>
  <c r="G281" i="4"/>
  <c r="U281" i="4"/>
  <c r="Q281" i="4"/>
  <c r="I340" i="4"/>
  <c r="I339" i="4"/>
  <c r="K311" i="4"/>
  <c r="I311" i="4"/>
  <c r="G311" i="4"/>
  <c r="K318" i="4"/>
  <c r="G318" i="4"/>
  <c r="O1364" i="33"/>
  <c r="Q157" i="4"/>
  <c r="Q158" i="4"/>
  <c r="E12" i="35"/>
  <c r="G93" i="35"/>
  <c r="G108" i="35"/>
  <c r="M122" i="35"/>
  <c r="O545" i="33"/>
  <c r="E438" i="33"/>
  <c r="E1356" i="33"/>
  <c r="O196" i="33"/>
  <c r="G1122" i="33"/>
  <c r="G843" i="33"/>
  <c r="E41" i="33"/>
  <c r="G32" i="33"/>
  <c r="Q468" i="33"/>
  <c r="Q466" i="33"/>
  <c r="O548" i="33"/>
  <c r="E441" i="33"/>
  <c r="G844" i="33"/>
  <c r="G835" i="33"/>
  <c r="O871" i="33"/>
  <c r="O872" i="33"/>
  <c r="I189" i="33"/>
  <c r="E436" i="33"/>
  <c r="O453" i="33"/>
  <c r="O501" i="33"/>
  <c r="E547" i="33"/>
  <c r="G614" i="33"/>
  <c r="E637" i="33"/>
  <c r="G670" i="33"/>
  <c r="G716" i="33"/>
  <c r="G834" i="33"/>
  <c r="Q871" i="33"/>
  <c r="G1125" i="33"/>
  <c r="F130" i="34"/>
  <c r="L13" i="34"/>
  <c r="G113" i="33"/>
  <c r="O387" i="33"/>
  <c r="E731" i="33"/>
  <c r="E932" i="33"/>
  <c r="Q1014" i="33"/>
  <c r="I1153" i="33"/>
  <c r="H10" i="34"/>
  <c r="H29" i="34"/>
  <c r="O91" i="33"/>
  <c r="O164" i="33"/>
  <c r="E170" i="33"/>
  <c r="E202" i="33"/>
  <c r="G249" i="33"/>
  <c r="O429" i="33"/>
  <c r="O436" i="33"/>
  <c r="O502" i="33"/>
  <c r="E532" i="33"/>
  <c r="Q547" i="33"/>
  <c r="O560" i="33"/>
  <c r="G615" i="33"/>
  <c r="O882" i="33"/>
  <c r="O1022" i="33"/>
  <c r="O1114" i="33"/>
  <c r="E1126" i="33"/>
  <c r="S246" i="33"/>
  <c r="F68" i="34"/>
  <c r="E638" i="33"/>
  <c r="I671" i="33"/>
  <c r="O684" i="33"/>
  <c r="O1051" i="33"/>
  <c r="E1107" i="33"/>
  <c r="O1115" i="33"/>
  <c r="G1159" i="33"/>
  <c r="E857" i="33"/>
  <c r="O785" i="33"/>
  <c r="G1037" i="33"/>
  <c r="O604" i="33"/>
  <c r="O287" i="33"/>
  <c r="O289" i="33"/>
  <c r="I1157" i="33"/>
  <c r="C43" i="30"/>
  <c r="F131" i="34"/>
  <c r="C15" i="30"/>
  <c r="E53" i="30"/>
  <c r="F26" i="34"/>
  <c r="F36" i="34"/>
  <c r="G114" i="33"/>
  <c r="O190" i="33"/>
  <c r="E211" i="33"/>
  <c r="E470" i="33"/>
  <c r="G476" i="33"/>
  <c r="G616" i="33"/>
  <c r="G717" i="33"/>
  <c r="E740" i="33"/>
  <c r="G836" i="33"/>
  <c r="G845" i="33"/>
  <c r="O869" i="33"/>
  <c r="Q1015" i="33"/>
  <c r="O1033" i="33"/>
  <c r="H5" i="34"/>
  <c r="F23" i="34"/>
  <c r="F81" i="34"/>
  <c r="I190" i="33"/>
  <c r="O260" i="33"/>
  <c r="O263" i="33"/>
  <c r="E437" i="33"/>
  <c r="O455" i="33"/>
  <c r="F78" i="34"/>
  <c r="E36" i="36"/>
  <c r="O297" i="33"/>
  <c r="E345" i="33"/>
  <c r="Q376" i="33"/>
  <c r="O437" i="33"/>
  <c r="E533" i="33"/>
  <c r="E549" i="33"/>
  <c r="O561" i="33"/>
  <c r="I616" i="33"/>
  <c r="O630" i="33"/>
  <c r="G665" i="33"/>
  <c r="Q872" i="33"/>
  <c r="O176" i="33"/>
  <c r="E23" i="33"/>
  <c r="G115" i="33"/>
  <c r="E183" i="33"/>
  <c r="O186" i="33"/>
  <c r="Q380" i="33"/>
  <c r="G480" i="33"/>
  <c r="O549" i="33"/>
  <c r="K616" i="33"/>
  <c r="E639" i="33"/>
  <c r="G846" i="33"/>
  <c r="O883" i="33"/>
  <c r="O1052" i="33"/>
  <c r="O1117" i="33"/>
  <c r="S1058" i="33"/>
  <c r="L68" i="34"/>
  <c r="E972" i="33"/>
  <c r="E971" i="33"/>
  <c r="O1005" i="33"/>
  <c r="O1003" i="33"/>
  <c r="O456" i="33"/>
  <c r="E544" i="33"/>
  <c r="M616" i="33"/>
  <c r="G639" i="33"/>
  <c r="E742" i="33"/>
  <c r="Q906" i="33"/>
  <c r="O994" i="33"/>
  <c r="O1035" i="33"/>
  <c r="A43" i="46"/>
  <c r="K7" i="35"/>
  <c r="O3" i="35"/>
  <c r="O2" i="35"/>
  <c r="K6" i="35"/>
  <c r="F37" i="34"/>
  <c r="G258" i="33"/>
  <c r="O261" i="33"/>
  <c r="O298" i="33"/>
  <c r="I639" i="33"/>
  <c r="G667" i="33"/>
  <c r="I837" i="33"/>
  <c r="G983" i="33"/>
  <c r="I1155" i="33"/>
  <c r="Q422" i="33"/>
  <c r="I253" i="33"/>
  <c r="I97" i="33"/>
  <c r="S92" i="33"/>
  <c r="I255" i="33"/>
  <c r="G1024" i="33"/>
  <c r="G821" i="33"/>
  <c r="G811" i="33"/>
  <c r="G660" i="33"/>
  <c r="U264" i="33"/>
  <c r="O1009" i="33"/>
  <c r="E1002" i="33"/>
  <c r="L11" i="34"/>
  <c r="Q38" i="33"/>
  <c r="E466" i="33"/>
  <c r="G477" i="33"/>
  <c r="Q377" i="33"/>
  <c r="I421" i="33"/>
  <c r="I425" i="33"/>
  <c r="O544" i="33"/>
  <c r="G632" i="33"/>
  <c r="K639" i="33"/>
  <c r="O686" i="33"/>
  <c r="Q749" i="33"/>
  <c r="E760" i="33"/>
  <c r="G801" i="33"/>
  <c r="G831" i="33"/>
  <c r="O884" i="33"/>
  <c r="S1065" i="33"/>
  <c r="O1327" i="33"/>
  <c r="S91" i="33"/>
  <c r="H8" i="34"/>
  <c r="E22" i="36"/>
  <c r="E184" i="33"/>
  <c r="O193" i="33"/>
  <c r="E208" i="33"/>
  <c r="G247" i="33"/>
  <c r="O299" i="33"/>
  <c r="E347" i="33"/>
  <c r="Q471" i="33"/>
  <c r="G668" i="33"/>
  <c r="O870" i="33"/>
  <c r="O873" i="33"/>
  <c r="I1151" i="33"/>
  <c r="S95" i="33"/>
  <c r="E2" i="35"/>
  <c r="N24" i="34"/>
  <c r="E18" i="36"/>
  <c r="N48" i="34"/>
  <c r="E134" i="33"/>
  <c r="E191" i="33"/>
  <c r="O1353" i="33"/>
  <c r="O626" i="33"/>
  <c r="A6" i="46"/>
  <c r="H27" i="34"/>
  <c r="F66" i="34"/>
  <c r="I208" i="33"/>
  <c r="O426" i="33"/>
  <c r="G478" i="33"/>
  <c r="E530" i="33"/>
  <c r="G715" i="33"/>
  <c r="O770" i="33"/>
  <c r="G832" i="33"/>
  <c r="G1121" i="33"/>
  <c r="H13" i="34"/>
  <c r="F30" i="34"/>
  <c r="Q1207" i="33"/>
  <c r="E209" i="33"/>
  <c r="E206" i="33"/>
  <c r="G40" i="33"/>
  <c r="I188" i="33"/>
  <c r="E205" i="33"/>
  <c r="K208" i="33"/>
  <c r="Q467" i="33"/>
  <c r="E546" i="33"/>
  <c r="O627" i="33"/>
  <c r="G669" i="33"/>
  <c r="Q751" i="33"/>
  <c r="G841" i="33"/>
  <c r="O1013" i="33"/>
  <c r="G1123" i="33"/>
  <c r="F32" i="34"/>
  <c r="H15" i="34"/>
  <c r="E1034" i="33"/>
  <c r="E1028" i="33"/>
  <c r="O1018" i="33"/>
  <c r="I402" i="33"/>
  <c r="I400" i="33"/>
  <c r="E210" i="33"/>
  <c r="G207" i="33"/>
  <c r="G204" i="33"/>
  <c r="O1048" i="33"/>
  <c r="G838" i="33"/>
  <c r="F73" i="34"/>
  <c r="R54" i="34"/>
  <c r="G50" i="33"/>
  <c r="E451" i="33"/>
  <c r="G574" i="33"/>
  <c r="G239" i="33"/>
  <c r="O19" i="35"/>
  <c r="K61" i="35"/>
  <c r="O88" i="35"/>
  <c r="K125" i="35"/>
  <c r="I136" i="35"/>
  <c r="O589" i="33"/>
  <c r="O596" i="33"/>
  <c r="O832" i="33"/>
  <c r="E896" i="33"/>
  <c r="O900" i="33"/>
  <c r="G955" i="33"/>
  <c r="E1073" i="33"/>
  <c r="O1085" i="33"/>
  <c r="E1097" i="33"/>
  <c r="O1128" i="33"/>
  <c r="S1226" i="33"/>
  <c r="E1313" i="33"/>
  <c r="O1348" i="33"/>
  <c r="E4" i="51"/>
  <c r="Y4" i="51" s="1"/>
  <c r="E18" i="51"/>
  <c r="Y18" i="51" s="1"/>
  <c r="Q623" i="33"/>
  <c r="Q897" i="33"/>
  <c r="Q962" i="33"/>
  <c r="Q1364" i="33"/>
  <c r="E24" i="35"/>
  <c r="K62" i="35"/>
  <c r="I89" i="35"/>
  <c r="M96" i="35"/>
  <c r="Q102" i="35"/>
  <c r="G110" i="35"/>
  <c r="E118" i="35"/>
  <c r="G137" i="35"/>
  <c r="M110" i="35"/>
  <c r="I118" i="35"/>
  <c r="E55" i="35"/>
  <c r="G111" i="35"/>
  <c r="G119" i="35"/>
  <c r="K129" i="35"/>
  <c r="K139" i="35"/>
  <c r="O21" i="35"/>
  <c r="E42" i="35"/>
  <c r="K99" i="35"/>
  <c r="M42" i="35"/>
  <c r="O91" i="35"/>
  <c r="E113" i="35"/>
  <c r="M121" i="35"/>
  <c r="K130" i="35"/>
  <c r="O397" i="33"/>
  <c r="O407" i="33"/>
  <c r="O416" i="33"/>
  <c r="O507" i="33"/>
  <c r="O538" i="33"/>
  <c r="Q683" i="33"/>
  <c r="Q884" i="33"/>
  <c r="O898" i="33"/>
  <c r="E1069" i="33"/>
  <c r="O1075" i="33"/>
  <c r="O1098" i="33"/>
  <c r="G1106" i="33"/>
  <c r="K15" i="51"/>
  <c r="K20" i="51"/>
  <c r="E21" i="51"/>
  <c r="Y21" i="51" s="1"/>
  <c r="S326" i="33"/>
  <c r="M31" i="35"/>
  <c r="I57" i="35"/>
  <c r="I67" i="35"/>
  <c r="Q91" i="35"/>
  <c r="G100" i="35"/>
  <c r="Q105" i="35"/>
  <c r="G113" i="35"/>
  <c r="K122" i="35"/>
  <c r="E131" i="35"/>
  <c r="J76" i="34"/>
  <c r="E32" i="36"/>
  <c r="E77" i="33"/>
  <c r="Q84" i="33"/>
  <c r="E88" i="33"/>
  <c r="E128" i="33"/>
  <c r="O155" i="33"/>
  <c r="E176" i="33"/>
  <c r="O246" i="33"/>
  <c r="E367" i="33"/>
  <c r="O529" i="33"/>
  <c r="E563" i="33"/>
  <c r="E700" i="33"/>
  <c r="E714" i="33"/>
  <c r="O732" i="33"/>
  <c r="G810" i="33"/>
  <c r="O892" i="33"/>
  <c r="O911" i="33"/>
  <c r="E978" i="33"/>
  <c r="G1128" i="33"/>
  <c r="K1286" i="33"/>
  <c r="K27" i="51"/>
  <c r="O87" i="35"/>
  <c r="H79" i="34"/>
  <c r="K10" i="36"/>
  <c r="G32" i="36"/>
  <c r="E69" i="33"/>
  <c r="G77" i="33"/>
  <c r="E85" i="33"/>
  <c r="Q90" i="33"/>
  <c r="Q109" i="33"/>
  <c r="O219" i="33"/>
  <c r="E232" i="33"/>
  <c r="E238" i="33"/>
  <c r="O362" i="33"/>
  <c r="G377" i="33"/>
  <c r="G427" i="33"/>
  <c r="E486" i="33"/>
  <c r="G536" i="33"/>
  <c r="G543" i="33"/>
  <c r="G554" i="33"/>
  <c r="O723" i="33"/>
  <c r="G886" i="33"/>
  <c r="O926" i="33"/>
  <c r="E938" i="33"/>
  <c r="E965" i="33"/>
  <c r="E1048" i="33"/>
  <c r="E1089" i="33"/>
  <c r="E1299" i="33"/>
  <c r="G21" i="51"/>
  <c r="Z21" i="51" s="1"/>
  <c r="G29" i="51"/>
  <c r="Z29" i="51" s="1"/>
  <c r="W29" i="51" s="1"/>
  <c r="L69" i="34"/>
  <c r="N73" i="34"/>
  <c r="N76" i="34"/>
  <c r="K37" i="36"/>
  <c r="K41" i="36"/>
  <c r="E52" i="33"/>
  <c r="G85" i="33"/>
  <c r="O107" i="33"/>
  <c r="Q118" i="33"/>
  <c r="G548" i="33"/>
  <c r="O608" i="33"/>
  <c r="E625" i="33"/>
  <c r="O673" i="33"/>
  <c r="M694" i="33"/>
  <c r="O700" i="33"/>
  <c r="O733" i="33"/>
  <c r="E880" i="33"/>
  <c r="O893" i="33"/>
  <c r="O982" i="33"/>
  <c r="G1041" i="33"/>
  <c r="O1058" i="33"/>
  <c r="S1102" i="33"/>
  <c r="K26" i="51"/>
  <c r="O9" i="35"/>
  <c r="M13" i="35"/>
  <c r="G69" i="35"/>
  <c r="Q78" i="35"/>
  <c r="G1109" i="33"/>
  <c r="G1129" i="33"/>
  <c r="O1148" i="33"/>
  <c r="K25" i="51"/>
  <c r="G28" i="51"/>
  <c r="Z28" i="51" s="1"/>
  <c r="W28" i="51" s="1"/>
  <c r="S5" i="35"/>
  <c r="I23" i="35"/>
  <c r="O42" i="35"/>
  <c r="G62" i="35"/>
  <c r="Q79" i="35"/>
  <c r="M138" i="35"/>
  <c r="S107" i="33"/>
  <c r="O912" i="33"/>
  <c r="E947" i="33"/>
  <c r="K1064" i="33"/>
  <c r="C72" i="30"/>
  <c r="H74" i="34"/>
  <c r="E28" i="36"/>
  <c r="Q56" i="33"/>
  <c r="G78" i="33"/>
  <c r="O124" i="33"/>
  <c r="G331" i="33"/>
  <c r="G428" i="33"/>
  <c r="O486" i="33"/>
  <c r="Q522" i="33"/>
  <c r="O526" i="33"/>
  <c r="G538" i="33"/>
  <c r="G555" i="33"/>
  <c r="E560" i="33"/>
  <c r="E614" i="33"/>
  <c r="E626" i="33"/>
  <c r="O674" i="33"/>
  <c r="O724" i="33"/>
  <c r="G772" i="33"/>
  <c r="G818" i="33"/>
  <c r="Q883" i="33"/>
  <c r="E939" i="33"/>
  <c r="E1049" i="33"/>
  <c r="K1067" i="33"/>
  <c r="O1158" i="33"/>
  <c r="G70" i="35"/>
  <c r="K94" i="35"/>
  <c r="O708" i="33"/>
  <c r="J55" i="34"/>
  <c r="P79" i="34"/>
  <c r="H132" i="34"/>
  <c r="E66" i="33"/>
  <c r="E125" i="33"/>
  <c r="G140" i="33"/>
  <c r="G227" i="33"/>
  <c r="O247" i="33"/>
  <c r="E290" i="33"/>
  <c r="O466" i="33"/>
  <c r="E564" i="33"/>
  <c r="O609" i="33"/>
  <c r="G799" i="33"/>
  <c r="O966" i="33"/>
  <c r="O1006" i="33"/>
  <c r="G1035" i="33"/>
  <c r="G1042" i="33"/>
  <c r="S1061" i="33"/>
  <c r="O1078" i="33"/>
  <c r="E1090" i="33"/>
  <c r="G27" i="51"/>
  <c r="Z27" i="51" s="1"/>
  <c r="E2" i="56"/>
  <c r="S1364" i="33"/>
  <c r="G201" i="33"/>
  <c r="D83" i="45"/>
  <c r="B83" i="45" s="1"/>
  <c r="L70" i="34"/>
  <c r="I2" i="33"/>
  <c r="G53" i="33"/>
  <c r="E86" i="33"/>
  <c r="E89" i="33"/>
  <c r="E97" i="33"/>
  <c r="O173" i="33"/>
  <c r="G300" i="33"/>
  <c r="O356" i="33"/>
  <c r="G378" i="33"/>
  <c r="E487" i="33"/>
  <c r="E506" i="33"/>
  <c r="G539" i="33"/>
  <c r="G549" i="33"/>
  <c r="G631" i="33"/>
  <c r="O675" i="33"/>
  <c r="O709" i="33"/>
  <c r="G773" i="33"/>
  <c r="E792" i="33"/>
  <c r="O838" i="33"/>
  <c r="G887" i="33"/>
  <c r="O927" i="33"/>
  <c r="E940" i="33"/>
  <c r="O979" i="33"/>
  <c r="K1106" i="33"/>
  <c r="O1149" i="33"/>
  <c r="K24" i="51"/>
  <c r="G26" i="51"/>
  <c r="Z26" i="51" s="1"/>
  <c r="O291" i="33"/>
  <c r="I10" i="35"/>
  <c r="M62" i="35"/>
  <c r="G71" i="35"/>
  <c r="O89" i="35"/>
  <c r="K95" i="35"/>
  <c r="K118" i="35"/>
  <c r="M139" i="35"/>
  <c r="G798" i="33"/>
  <c r="J61" i="34"/>
  <c r="H80" i="34"/>
  <c r="E29" i="36"/>
  <c r="Q74" i="33"/>
  <c r="E79" i="33"/>
  <c r="Q82" i="33"/>
  <c r="G86" i="33"/>
  <c r="O345" i="33"/>
  <c r="O483" i="33"/>
  <c r="G556" i="33"/>
  <c r="E615" i="33"/>
  <c r="E627" i="33"/>
  <c r="G774" i="33"/>
  <c r="G800" i="33"/>
  <c r="G819" i="33"/>
  <c r="O839" i="33"/>
  <c r="G884" i="33"/>
  <c r="O913" i="33"/>
  <c r="E948" i="33"/>
  <c r="O967" i="33"/>
  <c r="O1007" i="33"/>
  <c r="G1021" i="33"/>
  <c r="E1043" i="33"/>
  <c r="E1050" i="33"/>
  <c r="G25" i="51"/>
  <c r="Z25" i="51" s="1"/>
  <c r="M6" i="35"/>
  <c r="I16" i="35"/>
  <c r="Q80" i="35"/>
  <c r="E90" i="35"/>
  <c r="M132" i="35"/>
  <c r="G140" i="35"/>
  <c r="C28" i="30"/>
  <c r="J4" i="34"/>
  <c r="G12" i="36"/>
  <c r="G79" i="33"/>
  <c r="E83" i="33"/>
  <c r="E92" i="33"/>
  <c r="O135" i="33"/>
  <c r="E255" i="33"/>
  <c r="O290" i="33"/>
  <c r="G301" i="33"/>
  <c r="O369" i="33"/>
  <c r="E477" i="33"/>
  <c r="E507" i="33"/>
  <c r="O527" i="33"/>
  <c r="E561" i="33"/>
  <c r="G749" i="33"/>
  <c r="O848" i="33"/>
  <c r="E996" i="33"/>
  <c r="E1044" i="33"/>
  <c r="K1065" i="33"/>
  <c r="O1079" i="33"/>
  <c r="K1104" i="33"/>
  <c r="O1303" i="33"/>
  <c r="S754" i="33"/>
  <c r="K3" i="35"/>
  <c r="K11" i="35"/>
  <c r="I39" i="35"/>
  <c r="K71" i="35"/>
  <c r="G107" i="35"/>
  <c r="I119" i="35"/>
  <c r="M125" i="35"/>
  <c r="G133" i="35"/>
  <c r="E953" i="33"/>
  <c r="G17" i="35"/>
  <c r="J62" i="34"/>
  <c r="L71" i="34"/>
  <c r="Q16" i="33"/>
  <c r="Q62" i="33"/>
  <c r="E95" i="33"/>
  <c r="G184" i="33"/>
  <c r="O248" i="33"/>
  <c r="G271" i="33"/>
  <c r="G302" i="33"/>
  <c r="O346" i="33"/>
  <c r="E616" i="33"/>
  <c r="E628" i="33"/>
  <c r="E698" i="33"/>
  <c r="E711" i="33"/>
  <c r="O849" i="33"/>
  <c r="O924" i="33"/>
  <c r="E943" i="33"/>
  <c r="O980" i="33"/>
  <c r="O1304" i="33"/>
  <c r="I1355" i="33"/>
  <c r="K32" i="51"/>
  <c r="K33" i="51"/>
  <c r="E950" i="33"/>
  <c r="I2" i="56"/>
  <c r="I4" i="56"/>
  <c r="I17" i="35"/>
  <c r="G51" i="35"/>
  <c r="O96" i="35"/>
  <c r="K114" i="35"/>
  <c r="M120" i="35"/>
  <c r="G126" i="35"/>
  <c r="M140" i="35"/>
  <c r="O29" i="33"/>
  <c r="Q75" i="33"/>
  <c r="K92" i="33"/>
  <c r="E98" i="33"/>
  <c r="O359" i="33"/>
  <c r="O370" i="33"/>
  <c r="O484" i="33"/>
  <c r="E488" i="33"/>
  <c r="E508" i="33"/>
  <c r="Q520" i="33"/>
  <c r="I693" i="33"/>
  <c r="O721" i="33"/>
  <c r="G744" i="33"/>
  <c r="E793" i="33"/>
  <c r="G808" i="33"/>
  <c r="G858" i="33"/>
  <c r="E949" i="33"/>
  <c r="E976" i="33"/>
  <c r="E997" i="33"/>
  <c r="E1023" i="33"/>
  <c r="E1031" i="33"/>
  <c r="E1046" i="33"/>
  <c r="O1080" i="33"/>
  <c r="O1142" i="33"/>
  <c r="G16" i="51"/>
  <c r="Z16" i="51" s="1"/>
  <c r="W16" i="51" s="1"/>
  <c r="R16" i="51" s="1"/>
  <c r="Q16" i="51" s="1"/>
  <c r="G23" i="51"/>
  <c r="Z23" i="51" s="1"/>
  <c r="K30" i="51"/>
  <c r="K31" i="51"/>
  <c r="E951" i="33"/>
  <c r="K17" i="35"/>
  <c r="K24" i="35"/>
  <c r="K30" i="35"/>
  <c r="M44" i="35"/>
  <c r="E59" i="35"/>
  <c r="M114" i="35"/>
  <c r="G121" i="35"/>
  <c r="M141" i="35"/>
  <c r="I22" i="35"/>
  <c r="O44" i="35"/>
  <c r="G59" i="35"/>
  <c r="M65" i="35"/>
  <c r="G128" i="35"/>
  <c r="G944" i="33"/>
  <c r="C39" i="30"/>
  <c r="O63" i="33"/>
  <c r="E72" i="33"/>
  <c r="G122" i="33"/>
  <c r="G218" i="33"/>
  <c r="E366" i="33"/>
  <c r="O468" i="33"/>
  <c r="E478" i="33"/>
  <c r="E629" i="33"/>
  <c r="G745" i="33"/>
  <c r="G859" i="33"/>
  <c r="E945" i="33"/>
  <c r="E977" i="33"/>
  <c r="E1032" i="33"/>
  <c r="K1107" i="33"/>
  <c r="S1209" i="33"/>
  <c r="E1297" i="33"/>
  <c r="G15" i="51"/>
  <c r="Z15" i="51" s="1"/>
  <c r="W15" i="51" s="1"/>
  <c r="K29" i="51"/>
  <c r="G52" i="35"/>
  <c r="K75" i="35"/>
  <c r="M134" i="35"/>
  <c r="G143" i="35"/>
  <c r="E562" i="33"/>
  <c r="O698" i="33"/>
  <c r="E963" i="33"/>
  <c r="E14" i="30"/>
  <c r="K40" i="36"/>
  <c r="Q80" i="33"/>
  <c r="G426" i="33"/>
  <c r="O488" i="33"/>
  <c r="E509" i="33"/>
  <c r="E566" i="33"/>
  <c r="O607" i="33"/>
  <c r="E713" i="33"/>
  <c r="G809" i="33"/>
  <c r="G945" i="33"/>
  <c r="O981" i="33"/>
  <c r="E998" i="33"/>
  <c r="O1060" i="33"/>
  <c r="O1349" i="33"/>
  <c r="I1363" i="33"/>
  <c r="E9" i="35"/>
  <c r="O22" i="35"/>
  <c r="G60" i="35"/>
  <c r="O75" i="35"/>
  <c r="G86" i="35"/>
  <c r="M92" i="35"/>
  <c r="Q98" i="35"/>
  <c r="G103" i="35"/>
  <c r="G122" i="35"/>
  <c r="E952" i="33"/>
  <c r="E81" i="33"/>
  <c r="O132" i="33"/>
  <c r="O292" i="33"/>
  <c r="G751" i="33"/>
  <c r="S1063" i="33"/>
  <c r="K1066" i="33"/>
  <c r="G1286" i="33"/>
  <c r="G22" i="51"/>
  <c r="Z22" i="51" s="1"/>
  <c r="E28" i="35"/>
  <c r="G68" i="35"/>
  <c r="Q92" i="35"/>
  <c r="E99" i="35"/>
  <c r="Q103" i="35"/>
  <c r="G109" i="35"/>
  <c r="M116" i="35"/>
  <c r="I122" i="35"/>
  <c r="G129" i="35"/>
  <c r="G136" i="35"/>
  <c r="K29" i="36"/>
  <c r="K33" i="36"/>
  <c r="C95" i="45"/>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E5" i="51"/>
  <c r="Y5" i="51" s="1"/>
  <c r="K6" i="51"/>
  <c r="E11" i="51"/>
  <c r="Y11" i="51" s="1"/>
  <c r="Q121" i="33"/>
  <c r="Q265" i="33"/>
  <c r="S328" i="33"/>
  <c r="Q404" i="33"/>
  <c r="Q960" i="33"/>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2" i="46"/>
  <c r="A28" i="46"/>
  <c r="A31" i="46"/>
  <c r="A14" i="46"/>
  <c r="A13" i="46"/>
  <c r="A29" i="46"/>
  <c r="A11" i="46"/>
  <c r="A27" i="46"/>
  <c r="A10" i="46"/>
  <c r="A26" i="46"/>
  <c r="A17" i="46"/>
  <c r="A22" i="46"/>
  <c r="A35" i="46"/>
  <c r="A47" i="46"/>
  <c r="A5"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E6" i="51"/>
  <c r="Y6" i="51" s="1"/>
  <c r="W6" i="51" s="1"/>
  <c r="T6" i="51" s="1"/>
  <c r="S6" i="51" s="1"/>
  <c r="C13" i="51"/>
  <c r="X13" i="51" s="1"/>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O400" i="33"/>
  <c r="O420" i="33"/>
  <c r="E558" i="33"/>
  <c r="O585" i="33"/>
  <c r="E624" i="33"/>
  <c r="Q659" i="33"/>
  <c r="I684" i="33"/>
  <c r="I688" i="33"/>
  <c r="I692" i="33"/>
  <c r="E695" i="33"/>
  <c r="O788" i="33"/>
  <c r="E854" i="33"/>
  <c r="O889" i="33"/>
  <c r="I917" i="33"/>
  <c r="G939" i="33"/>
  <c r="O977" i="33"/>
  <c r="O997" i="33"/>
  <c r="O1020" i="33"/>
  <c r="O1025" i="33"/>
  <c r="O1043" i="33"/>
  <c r="E1145" i="33"/>
  <c r="G13" i="51"/>
  <c r="Z13" i="51" s="1"/>
  <c r="S80" i="33"/>
  <c r="Q289" i="33"/>
  <c r="Q412" i="33"/>
  <c r="Q627" i="33"/>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I13" i="51"/>
  <c r="AA13" i="51" s="1"/>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K5" i="51"/>
  <c r="K12" i="51"/>
  <c r="K4" i="51"/>
  <c r="K13" i="51"/>
  <c r="I2" i="51"/>
  <c r="AA2" i="51" s="1"/>
  <c r="K3" i="51"/>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P31" i="51" s="1"/>
  <c r="O31" i="51" s="1"/>
  <c r="S83" i="33"/>
  <c r="S82" i="33"/>
  <c r="S81" i="33"/>
  <c r="E7" i="51"/>
  <c r="Y7" i="51" s="1"/>
  <c r="W7" i="51" s="1"/>
  <c r="G12" i="51"/>
  <c r="Z12" i="51" s="1"/>
  <c r="E8" i="51"/>
  <c r="Y8" i="51" s="1"/>
  <c r="W8" i="51" s="1"/>
  <c r="E12" i="51"/>
  <c r="Y12" i="51" s="1"/>
  <c r="W12" i="51" s="1"/>
  <c r="R12" i="51" s="1"/>
  <c r="Q12" i="51" s="1"/>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W22" i="51" s="1"/>
  <c r="R22" i="51" s="1"/>
  <c r="Q22" i="51" s="1"/>
  <c r="E23" i="51"/>
  <c r="Y23" i="51" s="1"/>
  <c r="W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O1203" i="33"/>
  <c r="W9" i="51"/>
  <c r="R9" i="51" s="1"/>
  <c r="Q9" i="51" s="1"/>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K23"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K22" i="35"/>
  <c r="E58" i="35"/>
  <c r="M68" i="35"/>
  <c r="E122" i="35"/>
  <c r="E128" i="35"/>
  <c r="E834" i="33"/>
  <c r="O807" i="33"/>
  <c r="G246" i="33"/>
  <c r="K497" i="33"/>
  <c r="G663" i="33"/>
  <c r="E730" i="33"/>
  <c r="O917" i="33"/>
  <c r="E944" i="33"/>
  <c r="E966" i="33"/>
  <c r="E995" i="33"/>
  <c r="E1052" i="33"/>
  <c r="G1126" i="33"/>
  <c r="O1132" i="33"/>
  <c r="S244" i="33"/>
  <c r="Q266" i="33"/>
  <c r="Q663" i="33"/>
  <c r="Q1156" i="33"/>
  <c r="W4" i="51"/>
  <c r="T4" i="51" s="1"/>
  <c r="S4" i="51" s="1"/>
  <c r="A21" i="46"/>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W32" i="51"/>
  <c r="P32" i="51" s="1"/>
  <c r="O32" i="51" s="1"/>
  <c r="S1066" i="33"/>
  <c r="S1064" i="33"/>
  <c r="G633" i="33"/>
  <c r="S248" i="33"/>
  <c r="Q418" i="33"/>
  <c r="S261" i="33"/>
  <c r="S186" i="33"/>
  <c r="S196" i="33"/>
  <c r="G1112" i="33"/>
  <c r="G1113" i="33"/>
  <c r="G754" i="33"/>
  <c r="K498" i="33"/>
  <c r="E732" i="33"/>
  <c r="E777" i="33"/>
  <c r="E862" i="33"/>
  <c r="E968" i="33"/>
  <c r="O973" i="33"/>
  <c r="S1106" i="33"/>
  <c r="G1158" i="33"/>
  <c r="G1346" i="33"/>
  <c r="W10" i="51"/>
  <c r="R10" i="51" s="1"/>
  <c r="Q10" i="51" s="1"/>
  <c r="W33" i="51"/>
  <c r="R33" i="51" s="1"/>
  <c r="Q33" i="51" s="1"/>
  <c r="U88" i="33"/>
  <c r="S255" i="33"/>
  <c r="E346" i="33"/>
  <c r="E554" i="33"/>
  <c r="O611" i="33"/>
  <c r="O676" i="33"/>
  <c r="O703" i="33"/>
  <c r="O714" i="33"/>
  <c r="S797" i="33"/>
  <c r="E841" i="33"/>
  <c r="E852" i="33"/>
  <c r="O1004" i="33"/>
  <c r="G1026" i="33"/>
  <c r="G1045" i="33"/>
  <c r="O1053" i="33"/>
  <c r="O1057" i="33"/>
  <c r="S1104" i="33"/>
  <c r="I1150" i="33"/>
  <c r="E1287" i="33"/>
  <c r="E1312" i="33"/>
  <c r="U89" i="33"/>
  <c r="S256" i="33"/>
  <c r="Q420" i="33"/>
  <c r="E704" i="33"/>
  <c r="E836" i="33"/>
  <c r="O895" i="33"/>
  <c r="O914" i="33"/>
  <c r="K982" i="33"/>
  <c r="O1082" i="33"/>
  <c r="E1092" i="33"/>
  <c r="K1099" i="33"/>
  <c r="E1141" i="33"/>
  <c r="O1146" i="33"/>
  <c r="O804" i="33"/>
  <c r="E863" i="33"/>
  <c r="O974" i="33"/>
  <c r="K1060" i="33"/>
  <c r="E1111" i="33"/>
  <c r="G1141" i="33"/>
  <c r="W25" i="51"/>
  <c r="N25" i="51" s="1"/>
  <c r="M25" i="51" s="1"/>
  <c r="O1341" i="33"/>
  <c r="O1344" i="33"/>
  <c r="Q1347" i="33"/>
  <c r="Q1346" i="33"/>
  <c r="I1362" i="33"/>
  <c r="E1022" i="33"/>
  <c r="Q1017" i="33"/>
  <c r="K496" i="33"/>
  <c r="I540" i="33"/>
  <c r="O1102" i="33"/>
  <c r="S94" i="33"/>
  <c r="S259" i="33"/>
  <c r="Q423" i="33"/>
  <c r="O1083" i="33"/>
  <c r="O1147" i="33"/>
  <c r="W11" i="51"/>
  <c r="T11" i="51" s="1"/>
  <c r="S11" i="51" s="1"/>
  <c r="A39" i="46"/>
  <c r="A3" i="46"/>
  <c r="A18" i="46"/>
  <c r="A20" i="46"/>
  <c r="A4" i="46"/>
  <c r="A19" i="46"/>
  <c r="A9" i="46"/>
  <c r="A33" i="46"/>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W27" i="51"/>
  <c r="R27" i="51" s="1"/>
  <c r="Q27" i="51" s="1"/>
  <c r="Q405" i="33"/>
  <c r="Q915" i="33"/>
  <c r="O36" i="35"/>
  <c r="K53" i="35"/>
  <c r="K58" i="35"/>
  <c r="K66" i="35"/>
  <c r="E75" i="35"/>
  <c r="K78" i="35"/>
  <c r="O85" i="35"/>
  <c r="I96" i="35"/>
  <c r="Q99" i="35"/>
  <c r="G106" i="35"/>
  <c r="E110" i="35"/>
  <c r="I121" i="35"/>
  <c r="K124" i="35"/>
  <c r="M128" i="35"/>
  <c r="G139" i="35"/>
  <c r="K142" i="35"/>
  <c r="M58" i="35"/>
  <c r="K82" i="35"/>
  <c r="K96" i="35"/>
  <c r="K132" i="35"/>
  <c r="I139" i="35"/>
  <c r="W3" i="51"/>
  <c r="A30" i="46"/>
  <c r="G915" i="33"/>
  <c r="O906" i="33"/>
  <c r="G917" i="33"/>
  <c r="O905" i="33"/>
  <c r="G916" i="33"/>
  <c r="G502" i="33"/>
  <c r="G501" i="33"/>
  <c r="G500" i="33"/>
  <c r="E989" i="33"/>
  <c r="U109" i="33"/>
  <c r="I72" i="33"/>
  <c r="E992" i="33"/>
  <c r="E991" i="33"/>
  <c r="E990" i="33"/>
  <c r="A45" i="46"/>
  <c r="C61" i="30"/>
  <c r="O127" i="33"/>
  <c r="O130" i="33"/>
  <c r="T25" i="51"/>
  <c r="S25" i="51" s="1"/>
  <c r="R25" i="51"/>
  <c r="Q25" i="51" s="1"/>
  <c r="P25" i="51"/>
  <c r="O25" i="51" s="1"/>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E63" i="30"/>
  <c r="A25" i="46"/>
  <c r="E1228" i="33"/>
  <c r="C2" i="49"/>
  <c r="E784" i="33"/>
  <c r="E1011" i="33"/>
  <c r="I1099" i="33"/>
  <c r="W14" i="51"/>
  <c r="W26" i="51"/>
  <c r="Q629" i="33"/>
  <c r="Q630" i="33"/>
  <c r="O444" i="33"/>
  <c r="O443" i="33"/>
  <c r="O442" i="33"/>
  <c r="E1250" i="33"/>
  <c r="E527" i="33"/>
  <c r="O516" i="33"/>
  <c r="O519" i="33"/>
  <c r="E526" i="33"/>
  <c r="E529" i="33"/>
  <c r="E175" i="33"/>
  <c r="O518" i="33"/>
  <c r="E528" i="33"/>
  <c r="A12" i="46"/>
  <c r="E553" i="33"/>
  <c r="N9" i="51"/>
  <c r="M9" i="51" s="1"/>
  <c r="N31" i="51"/>
  <c r="M31" i="51" s="1"/>
  <c r="B41" i="46"/>
  <c r="A41" i="46"/>
  <c r="A40" i="46"/>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O907" i="33"/>
  <c r="G1162" i="33"/>
  <c r="O301" i="33"/>
  <c r="E350" i="33"/>
  <c r="G1161" i="33"/>
  <c r="O300" i="33"/>
  <c r="E349" i="33"/>
  <c r="E735" i="33"/>
  <c r="E1008" i="33"/>
  <c r="E734" i="33"/>
  <c r="E348" i="33"/>
  <c r="E57" i="30"/>
  <c r="E1007" i="33"/>
  <c r="E733" i="33"/>
  <c r="G1163" i="33"/>
  <c r="E1006" i="33"/>
  <c r="O302" i="33"/>
  <c r="D90" i="45"/>
  <c r="B90" i="45"/>
  <c r="K65" i="33"/>
  <c r="K68" i="33"/>
  <c r="K71" i="33"/>
  <c r="E11" i="33"/>
  <c r="E10" i="33"/>
  <c r="E9" i="33"/>
  <c r="O58" i="33"/>
  <c r="W2" i="51"/>
  <c r="W18" i="51"/>
  <c r="O395" i="33"/>
  <c r="O394" i="33"/>
  <c r="O393" i="33"/>
  <c r="O392" i="33"/>
  <c r="O1317" i="33"/>
  <c r="E167" i="33"/>
  <c r="J90" i="34"/>
  <c r="O1316" i="33"/>
  <c r="O1315" i="33"/>
  <c r="C12" i="29"/>
  <c r="E445" i="33"/>
  <c r="O552" i="33"/>
  <c r="E444" i="33"/>
  <c r="O551" i="33"/>
  <c r="E443" i="33"/>
  <c r="O550" i="33"/>
  <c r="E442" i="33"/>
  <c r="O553" i="33"/>
  <c r="O581" i="33"/>
  <c r="O580" i="33"/>
  <c r="C51" i="30"/>
  <c r="O583" i="33"/>
  <c r="O582" i="33"/>
  <c r="O445" i="33"/>
  <c r="O462" i="33"/>
  <c r="W5" i="51"/>
  <c r="W20" i="51"/>
  <c r="O760" i="33"/>
  <c r="E771" i="33"/>
  <c r="O759" i="33"/>
  <c r="E770" i="33"/>
  <c r="E769" i="33"/>
  <c r="O761" i="33"/>
  <c r="I975" i="33"/>
  <c r="I974" i="33"/>
  <c r="S791" i="33"/>
  <c r="I973" i="33"/>
  <c r="S790" i="33"/>
  <c r="E137" i="33"/>
  <c r="E212" i="33"/>
  <c r="E133" i="33"/>
  <c r="S149" i="33"/>
  <c r="O1123" i="33"/>
  <c r="S1260" i="33"/>
  <c r="O753" i="33"/>
  <c r="O752" i="33"/>
  <c r="E764" i="33"/>
  <c r="E763" i="33"/>
  <c r="O754" i="33"/>
  <c r="E762" i="33"/>
  <c r="O877" i="33"/>
  <c r="G484" i="33"/>
  <c r="O874" i="33"/>
  <c r="Q473" i="33"/>
  <c r="G483" i="33"/>
  <c r="O876" i="33"/>
  <c r="Q472" i="33"/>
  <c r="I495" i="33"/>
  <c r="I485" i="33"/>
  <c r="G482" i="33"/>
  <c r="Q475" i="33"/>
  <c r="G485" i="33"/>
  <c r="O875" i="33"/>
  <c r="C57" i="29"/>
  <c r="I1098" i="33"/>
  <c r="I1100" i="33"/>
  <c r="I1059" i="33"/>
  <c r="G1069" i="33"/>
  <c r="B28" i="46"/>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I1060" i="33"/>
  <c r="E1310" i="33"/>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N32" i="51" l="1"/>
  <c r="M32" i="51" s="1"/>
  <c r="W188" i="4"/>
  <c r="K188" i="4"/>
  <c r="S188" i="4"/>
  <c r="O188" i="4"/>
  <c r="S187" i="4"/>
  <c r="O187" i="4"/>
  <c r="W187" i="4"/>
  <c r="K187" i="4"/>
  <c r="O189" i="4"/>
  <c r="W189" i="4"/>
  <c r="S189" i="4"/>
  <c r="K189" i="4"/>
  <c r="N10" i="51"/>
  <c r="M10" i="51" s="1"/>
  <c r="S190" i="4"/>
  <c r="O190" i="4"/>
  <c r="W190" i="4"/>
  <c r="K190" i="4"/>
  <c r="P10" i="51"/>
  <c r="O10" i="51" s="1"/>
  <c r="W192" i="4"/>
  <c r="K192" i="4"/>
  <c r="O192" i="4"/>
  <c r="S192" i="4"/>
  <c r="W21" i="51"/>
  <c r="P16" i="51"/>
  <c r="O16" i="51" s="1"/>
  <c r="T30" i="51"/>
  <c r="S30" i="51" s="1"/>
  <c r="P21" i="51"/>
  <c r="O21" i="51" s="1"/>
  <c r="N21" i="51"/>
  <c r="M21" i="51" s="1"/>
  <c r="T21" i="51"/>
  <c r="S21" i="51" s="1"/>
  <c r="R21" i="51"/>
  <c r="Q21" i="51" s="1"/>
  <c r="P23" i="51"/>
  <c r="O23" i="51" s="1"/>
  <c r="N23" i="51"/>
  <c r="M23" i="51" s="1"/>
  <c r="T31" i="51"/>
  <c r="S31" i="51" s="1"/>
  <c r="R31" i="51"/>
  <c r="Q31" i="51" s="1"/>
  <c r="N4" i="51"/>
  <c r="M4" i="51" s="1"/>
  <c r="R4" i="51"/>
  <c r="Q4" i="51" s="1"/>
  <c r="P4" i="51"/>
  <c r="O4" i="51" s="1"/>
  <c r="T22" i="51"/>
  <c r="S22" i="51" s="1"/>
  <c r="P12" i="51"/>
  <c r="O12" i="51" s="1"/>
  <c r="N27" i="51"/>
  <c r="M27" i="51" s="1"/>
  <c r="T32" i="51"/>
  <c r="S32" i="51" s="1"/>
  <c r="T12" i="51"/>
  <c r="S12" i="51" s="1"/>
  <c r="T23" i="51"/>
  <c r="S23" i="51" s="1"/>
  <c r="P9" i="51"/>
  <c r="O9" i="51" s="1"/>
  <c r="T9" i="51"/>
  <c r="S9" i="51" s="1"/>
  <c r="N22" i="51"/>
  <c r="M22" i="51" s="1"/>
  <c r="P22" i="51"/>
  <c r="O22" i="51" s="1"/>
  <c r="W13" i="51"/>
  <c r="R13" i="51" s="1"/>
  <c r="Q13" i="51" s="1"/>
  <c r="N6" i="51"/>
  <c r="M6" i="51" s="1"/>
  <c r="P6" i="51"/>
  <c r="O6" i="51" s="1"/>
  <c r="P33" i="51"/>
  <c r="O33" i="51" s="1"/>
  <c r="R6" i="51"/>
  <c r="Q6" i="51" s="1"/>
  <c r="T33" i="51"/>
  <c r="S33" i="51" s="1"/>
  <c r="T10" i="51"/>
  <c r="S10" i="51" s="1"/>
  <c r="N16" i="51"/>
  <c r="M16" i="51" s="1"/>
  <c r="N30" i="51"/>
  <c r="M30" i="51" s="1"/>
  <c r="N12" i="51"/>
  <c r="M12" i="51" s="1"/>
  <c r="T27" i="51"/>
  <c r="S27" i="51" s="1"/>
  <c r="P30" i="51"/>
  <c r="O30" i="51" s="1"/>
  <c r="R32" i="51"/>
  <c r="Q32" i="51" s="1"/>
  <c r="P27" i="51"/>
  <c r="O27" i="51" s="1"/>
  <c r="R23" i="51"/>
  <c r="Q23" i="51" s="1"/>
  <c r="N24" i="51"/>
  <c r="M24" i="51" s="1"/>
  <c r="P24" i="51"/>
  <c r="O24" i="51" s="1"/>
  <c r="R24" i="51"/>
  <c r="Q24" i="51" s="1"/>
  <c r="T24" i="51"/>
  <c r="S24" i="51" s="1"/>
  <c r="N19" i="51"/>
  <c r="M19" i="51" s="1"/>
  <c r="T19" i="51"/>
  <c r="S19" i="51" s="1"/>
  <c r="R19" i="51"/>
  <c r="Q19" i="51" s="1"/>
  <c r="P19" i="51"/>
  <c r="O19" i="51" s="1"/>
  <c r="P8" i="51"/>
  <c r="O8" i="51" s="1"/>
  <c r="T8" i="51"/>
  <c r="S8" i="51" s="1"/>
  <c r="R8" i="51"/>
  <c r="Q8" i="51" s="1"/>
  <c r="N8" i="51"/>
  <c r="M8" i="51" s="1"/>
  <c r="T16" i="51"/>
  <c r="S16" i="51" s="1"/>
  <c r="N11" i="51"/>
  <c r="M11" i="51" s="1"/>
  <c r="P11" i="51"/>
  <c r="O11" i="51" s="1"/>
  <c r="N33" i="51"/>
  <c r="M33" i="51" s="1"/>
  <c r="R11" i="5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 r="P13" i="51" l="1"/>
  <c r="O13" i="51" s="1"/>
  <c r="T13" i="51"/>
  <c r="S13" i="51" s="1"/>
  <c r="N13" i="51"/>
  <c r="M13" i="51" s="1"/>
</calcChain>
</file>

<file path=xl/sharedStrings.xml><?xml version="1.0" encoding="utf-8"?>
<sst xmlns="http://schemas.openxmlformats.org/spreadsheetml/2006/main" count="3198" uniqueCount="538">
  <si>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</si>
  <si>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</si>
  <si>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</si>
  <si>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</si>
  <si>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</si>
  <si>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</si>
  <si>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</si>
  <si>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</si>
  <si>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</si>
  <si>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</si>
  <si>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</si>
  <si>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</si>
  <si>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</si>
  <si>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</si>
  <si>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</si>
  <si>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</si>
  <si>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</si>
  <si>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</si>
  <si>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</si>
  <si>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</si>
  <si>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</si>
  <si>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</si>
  <si>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</si>
  <si>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</si>
  <si>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</si>
  <si>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</si>
  <si>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</si>
  <si>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</si>
  <si>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</si>
  <si>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</si>
  <si>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</si>
  <si>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</si>
  <si>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</si>
  <si>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</si>
  <si>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</si>
  <si>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</si>
  <si>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</si>
  <si>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</si>
  <si>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</si>
  <si>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</si>
  <si>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</si>
  <si>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</si>
  <si>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</si>
  <si>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</si>
  <si>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</si>
  <si>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</si>
  <si>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</si>
  <si>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</si>
  <si>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</si>
  <si>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</si>
  <si>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</si>
  <si>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</si>
  <si>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</si>
  <si>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</si>
  <si>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</si>
  <si>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</si>
  <si>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</si>
  <si>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</si>
  <si>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</si>
  <si>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</si>
  <si>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</si>
  <si>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</si>
  <si>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</si>
  <si>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</si>
  <si>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</si>
  <si>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</si>
  <si>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</si>
  <si>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</si>
  <si>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</si>
  <si>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</si>
  <si>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</si>
  <si>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</si>
  <si>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</si>
  <si>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</si>
  <si>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</si>
  <si>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</si>
  <si>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</si>
  <si>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</si>
  <si>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</si>
  <si>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</si>
  <si>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</si>
  <si>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</si>
  <si>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</si>
  <si>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</si>
  <si>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</si>
  <si>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</si>
  <si>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</si>
  <si>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</si>
  <si>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</si>
  <si>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</si>
  <si>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</si>
  <si>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</si>
  <si>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</si>
  <si>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</si>
  <si>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</si>
  <si>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</si>
  <si>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</si>
  <si>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</si>
  <si>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</si>
  <si>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</si>
  <si>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</si>
  <si>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</si>
  <si>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</si>
  <si>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</si>
  <si>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</si>
  <si>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</si>
  <si>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</si>
  <si>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</si>
  <si>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</si>
  <si>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</si>
  <si>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</si>
  <si>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</si>
  <si>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</si>
  <si>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</si>
  <si>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</si>
  <si>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</si>
  <si>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</si>
  <si>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</si>
  <si>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</si>
  <si>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</si>
  <si>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</si>
  <si>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</si>
  <si>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</si>
  <si>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</si>
  <si>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</si>
  <si>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</si>
  <si>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</si>
  <si>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</si>
  <si>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</si>
  <si>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</si>
  <si>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</si>
  <si>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</si>
  <si>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</si>
  <si>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</si>
  <si>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</si>
  <si>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</si>
  <si>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</si>
  <si>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</si>
  <si>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</si>
  <si>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</si>
  <si>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</si>
  <si>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</si>
  <si>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</si>
  <si>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</si>
  <si>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</si>
  <si>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</si>
  <si>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</si>
  <si>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</si>
  <si>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</si>
  <si>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</si>
  <si>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</si>
  <si>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</si>
  <si>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</si>
  <si>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</si>
  <si>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</si>
  <si>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</si>
  <si>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</si>
  <si>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</si>
  <si>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</si>
  <si>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</si>
  <si>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</si>
  <si>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</si>
  <si>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</si>
  <si>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</si>
  <si>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</si>
  <si>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</si>
  <si>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</si>
  <si>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</si>
  <si>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</si>
  <si>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</si>
  <si>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</si>
  <si>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</si>
  <si>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</si>
  <si>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</si>
  <si>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</si>
  <si>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</si>
  <si>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</si>
  <si>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</si>
  <si>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</si>
  <si>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</si>
  <si>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</si>
  <si>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</si>
  <si>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</si>
  <si>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</si>
  <si>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</si>
  <si>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</si>
  <si>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</si>
  <si>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</si>
  <si>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</si>
  <si>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</si>
  <si>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</si>
  <si>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</si>
  <si>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</si>
  <si>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</si>
  <si>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</si>
  <si>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</si>
  <si>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</si>
  <si>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</si>
  <si>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</si>
  <si>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</si>
  <si>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</si>
  <si>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</si>
  <si>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</si>
  <si>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</si>
  <si>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</si>
  <si>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</si>
  <si>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</si>
  <si>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</si>
  <si>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</si>
  <si>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</si>
  <si>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</si>
  <si>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</si>
  <si>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</si>
  <si>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</si>
  <si>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</si>
  <si>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</si>
  <si>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</si>
  <si>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</si>
  <si>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</si>
  <si>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</si>
  <si>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</si>
  <si>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</si>
  <si>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</si>
  <si>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</si>
  <si>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</si>
  <si>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</si>
  <si>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</si>
  <si>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</si>
  <si>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</si>
  <si>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</si>
  <si>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</si>
  <si>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</si>
  <si>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</si>
  <si>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</si>
  <si>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</si>
  <si>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</si>
  <si>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</si>
  <si>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</si>
  <si>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</si>
  <si>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</si>
  <si>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</si>
  <si>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</si>
  <si>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</si>
  <si>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</si>
  <si>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</si>
  <si>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</si>
  <si>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</si>
  <si>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</si>
  <si>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</si>
  <si>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</si>
  <si>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</si>
  <si>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</si>
  <si>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</si>
  <si>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</si>
  <si>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</si>
  <si>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</si>
  <si>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</si>
  <si>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</si>
  <si>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</si>
  <si>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</si>
  <si>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</si>
  <si>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</si>
  <si>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</si>
  <si>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</si>
  <si>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</si>
  <si>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</si>
  <si>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</si>
  <si>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</si>
  <si>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</si>
  <si>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</si>
  <si>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</si>
  <si>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</si>
  <si>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</si>
  <si>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</si>
  <si>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</si>
  <si>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</si>
  <si>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</si>
  <si>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</si>
  <si>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</si>
  <si>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</si>
  <si>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</si>
  <si>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</si>
  <si>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</si>
  <si>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</si>
  <si>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</si>
  <si>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</si>
  <si>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</si>
  <si>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</si>
  <si>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</si>
  <si>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</si>
  <si>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</si>
  <si>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</si>
  <si>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</si>
  <si>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</si>
  <si>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</si>
  <si>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</si>
  <si>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</si>
  <si>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</si>
  <si>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</si>
  <si>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</si>
  <si>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</si>
  <si>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</si>
  <si>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</si>
  <si>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</si>
  <si>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</si>
  <si>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</si>
  <si>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</si>
  <si>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</si>
  <si>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</si>
  <si>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</si>
  <si>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</si>
  <si>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</si>
  <si>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</si>
  <si>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</si>
  <si>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</si>
  <si>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</si>
  <si>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</si>
  <si>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</si>
  <si>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</si>
  <si>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</si>
  <si>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</si>
  <si>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</si>
  <si>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</si>
  <si>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</si>
  <si>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</si>
  <si>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</si>
  <si>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</si>
  <si>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</si>
  <si>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</si>
  <si>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</si>
  <si>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</si>
  <si>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</si>
  <si>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</si>
  <si>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</si>
  <si>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</si>
  <si>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</si>
  <si>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</si>
  <si>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</si>
  <si>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</si>
  <si>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</si>
  <si>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</si>
  <si>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</si>
  <si>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</si>
  <si>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</si>
  <si>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</si>
  <si>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</si>
  <si>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</si>
  <si>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</si>
  <si>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</si>
  <si>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</si>
  <si>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</si>
  <si>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</si>
  <si>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</si>
  <si>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</si>
  <si>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</si>
  <si>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</si>
  <si>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</si>
  <si>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</si>
  <si>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</si>
  <si>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</si>
  <si>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</si>
  <si>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</si>
  <si>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</si>
  <si>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</si>
  <si>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</si>
  <si>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</si>
  <si>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</si>
  <si>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</si>
  <si>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</si>
  <si>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</si>
  <si>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</si>
  <si>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</si>
  <si>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</si>
  <si>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</si>
  <si>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</si>
  <si>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</si>
  <si>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</si>
  <si>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</si>
  <si>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</si>
  <si>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</si>
  <si>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</si>
  <si>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</si>
  <si>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</si>
  <si>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</si>
  <si>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</si>
  <si>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</si>
  <si>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</si>
  <si>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</si>
  <si>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</si>
  <si>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</si>
  <si>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</si>
  <si>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</si>
  <si>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</si>
  <si>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</si>
  <si>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</si>
  <si>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</si>
  <si>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</si>
  <si>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</si>
  <si>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</si>
  <si>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</si>
  <si>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</si>
  <si>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</si>
  <si>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</si>
  <si>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</si>
  <si>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</si>
  <si>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</si>
  <si>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</si>
  <si>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</si>
  <si>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</si>
  <si>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</si>
  <si>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</si>
  <si>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</si>
  <si>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</si>
  <si>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</si>
  <si>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</si>
  <si>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</si>
  <si>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</si>
  <si>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</si>
  <si>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</si>
  <si>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</si>
  <si>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</si>
  <si>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</si>
  <si>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</si>
  <si>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</si>
  <si>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</si>
  <si>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</si>
  <si>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</si>
  <si>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</si>
  <si>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</si>
  <si>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</si>
  <si>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</si>
  <si>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</si>
  <si>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</si>
  <si>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</si>
  <si>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</si>
  <si>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</si>
  <si>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</si>
  <si>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</si>
  <si>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</si>
  <si>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</si>
  <si>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</si>
  <si>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</si>
  <si>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</si>
  <si>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</si>
  <si>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</si>
  <si>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</si>
  <si>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</si>
  <si>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</si>
  <si>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</si>
  <si>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</si>
  <si>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</si>
  <si>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</si>
  <si>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</si>
  <si>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</si>
  <si>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</si>
  <si>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</si>
  <si>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</si>
  <si>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</si>
  <si>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</si>
  <si>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</si>
  <si>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</si>
  <si>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</si>
  <si>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</si>
  <si>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</si>
  <si>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</si>
  <si>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</si>
  <si>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</si>
  <si>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</si>
  <si>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</si>
  <si>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</si>
  <si>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</si>
  <si>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</si>
  <si>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</si>
  <si>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</si>
  <si>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</si>
  <si>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</si>
  <si>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</si>
  <si>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</si>
  <si>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</si>
  <si>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</si>
  <si>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</si>
  <si>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</si>
  <si>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</si>
  <si>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</si>
  <si>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</si>
  <si>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</si>
  <si>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</si>
  <si>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</si>
  <si>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</si>
  <si>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</si>
  <si>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</si>
  <si>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</si>
  <si>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</si>
  <si>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</si>
  <si>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</si>
  <si>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</si>
  <si>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</si>
  <si>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</si>
  <si>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</si>
  <si>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</si>
  <si>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</si>
  <si>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</si>
  <si>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</si>
  <si>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</si>
  <si>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</si>
  <si>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</si>
  <si>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</si>
  <si>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</si>
  <si>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</si>
  <si>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</si>
  <si>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</si>
  <si>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</si>
  <si>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</si>
  <si>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</si>
  <si>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</si>
  <si>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1hm</t>
  </si>
  <si>
    <t>OilSlimeBallProjectile</t>
  </si>
  <si>
    <t>1.4.9</t>
  </si>
  <si>
    <t>1ht</t>
  </si>
  <si>
    <t>1hu</t>
  </si>
  <si>
    <t>Tier Chest</t>
  </si>
  <si>
    <t>1hy</t>
  </si>
  <si>
    <t>1hz</t>
  </si>
  <si>
    <t>Text Wall</t>
  </si>
  <si>
    <t>1hn</t>
  </si>
  <si>
    <t>TestTerritoryFlagBoss</t>
  </si>
  <si>
    <t>1hA</t>
  </si>
  <si>
    <t>1hB</t>
  </si>
  <si>
    <t>Polycrafting Table</t>
  </si>
  <si>
    <t>Android</t>
  </si>
  <si>
    <t>1js</t>
  </si>
  <si>
    <t>1.4.7</t>
  </si>
  <si>
    <t>1.4.12</t>
  </si>
  <si>
    <t>1hE</t>
  </si>
  <si>
    <t>IronCannonBall</t>
  </si>
  <si>
    <t>1hC</t>
  </si>
  <si>
    <t>1hD</t>
  </si>
  <si>
    <t>Cannon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</si>
</sst>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35">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29" fillId="2" borderId="23" xfId="0" applyFont="1" applyFill="1" applyBorder="1" applyAlignment="1"/>
    <xf numFmtId="0" fontId="29" fillId="0" borderId="23" xfId="0" applyFont="1" applyBorder="1" applyAlignment="1"/>
    <xf numFmtId="0" fontId="33" fillId="2" borderId="3" xfId="10"/>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xf numFmtId="0" fontId="3" fillId="2" borderId="3" xfId="13" applyFont="1"/>
    <xf numFmtId="0" fontId="3" fillId="2" borderId="3" xfId="13" applyFont="1" applyAlignment="1">
      <alignment wrapText="1"/>
    </xf>
    <xf numFmtId="0" fontId="3" fillId="2" borderId="3" xfId="13" applyFont="1" applyAlignment="1">
      <alignment horizontal="left" vertical="top"/>
    </xf>
    <xf numFmtId="0" fontId="4" fillId="2" borderId="3" xfId="13"/>
    <xf numFmtId="0" fontId="4" fillId="2" borderId="3" xfId="13" applyFont="1"/>
    <xf numFmtId="0" fontId="4" fillId="0" borderId="3" xfId="13" applyFill="1"/>
    <xf numFmtId="49" fontId="4" fillId="0" borderId="3" xfId="2" applyNumberFormat="1" applyFill="1"/>
    <xf numFmtId="0" fontId="4" fillId="0" borderId="3" xfId="13" applyFont="1" applyFill="1"/>
    <xf numFmtId="49" fontId="3" fillId="2" borderId="3" xfId="13" applyNumberFormat="1" applyFont="1"/>
    <xf numFmtId="49" fontId="4" fillId="2" borderId="3" xfId="13" applyNumberFormat="1"/>
    <xf numFmtId="1" fontId="4" fillId="2" borderId="3" xfId="13" applyNumberFormat="1"/>
    <xf numFmtId="2" fontId="0" fillId="2" borderId="3" xfId="13" applyNumberFormat="1" applyFont="1"/>
    <xf numFmtId="1" fontId="0" fillId="2" borderId="3" xfId="13" applyNumberFormat="1" applyFont="1"/>
    <xf numFmtId="0" fontId="10" fillId="2" borderId="3" xfId="13" applyFont="1" applyFill="1" applyBorder="1"/>
    <xf numFmtId="49" fontId="0" fillId="2" borderId="3" xfId="13" applyNumberFormat="1" applyFont="1"/>
    <xf numFmtId="0" fontId="11" fillId="2" borderId="3" xfId="13" applyFont="1" applyFill="1" applyBorder="1"/>
    <xf numFmtId="1" fontId="4" fillId="2" borderId="3" xfId="13" applyNumberFormat="1" applyFont="1"/>
    <xf numFmtId="0" fontId="32" fillId="2" borderId="3" xfId="13" applyFont="1" applyFill="1" applyBorder="1"/>
    <xf numFmtId="0" fontId="0" fillId="2" borderId="3" xfId="13" applyFont="1"/>
    <xf numFmtId="49" fontId="4" fillId="2" borderId="3" xfId="13" applyNumberFormat="1" applyFont="1"/>
    <xf numFmtId="49" fontId="4" fillId="0" borderId="3" xfId="13" applyNumberFormat="1" applyFill="1"/>
    <xf numFmtId="49" fontId="4" fillId="0" borderId="3" xfId="13" applyNumberFormat="1" applyFont="1" applyFill="1"/>
    <xf numFmtId="0" fontId="33" fillId="0" borderId="3" xfId="10" applyFill="1"/>
    <xf numFmtId="0" fontId="3" fillId="0" borderId="0" xfId="0" applyFont="1" applyFill="1"/>
    <xf numFmtId="0" fontId="30" fillId="0" borderId="15" xfId="0" applyFont="1" applyFill="1" applyBorder="1" applyAlignment="1"/>
    <xf numFmtId="0" fontId="30" fillId="0" borderId="17" xfId="0" applyFont="1" applyFill="1" applyBorder="1" applyAlignment="1"/>
    <xf numFmtId="0" fontId="30" fillId="0" borderId="18" xfId="0" applyFont="1" applyFill="1" applyBorder="1" applyAlignment="1"/>
    <xf numFmtId="0" fontId="30" fillId="0" borderId="21" xfId="0" applyFont="1" applyFill="1" applyBorder="1" applyAlignment="1"/>
    <xf numFmtId="0" fontId="4" fillId="0" borderId="0" xfId="0" applyFont="1" applyFill="1"/>
    <xf numFmtId="0" fontId="29" fillId="0" borderId="20" xfId="0" applyNumberFormat="1" applyFont="1" applyFill="1" applyBorder="1" applyAlignment="1"/>
    <xf numFmtId="0" fontId="29" fillId="0" borderId="3" xfId="0" applyNumberFormat="1" applyFont="1" applyFill="1" applyBorder="1" applyAlignment="1"/>
    <xf numFmtId="0" fontId="29" fillId="0" borderId="20" xfId="0" applyFont="1" applyFill="1" applyBorder="1" applyAlignment="1"/>
    <xf numFmtId="0" fontId="29" fillId="0" borderId="3" xfId="0" applyFont="1" applyFill="1" applyBorder="1"/>
    <xf numFmtId="0" fontId="29" fillId="0" borderId="19" xfId="0" applyFont="1" applyFill="1" applyBorder="1"/>
    <xf numFmtId="0" fontId="29" fillId="0" borderId="20" xfId="0" applyFont="1" applyFill="1" applyBorder="1"/>
    <xf numFmtId="0" fontId="29" fillId="0" borderId="0" xfId="0" applyFont="1" applyFill="1"/>
    <xf numFmtId="0" fontId="29" fillId="0" borderId="19" xfId="0" applyNumberFormat="1" applyFont="1" applyFill="1" applyBorder="1" applyAlignment="1"/>
    <xf numFmtId="0" fontId="4" fillId="0" borderId="23" xfId="0" applyFont="1" applyFill="1" applyBorder="1"/>
    <xf numFmtId="0" fontId="29" fillId="0" borderId="23" xfId="0" applyFont="1" applyFill="1" applyBorder="1" applyAlignment="1"/>
    <xf numFmtId="0" fontId="29" fillId="0" borderId="24" xfId="0" applyFont="1" applyFill="1" applyBorder="1" applyAlignment="1"/>
    <xf numFmtId="0" fontId="29" fillId="0" borderId="25" xfId="0" applyFont="1" applyFill="1" applyBorder="1" applyAlignment="1"/>
  </cellXfs>
  <cellStyles count="15">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3 2" xfId="13"/>
    <cellStyle name="Normal 4" xfId="11"/>
    <cellStyle name="Normal 4 2" xfId="14"/>
    <cellStyle name="Normal 5" xfId="1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row r="92">
          <cell r="C92" t="str">
            <v>IronCannonBall</v>
          </cell>
        </row>
        <row r="93">
          <cell r="C93" t="str">
            <v>Mining Hammer</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workbookViewId="0">
      <pane ySplit="1" topLeftCell="A2" activePane="bottomLeft" state="frozen"/>
      <selection pane="bottomLeft" activeCell="AY120" sqref="AY120"/>
    </sheetView>
  </sheetViews>
  <sheetFormatPr defaultColWidth="8.85546875" defaultRowHeight="12.75" x14ac:dyDescent="0.2"/>
  <cols>
    <col min="1" max="1" width="11.42578125" style="100" bestFit="1" customWidth="1"/>
    <col min="2" max="2" width="20.85546875" style="100" customWidth="1"/>
    <col min="3" max="3" width="9.7109375" style="100" customWidth="1"/>
    <col min="4" max="4" width="14.42578125" style="100" customWidth="1"/>
    <col min="5" max="5" width="20" style="100" customWidth="1"/>
    <col min="6" max="6" width="16.85546875" style="100" customWidth="1"/>
    <col min="7" max="7" width="27.7109375" style="100" customWidth="1"/>
    <col min="8" max="8" width="17" style="100" customWidth="1"/>
    <col min="9" max="9" width="31" style="100" bestFit="1" customWidth="1"/>
    <col min="10" max="10" width="19.5703125" style="163" customWidth="1"/>
    <col min="11" max="11" width="6.85546875" style="102" customWidth="1"/>
    <col min="12" max="12" width="5.42578125" style="102" customWidth="1"/>
    <col min="13" max="13" width="11.85546875" style="102" customWidth="1"/>
    <col min="14" max="14" width="20.7109375" style="163" customWidth="1"/>
    <col min="15" max="15" width="7" style="102" customWidth="1"/>
    <col min="16" max="16" width="5.7109375" style="102" customWidth="1"/>
    <col min="17" max="17" width="11.7109375" style="102" customWidth="1"/>
    <col min="18" max="18" width="18.42578125" style="166" bestFit="1" customWidth="1"/>
    <col min="19" max="19" width="5" style="94" customWidth="1"/>
    <col min="20" max="20" width="7.85546875" style="94" customWidth="1"/>
    <col min="21" max="21" width="12.42578125" style="94" customWidth="1"/>
    <col min="22" max="22" width="40.140625" style="169" customWidth="1"/>
    <col min="23" max="23" width="3.85546875" style="101" customWidth="1"/>
    <col min="24" max="24" width="6.7109375" style="101" customWidth="1"/>
    <col min="25" max="25" width="12.28515625" style="101" customWidth="1"/>
    <col min="26" max="26" width="27" style="101" bestFit="1" customWidth="1"/>
    <col min="27" max="27" width="26" style="101" bestFit="1" customWidth="1"/>
    <col min="28" max="28" width="27.140625" style="101" bestFit="1" customWidth="1"/>
    <col min="29" max="29" width="18.7109375" style="172" customWidth="1"/>
    <col min="30" max="30" width="20.140625" style="100" customWidth="1"/>
    <col min="31" max="36" width="39.28515625" style="100" customWidth="1"/>
    <col min="37" max="37" width="29.7109375" style="100" bestFit="1" customWidth="1"/>
    <col min="38" max="38" width="27.5703125" style="100" bestFit="1" customWidth="1"/>
    <col min="39" max="40" width="30.140625" style="100" bestFit="1" customWidth="1"/>
    <col min="41" max="41" width="29.85546875" style="100" bestFit="1" customWidth="1"/>
    <col min="42" max="42" width="31.85546875" style="100" bestFit="1" customWidth="1"/>
    <col min="43" max="43" width="33.28515625" style="100" bestFit="1" customWidth="1"/>
    <col min="44" max="44" width="29.85546875" style="100" bestFit="1" customWidth="1"/>
    <col min="45" max="45" width="31.7109375" style="100" bestFit="1" customWidth="1"/>
    <col min="46" max="46" width="19.140625" style="100" bestFit="1" customWidth="1"/>
    <col min="47" max="47" width="23" style="100" bestFit="1" customWidth="1"/>
    <col min="48" max="48" width="16.140625" style="100" customWidth="1"/>
    <col min="49" max="49" width="30" style="100" customWidth="1"/>
    <col min="50" max="50" width="30" style="94" customWidth="1"/>
    <col min="51" max="51" width="14" style="94" customWidth="1"/>
    <col min="52" max="52" width="14.28515625" style="100" customWidth="1"/>
    <col min="53" max="16384" width="8.85546875" style="100"/>
  </cols>
  <sheetData>
    <row r="1" spans="1:52" s="110" customFormat="1" ht="25.5" x14ac:dyDescent="0.2">
      <c r="A1" s="110" t="s">
        <v>77</v>
      </c>
      <c r="B1" s="110" t="s">
        <v>76</v>
      </c>
      <c r="C1" s="107" t="str">
        <f>[1]Ores!$C$1</f>
        <v>Ore</v>
      </c>
      <c r="D1" s="107" t="str">
        <f>[1]Ingots!$C$1</f>
        <v>Ingot</v>
      </c>
      <c r="E1" s="107" t="str">
        <f>[1]Nuggets!C1</f>
        <v>Nugget</v>
      </c>
      <c r="F1" s="107" t="str">
        <f>'[1]Compressed Blocks'!$C$1</f>
        <v>Compressed Block</v>
      </c>
      <c r="G1" s="107" t="str">
        <f>[1]Catalysts!C1</f>
        <v>Catalyst</v>
      </c>
      <c r="H1" s="107" t="s">
        <v>75</v>
      </c>
      <c r="I1" s="107" t="s">
        <v>74</v>
      </c>
      <c r="J1" s="161" t="str">
        <f>'[1]Compound Vessels'!F1</f>
        <v>Compound Small</v>
      </c>
      <c r="K1" s="112" t="str">
        <f>'[1]Compound Vessels'!G1</f>
        <v>Compound Medium</v>
      </c>
      <c r="L1" s="112" t="str">
        <f>'[1]Compound Vessels'!H1</f>
        <v>Compound Large</v>
      </c>
      <c r="M1" s="112" t="str">
        <f>'[1]Compound Vessels'!I1</f>
        <v>Compound Industrial</v>
      </c>
      <c r="N1" s="161" t="str">
        <f>'[1]Compound Vessels'!F1&amp;"(2)"</f>
        <v>Compound Small(2)</v>
      </c>
      <c r="O1" s="112" t="str">
        <f>'[1]Compound Vessels'!G1&amp;"(2)"</f>
        <v>Compound Medium(2)</v>
      </c>
      <c r="P1" s="112" t="str">
        <f>'[1]Compound Vessels'!H1&amp;"(2)"</f>
        <v>Compound Large(2)</v>
      </c>
      <c r="Q1" s="112" t="str">
        <f>'[1]Compound Vessels'!I1&amp;"(2)"</f>
        <v>Compound Industrial(2)</v>
      </c>
      <c r="R1" s="164" t="str">
        <f>'[1]Element Vessels'!F1</f>
        <v>Element Small</v>
      </c>
      <c r="S1" s="107" t="str">
        <f>'[1]Element Vessels'!G1</f>
        <v>Element Medium</v>
      </c>
      <c r="T1" s="107" t="str">
        <f>'[1]Element Vessels'!H1</f>
        <v>Element Large</v>
      </c>
      <c r="U1" s="107" t="str">
        <f>'[1]Element Vessels'!I1</f>
        <v>Element Industrial</v>
      </c>
      <c r="V1" s="167" t="str">
        <f>[2]Pellets!F1</f>
        <v>Bag (Pellets)</v>
      </c>
      <c r="W1" s="111" t="str">
        <f>[2]Pellets!G1</f>
        <v>Sack (Pellets)</v>
      </c>
      <c r="X1" s="111" t="str">
        <f>[2]Pellets!H1</f>
        <v>Powder Keg (Pellets)</v>
      </c>
      <c r="Y1" s="111" t="str">
        <f>[2]Pellets!I1</f>
        <v>Chemical Silo (Pellets)</v>
      </c>
      <c r="Z1" s="111" t="str">
        <f>"Polymer "&amp;'[2]Blocks (Poly)'!D1</f>
        <v>Polymer Block</v>
      </c>
      <c r="AA1" s="111" t="str">
        <f>"Polymer "&amp;'[2]Slabs (Poly)'!F1</f>
        <v>Polymer Slab</v>
      </c>
      <c r="AB1" s="111" t="str">
        <f>"Polymer "&amp;'[2]Stairs (Poly)'!D1</f>
        <v>Polymer Stairs</v>
      </c>
      <c r="AC1" s="170" t="str">
        <f>[2]Bricks!E1</f>
        <v>Brick</v>
      </c>
      <c r="AD1" s="107" t="str">
        <f xml:space="preserve"> [2]Molds!C1</f>
        <v>Mold</v>
      </c>
      <c r="AE1" s="107" t="str">
        <f xml:space="preserve"> '[2]Molded Items'!C1</f>
        <v>Molded Item</v>
      </c>
      <c r="AF1" s="107" t="str">
        <f>[2]Masks!C1</f>
        <v>Mask</v>
      </c>
      <c r="AG1" s="107" t="str">
        <f>[2]Wafers!H1</f>
        <v>Wafer</v>
      </c>
      <c r="AH1" s="107" t="str">
        <f>[2]Electronics!E1</f>
        <v>Electronics</v>
      </c>
      <c r="AI1" s="107" t="str">
        <f>'[1]DNA Sampler'!C1</f>
        <v>DNA Sampler</v>
      </c>
      <c r="AJ1" s="107" t="str">
        <f>'[1]Cell Culture'!$C$1</f>
        <v>Cell Culture Dish</v>
      </c>
      <c r="AK1" s="110" t="str">
        <f>"Polycraft "&amp;'[2]Polycraft Armor'!H1</f>
        <v>Polycraft Headgear</v>
      </c>
      <c r="AL1" s="110" t="str">
        <f>"Polycraft "&amp;'[2]Polycraft Armor'!I1</f>
        <v>Polycraft Chest</v>
      </c>
      <c r="AM1" s="110" t="str">
        <f>"Polycraft "&amp;'[2]Polycraft Armor'!J1</f>
        <v>Polycraft Leggings</v>
      </c>
      <c r="AN1" s="110" t="str">
        <f>"Polycraft "&amp;'[2]Polycraft Armor'!K1</f>
        <v>Polycraft Feet</v>
      </c>
      <c r="AO1" s="107" t="str">
        <f>"Polycraft "&amp;[3]Enums!$A$102</f>
        <v>Polycraft Hoe</v>
      </c>
      <c r="AP1" s="107" t="str">
        <f>"Polycraft "&amp;[3]Enums!$A$103</f>
        <v>Polycraft Spade</v>
      </c>
      <c r="AQ1" s="107" t="str">
        <f>"Polycraft "&amp;[3]Enums!$A$104</f>
        <v>Polycraft Pickaxe</v>
      </c>
      <c r="AR1" s="107" t="str">
        <f>"Polycraft "&amp;[3]Enums!$A$105</f>
        <v>Polycraft Axe</v>
      </c>
      <c r="AS1" s="107" t="str">
        <f>"Polycraft "&amp;[3]Enums!$A$106</f>
        <v>Polycraft Sword</v>
      </c>
      <c r="AT1" s="107" t="str">
        <f xml:space="preserve"> Inventories!D1</f>
        <v>Inventory</v>
      </c>
      <c r="AU1" s="107" t="str">
        <f>'[2]Gripped Tools'!C1</f>
        <v>Gripped Tool</v>
      </c>
      <c r="AV1" s="107" t="str">
        <f>'[2]Pogo Sticks'!C1</f>
        <v>Pogo Stick</v>
      </c>
      <c r="AW1" s="107" t="str">
        <f>'[1]Custom Objects'!C1</f>
        <v>Custom Object</v>
      </c>
      <c r="AX1" s="107" t="str">
        <f>'[1]Internal Objects'!C1</f>
        <v>Internal Object</v>
      </c>
      <c r="AY1" s="107" t="str">
        <f>'[3]Items (MC)'!B1</f>
        <v>Minecraft Item</v>
      </c>
      <c r="AZ1" s="107" t="str">
        <f>'[3]Blocks (MC)'!B1</f>
        <v>Minecraft Block</v>
      </c>
    </row>
    <row r="2" spans="1:52" x14ac:dyDescent="0.2">
      <c r="A2" s="100">
        <f>COUNTIF(C:AZ,"??*")-COUNTIF(C1:AZ1,"??*")</f>
        <v>4577</v>
      </c>
      <c r="B2" s="109" t="str">
        <f>B1</f>
        <v>Object</v>
      </c>
      <c r="C2" s="105" t="str">
        <f>[1]Ores!$C$2</f>
        <v>Magnesium Ore</v>
      </c>
      <c r="D2" s="105" t="str">
        <f>[1]Ingots!$C$2</f>
        <v>Magnesium Ingot</v>
      </c>
      <c r="E2" s="103" t="str">
        <f>[1]Nuggets!C2</f>
        <v>Magnesium Nugget</v>
      </c>
      <c r="F2" s="105" t="str">
        <f>'[1]Compressed Blocks'!$C$2</f>
        <v>Block of Magnesium</v>
      </c>
      <c r="G2" s="103" t="str">
        <f>[1]Catalysts!$C$2</f>
        <v>Platinum Catalyst</v>
      </c>
      <c r="H2" s="103" t="str">
        <f>[2]Pellets!F67</f>
        <v>Bag (PolyIsoPrene Pellets)</v>
      </c>
      <c r="I2" s="103" t="str">
        <f>'[1]CV Links'!$B$2</f>
        <v>Vial (Crude Oil)</v>
      </c>
      <c r="J2" s="162" t="str">
        <f>'[1]Compound Vessels'!F2</f>
        <v>Flask (1,1,1,2-Tetrafluoroethane)</v>
      </c>
      <c r="K2" s="106" t="str">
        <f>'[1]Compound Vessels'!G2</f>
        <v>Cartridge (1,1,1,2-Tetrafluoroethane)</v>
      </c>
      <c r="L2" s="106" t="str">
        <f>'[1]Compound Vessels'!H2</f>
        <v>Canister (1,1,1,2-Tetrafluoroethane)</v>
      </c>
      <c r="M2" s="106" t="str">
        <f>'[1]Compound Vessels'!I2</f>
        <v>Chemical Tank (1,1,1,2-Tetrafluoroethane)</v>
      </c>
      <c r="N2" s="162" t="str">
        <f>'[1]Compound Vessels'!F327</f>
        <v>Vial (Antifreeze)</v>
      </c>
      <c r="O2" s="106" t="str">
        <f>'[1]Compound Vessels'!G327</f>
        <v>Beaker (Antifreeze)</v>
      </c>
      <c r="P2" s="106" t="str">
        <f>'[1]Compound Vessels'!H327</f>
        <v>Drum (Antifreeze)</v>
      </c>
      <c r="Q2" s="106" t="str">
        <f>'[1]Compound Vessels'!I327</f>
        <v>Chemical Vat (Antifreeze)</v>
      </c>
      <c r="R2" s="165" t="str">
        <f>'[1]Element Vessels'!F2</f>
        <v>Flask (Hydrogen)</v>
      </c>
      <c r="S2" s="103" t="str">
        <f>'[1]Element Vessels'!G2</f>
        <v>Cartridge (Hydrogen)</v>
      </c>
      <c r="T2" s="103" t="str">
        <f>'[1]Element Vessels'!H2</f>
        <v>Canister (Hydrogen)</v>
      </c>
      <c r="U2" s="103" t="str">
        <f>'[1]Element Vessels'!I2</f>
        <v>Chemical Tank (Hydrogen)</v>
      </c>
      <c r="V2" s="168" t="str">
        <f>[2]Pellets!F2</f>
        <v>Vial (Acrylic-Formaldehyde Resin)</v>
      </c>
      <c r="W2" s="104" t="str">
        <f>[2]Pellets!G2</f>
        <v>Beaker (Acrylic-Formaldehyde Resin)</v>
      </c>
      <c r="X2" s="104" t="str">
        <f>[2]Pellets!H2</f>
        <v>Drum (Acrylic-Formaldehyde Resin)</v>
      </c>
      <c r="Y2" s="104" t="str">
        <f>[2]Pellets!I2</f>
        <v>Chemical Vat (Acrylic-Formaldehyde Resin)</v>
      </c>
      <c r="Z2" s="104" t="str">
        <f>'[2]Blocks (Poly)'!D2</f>
        <v>Block (AF Resin)</v>
      </c>
      <c r="AA2" s="104" t="str">
        <f>'[2]Slabs (Poly)'!F2</f>
        <v>Slab (AF Resin)</v>
      </c>
      <c r="AB2" s="104" t="str">
        <f>'[2]Stairs (Poly)'!D2</f>
        <v>Stairs (AF Resin)</v>
      </c>
      <c r="AC2" s="171" t="str">
        <f>[2]Bricks!E2</f>
        <v>ABS Brick (1 x 1)</v>
      </c>
      <c r="AD2" s="103" t="str">
        <f>[2]Molds!$C$2</f>
        <v>Mold (Grip)</v>
      </c>
      <c r="AE2" s="103" t="str">
        <f>'[2]Molded Items'!$C$2</f>
        <v>Grip (Natural Rubber)</v>
      </c>
      <c r="AF2" s="103" t="str">
        <f>[2]Masks!C2</f>
        <v>Mask (Solar Cell)(PR Backplane)</v>
      </c>
      <c r="AG2" s="103" t="str">
        <f>[2]Wafers!H2</f>
        <v>Silicon Wafer</v>
      </c>
      <c r="AH2" s="103" t="str">
        <f>[2]Electronics!E2</f>
        <v>Solar Cell</v>
      </c>
      <c r="AI2" s="103" t="str">
        <f>'[1]DNA Sampler'!C2</f>
        <v>DNA Sampler (Pig)</v>
      </c>
      <c r="AJ2" s="103" t="str">
        <f>'[1]Cell Culture'!C2</f>
        <v>Cell Culture Dish (Pig)</v>
      </c>
      <c r="AK2" s="103" t="str">
        <f>'[2]Polycraft Armor'!$G2&amp;" "&amp;'[2]Polycraft Armor'!H2</f>
        <v>Rubber Shower Cap</v>
      </c>
      <c r="AL2" s="103" t="str">
        <f>'[2]Polycraft Armor'!$G2&amp;" "&amp;'[2]Polycraft Armor'!I2</f>
        <v>Rubber Shirt</v>
      </c>
      <c r="AM2" s="103" t="str">
        <f>'[2]Polycraft Armor'!$G2&amp;" "&amp;'[2]Polycraft Armor'!J2</f>
        <v>Rubber Wading Pants</v>
      </c>
      <c r="AN2" s="103" t="str">
        <f>'[2]Polycraft Armor'!$G2&amp;" "&amp;'[2]Polycraft Armor'!K2</f>
        <v>Rubber Booties</v>
      </c>
      <c r="AO2" s="103" t="str">
        <f>'[2]Polycraft Tools'!$I2&amp;" "&amp;[3]Enums!$A$102</f>
        <v>Composite Steel Hoe</v>
      </c>
      <c r="AP2" s="103" t="str">
        <f>'[2]Polycraft Tools'!$I2&amp;" "&amp;[3]Enums!$A$103</f>
        <v>Composite Steel Spade</v>
      </c>
      <c r="AQ2" s="103" t="str">
        <f>'[2]Polycraft Tools'!$I2&amp;" "&amp;[3]Enums!$A$104</f>
        <v>Composite Steel Pickaxe</v>
      </c>
      <c r="AR2" s="103" t="str">
        <f>'[2]Polycraft Tools'!$I2&amp;" "&amp;[3]Enums!$A$105</f>
        <v>Composite Steel Axe</v>
      </c>
      <c r="AS2" s="103" t="str">
        <f>'[2]Polycraft Tools'!$I2&amp;" "&amp;[3]Enums!$A$106</f>
        <v>Composite Steel Sword</v>
      </c>
      <c r="AT2" s="103" t="str">
        <f>Inventories!$D$2</f>
        <v>Tree Tap</v>
      </c>
      <c r="AU2" s="103" t="str">
        <f>'[2]Gripped Tools'!$C$2</f>
        <v>Gripped Iron Shovel</v>
      </c>
      <c r="AV2" s="103" t="str">
        <f>'[2]Pogo Sticks'!$C$2</f>
        <v>Wooden Pogo Stick</v>
      </c>
      <c r="AW2" s="103" t="str">
        <f>'[1]Custom Objects'!$C$2</f>
        <v>Metal Screw</v>
      </c>
      <c r="AX2" s="103" t="str">
        <f>'[1]Internal Objects'!C2</f>
        <v>Oil</v>
      </c>
      <c r="AY2" s="103" t="str">
        <f>'[3]Items (MC)'!B2</f>
        <v>Iron Shovel</v>
      </c>
      <c r="AZ2" s="103" t="str">
        <f>'[3]Blocks (MC)'!B2</f>
        <v>Air</v>
      </c>
    </row>
    <row r="3" spans="1:52" x14ac:dyDescent="0.2">
      <c r="A3" s="100">
        <f>COUNTIF(C:C,"??*")-1</f>
        <v>26</v>
      </c>
      <c r="B3" s="100" t="str">
        <f>C$1</f>
        <v>Ore</v>
      </c>
      <c r="C3" s="105" t="str">
        <f>[1]Ores!$C$3</f>
        <v>Titanium Ore</v>
      </c>
      <c r="D3" s="105" t="str">
        <f>[1]Ingots!$C$3</f>
        <v>Titanium Ingot</v>
      </c>
      <c r="E3" s="103" t="str">
        <f>[1]Nuggets!C3</f>
        <v>Titanium Nugget</v>
      </c>
      <c r="F3" s="105" t="str">
        <f>'[1]Compressed Blocks'!$C$3</f>
        <v>Block of Titanium</v>
      </c>
      <c r="G3" s="103" t="str">
        <f>[1]Catalysts!$C$3</f>
        <v>Titanium Catalyst</v>
      </c>
      <c r="H3" s="103" t="str">
        <f>[2]Pellets!G67</f>
        <v>Sack (PolyIsoPrene Pellets)</v>
      </c>
      <c r="I3" s="103" t="str">
        <f>'[1]CV Links'!$B$3</f>
        <v>Beaker (Crude Oil)</v>
      </c>
      <c r="J3" s="162" t="str">
        <f>'[1]Compound Vessels'!F3</f>
        <v>Vial (1,1,1-Trichloroethane)</v>
      </c>
      <c r="K3" s="106" t="str">
        <f>'[1]Compound Vessels'!G3</f>
        <v>Beaker (1,1,1-Trichloroethane)</v>
      </c>
      <c r="L3" s="106" t="str">
        <f>'[1]Compound Vessels'!H3</f>
        <v>Drum (1,1,1-Trichloroethane)</v>
      </c>
      <c r="M3" s="106" t="str">
        <f>'[1]Compound Vessels'!I3</f>
        <v>Chemical Vat (1,1,1-Trichloroethane)</v>
      </c>
      <c r="N3" s="162" t="str">
        <f>'[1]Compound Vessels'!F328</f>
        <v>Bag (Chromia Alumina)</v>
      </c>
      <c r="O3" s="106" t="str">
        <f>'[1]Compound Vessels'!G328</f>
        <v>Sack (Chromia Alumina)</v>
      </c>
      <c r="P3" s="106" t="str">
        <f>'[1]Compound Vessels'!H328</f>
        <v>Powder Keg (Chromia Alumina)</v>
      </c>
      <c r="Q3" s="106" t="str">
        <f>'[1]Compound Vessels'!I328</f>
        <v>Chemical Silo (Chromia Alumina)</v>
      </c>
      <c r="R3" s="165" t="str">
        <f>'[1]Element Vessels'!F3</f>
        <v>Flask (Helium)</v>
      </c>
      <c r="S3" s="103" t="str">
        <f>'[1]Element Vessels'!G3</f>
        <v>Cartridge (Helium)</v>
      </c>
      <c r="T3" s="103" t="str">
        <f>'[1]Element Vessels'!H3</f>
        <v>Canister (Helium)</v>
      </c>
      <c r="U3" s="103" t="str">
        <f>'[1]Element Vessels'!I3</f>
        <v>Chemical Tank (Helium)</v>
      </c>
      <c r="V3" s="168" t="str">
        <f>[2]Pellets!F3</f>
        <v>Bag (Acrylonitrile-Butadiene-Styrene Pellets)</v>
      </c>
      <c r="W3" s="104" t="str">
        <f>[2]Pellets!G3</f>
        <v>Sack (Acrylonitrile-Butadiene-Styrene Pellets)</v>
      </c>
      <c r="X3" s="104" t="str">
        <f>[2]Pellets!H3</f>
        <v>Powder Keg (Acrylonitrile-Butadiene-Styrene Pellets)</v>
      </c>
      <c r="Y3" s="104" t="str">
        <f>[2]Pellets!I3</f>
        <v>Chemical Silo (Acrylonitrile-Butadiene-Styrene Pellets)</v>
      </c>
      <c r="Z3" s="104" t="str">
        <f>'[2]Blocks (Poly)'!D3</f>
        <v>Block (ABS)</v>
      </c>
      <c r="AA3" s="104" t="str">
        <f>'[2]Slabs (Poly)'!F3</f>
        <v>Slab (ABS)</v>
      </c>
      <c r="AB3" s="104" t="str">
        <f>'[2]Stairs (Poly)'!D3</f>
        <v>Stairs (ABS)</v>
      </c>
      <c r="AC3" s="171" t="str">
        <f>[2]Bricks!E3</f>
        <v>ABS Brick (1 x 2)</v>
      </c>
      <c r="AD3" s="103" t="str">
        <f>[2]Molds!$C$3</f>
        <v>Mold (Running Shoes)</v>
      </c>
      <c r="AE3" s="103" t="str">
        <f>'[2]Molded Items'!$C$3</f>
        <v>Running Shoes (Walker)</v>
      </c>
      <c r="AF3" s="103" t="str">
        <f>[2]Masks!C3</f>
        <v>Mask (Solar Cell)(PR Semiconductor)</v>
      </c>
      <c r="AG3" s="103" t="str">
        <f>[2]Wafers!H4</f>
        <v>Wafer (Solar Cell) (1 of 5)</v>
      </c>
      <c r="AH3" s="103" t="str">
        <f>[2]Electronics!E3</f>
        <v>Processor</v>
      </c>
      <c r="AI3" s="103" t="str">
        <f>'[1]DNA Sampler'!C3</f>
        <v>DNA Sampler (Sheep)</v>
      </c>
      <c r="AJ3" s="103" t="str">
        <f>'[1]Cell Culture'!C3</f>
        <v>Cell Culture Dish (Sheep)</v>
      </c>
      <c r="AK3" s="103" t="str">
        <f>'[2]Polycraft Armor'!$G3&amp;" "&amp;'[2]Polycraft Armor'!H3</f>
        <v>Pleather Hat</v>
      </c>
      <c r="AL3" s="103" t="str">
        <f>'[2]Polycraft Armor'!$G3&amp;" "&amp;'[2]Polycraft Armor'!I3</f>
        <v>Pleather Jacket</v>
      </c>
      <c r="AM3" s="103" t="str">
        <f>'[2]Polycraft Armor'!$G3&amp;" "&amp;'[2]Polycraft Armor'!J3</f>
        <v>Pleather Pants</v>
      </c>
      <c r="AN3" s="103" t="str">
        <f>'[2]Polycraft Armor'!$G3&amp;" "&amp;'[2]Polycraft Armor'!K3</f>
        <v>Pleather Shoes</v>
      </c>
      <c r="AO3" s="103" t="str">
        <f>'[2]Polycraft Tools'!$I3&amp;" "&amp;[3]Enums!$A$102</f>
        <v>Composite Stainless Steel Hoe</v>
      </c>
      <c r="AP3" s="103" t="str">
        <f>'[2]Polycraft Tools'!$I3&amp;" "&amp;[3]Enums!$A$103</f>
        <v>Composite Stainless Steel Spade</v>
      </c>
      <c r="AQ3" s="103" t="str">
        <f>'[2]Polycraft Tools'!$I3&amp;" "&amp;[3]Enums!$A$104</f>
        <v>Composite Stainless Steel Pickaxe</v>
      </c>
      <c r="AR3" s="103" t="str">
        <f>'[2]Polycraft Tools'!$I3&amp;" "&amp;[3]Enums!$A$105</f>
        <v>Composite Stainless Steel Axe</v>
      </c>
      <c r="AS3" s="103" t="str">
        <f>'[2]Polycraft Tools'!$I3&amp;" "&amp;[3]Enums!$A$106</f>
        <v>Composite Stainless Steel Sword</v>
      </c>
      <c r="AT3" s="103" t="str">
        <f>Inventories!$D$3</f>
        <v>Machining Mill</v>
      </c>
      <c r="AU3" s="103" t="str">
        <f>'[2]Gripped Tools'!$C$3</f>
        <v>Gripped Iron Pickaxe</v>
      </c>
      <c r="AV3" s="103" t="str">
        <f>'[2]Pogo Sticks'!$C$3</f>
        <v>Stone Pogo Stick</v>
      </c>
      <c r="AW3" s="103" t="str">
        <f>'[1]Custom Objects'!$C$3</f>
        <v>Bucket (Crude Oil)</v>
      </c>
      <c r="AX3" s="103" t="str">
        <f>'[1]Internal Objects'!C3</f>
        <v>BlockLight</v>
      </c>
      <c r="AY3" s="103" t="str">
        <f>'[3]Items (MC)'!B3</f>
        <v>Iron Pickaxe</v>
      </c>
      <c r="AZ3" s="103" t="str">
        <f>'[3]Blocks (MC)'!B3</f>
        <v>Stone</v>
      </c>
    </row>
    <row r="4" spans="1:52" x14ac:dyDescent="0.2">
      <c r="A4" s="100">
        <f>COUNTIF(D:D,"??*")-1</f>
        <v>26</v>
      </c>
      <c r="B4" s="100" t="str">
        <f>D$1</f>
        <v>Ingot</v>
      </c>
      <c r="C4" s="105" t="str">
        <f>[1]Ores!$C$4</f>
        <v>Manganese Ore</v>
      </c>
      <c r="D4" s="105" t="str">
        <f>[1]Ingots!$C$4</f>
        <v>Manganese Ingot</v>
      </c>
      <c r="E4" s="103" t="str">
        <f>[1]Nuggets!C4</f>
        <v>Manganese Nugget</v>
      </c>
      <c r="F4" s="105" t="str">
        <f>'[1]Compressed Blocks'!$C$4</f>
        <v>Block of Manganese</v>
      </c>
      <c r="G4" s="103" t="str">
        <f>[1]Catalysts!$C$4</f>
        <v>Palladium Catalyst</v>
      </c>
      <c r="H4" s="103" t="str">
        <f>[2]Pellets!H67</f>
        <v>Powder Keg (PolyIsoPrene Pellets)</v>
      </c>
      <c r="I4" s="103" t="str">
        <f>'[1]CV Links'!B4</f>
        <v>Drum (Crude Oil)</v>
      </c>
      <c r="J4" s="162" t="str">
        <f>'[1]Compound Vessels'!F4</f>
        <v>Vial (1,3-Propanediol)</v>
      </c>
      <c r="K4" s="106" t="str">
        <f>'[1]Compound Vessels'!G4</f>
        <v>Beaker (1,3-Propanediol)</v>
      </c>
      <c r="L4" s="106" t="str">
        <f>'[1]Compound Vessels'!H4</f>
        <v>Drum (1,3-Propanediol)</v>
      </c>
      <c r="M4" s="106" t="str">
        <f>'[1]Compound Vessels'!I4</f>
        <v>Chemical Vat (1,3-Propanediol)</v>
      </c>
      <c r="N4" s="162" t="str">
        <f>'[1]Compound Vessels'!F329</f>
        <v>Vial (Acrylonitrile)</v>
      </c>
      <c r="O4" s="106" t="str">
        <f>'[1]Compound Vessels'!G329</f>
        <v>Beaker (Acrylonitrile)</v>
      </c>
      <c r="P4" s="106" t="str">
        <f>'[1]Compound Vessels'!H329</f>
        <v>Drum (Acrylonitrile)</v>
      </c>
      <c r="Q4" s="106" t="str">
        <f>'[1]Compound Vessels'!I329</f>
        <v>Chemical Vat (Acrylonitrile)</v>
      </c>
      <c r="R4" s="165" t="str">
        <f>'[1]Element Vessels'!F4</f>
        <v>Bag (Lithium)</v>
      </c>
      <c r="S4" s="103" t="str">
        <f>'[1]Element Vessels'!G4</f>
        <v>Sack (Lithium)</v>
      </c>
      <c r="T4" s="103" t="str">
        <f>'[1]Element Vessels'!H4</f>
        <v>Powder Keg (Lithium)</v>
      </c>
      <c r="U4" s="103" t="str">
        <f>'[1]Element Vessels'!I4</f>
        <v>Chemical Silo (Lithium)</v>
      </c>
      <c r="V4" s="168" t="str">
        <f>[2]Pellets!F4</f>
        <v>Vial (Alkyd Resin)</v>
      </c>
      <c r="W4" s="104" t="str">
        <f>[2]Pellets!G4</f>
        <v>Beaker (Alkyd Resin)</v>
      </c>
      <c r="X4" s="104" t="str">
        <f>[2]Pellets!H4</f>
        <v>Drum (Alkyd Resin)</v>
      </c>
      <c r="Y4" s="104" t="str">
        <f>[2]Pellets!I4</f>
        <v>Chemical Vat (Alkyd Resin)</v>
      </c>
      <c r="Z4" s="104" t="str">
        <f>'[2]Blocks (Poly)'!D4</f>
        <v>Block (Alkyd Resin)</v>
      </c>
      <c r="AA4" s="104" t="str">
        <f>'[2]Slabs (Poly)'!F4</f>
        <v>Slab (Alkyd Resin)</v>
      </c>
      <c r="AB4" s="104" t="str">
        <f>'[2]Stairs (Poly)'!D4</f>
        <v>Stairs (Alkyd Resin)</v>
      </c>
      <c r="AC4" s="171" t="str">
        <f>[2]Bricks!E4</f>
        <v>ABS Brick (1 x 3)</v>
      </c>
      <c r="AD4" s="103" t="str">
        <f>[2]Molds!$C$4</f>
        <v>Mold (Scuba Fins)</v>
      </c>
      <c r="AE4" s="103" t="str">
        <f xml:space="preserve"> '[2]Molded Items'!C6</f>
        <v>Rubber Sole (insole)</v>
      </c>
      <c r="AF4" s="103" t="str">
        <f>[2]Masks!C4</f>
        <v>Mask (Solar Cell)(PR Dielectric)</v>
      </c>
      <c r="AG4" s="103" t="str">
        <f>[2]Wafers!H5</f>
        <v>Wafer (Solar Cell) (2 of 5)</v>
      </c>
      <c r="AH4" s="103" t="str">
        <f>[2]Electronics!E4</f>
        <v>Temperature Sensor</v>
      </c>
      <c r="AI4" s="103" t="str">
        <f>'[1]DNA Sampler'!C4</f>
        <v>DNA Sampler (Cow)</v>
      </c>
      <c r="AJ4" s="103" t="str">
        <f>'[1]Cell Culture'!C4</f>
        <v>Cell Culture Dish (Cow)</v>
      </c>
      <c r="AK4" s="103" t="str">
        <f>'[2]Polycraft Armor'!$G4&amp;" "&amp;'[2]Polycraft Armor'!H4</f>
        <v>Water Resistant Cap</v>
      </c>
      <c r="AL4" s="103" t="str">
        <f>'[2]Polycraft Armor'!$G4&amp;" "&amp;'[2]Polycraft Armor'!I4</f>
        <v>Water Resistant Vest</v>
      </c>
      <c r="AM4" s="103" t="str">
        <f>'[2]Polycraft Armor'!$G4&amp;" "&amp;'[2]Polycraft Armor'!J4</f>
        <v>Water Resistant Tool Belt</v>
      </c>
      <c r="AN4" s="103" t="str">
        <f>'[2]Polycraft Armor'!$G4&amp;" "&amp;'[2]Polycraft Armor'!K4</f>
        <v>Water Resistant Shoes</v>
      </c>
      <c r="AO4" s="103" t="str">
        <f>'[2]Polycraft Tools'!$I4&amp;" "&amp;[3]Enums!$A$102</f>
        <v>Composite Brass Hoe</v>
      </c>
      <c r="AP4" s="103" t="str">
        <f>'[2]Polycraft Tools'!$I4&amp;" "&amp;[3]Enums!$A$103</f>
        <v>Composite Brass Spade</v>
      </c>
      <c r="AQ4" s="103" t="str">
        <f>'[2]Polycraft Tools'!$I4&amp;" "&amp;[3]Enums!$A$104</f>
        <v>Composite Brass Pickaxe</v>
      </c>
      <c r="AR4" s="103" t="str">
        <f>'[2]Polycraft Tools'!$I4&amp;" "&amp;[3]Enums!$A$105</f>
        <v>Composite Brass Axe</v>
      </c>
      <c r="AS4" s="103" t="str">
        <f>'[2]Polycraft Tools'!$I4&amp;" "&amp;[3]Enums!$A$106</f>
        <v>Composite Brass Sword</v>
      </c>
      <c r="AT4" s="103" t="str">
        <f>Inventories!$D$4</f>
        <v>Extruder</v>
      </c>
      <c r="AU4" s="103" t="str">
        <f>'[2]Gripped Tools'!$C$4</f>
        <v>Gripped Iron Axe</v>
      </c>
      <c r="AV4" s="103" t="str">
        <f>'[2]Pogo Sticks'!$C$4</f>
        <v>Iron Pogo Stick</v>
      </c>
      <c r="AW4" s="103" t="str">
        <f>'[1]Custom Objects'!$C$4</f>
        <v>Flame Tosser</v>
      </c>
      <c r="AX4" s="103" t="str">
        <f>'[1]Internal Objects'!C4</f>
        <v>BedrockOil</v>
      </c>
      <c r="AY4" s="103" t="str">
        <f>'[3]Items (MC)'!B4</f>
        <v>Iron Axe</v>
      </c>
      <c r="AZ4" s="103" t="str">
        <f>'[3]Blocks (MC)'!B4</f>
        <v>Grass</v>
      </c>
    </row>
    <row r="5" spans="1:52" x14ac:dyDescent="0.2">
      <c r="A5" s="100">
        <f>COUNTIF(F:F,"??*")-1</f>
        <v>29</v>
      </c>
      <c r="B5" s="100" t="str">
        <f>F1</f>
        <v>Compressed Block</v>
      </c>
      <c r="C5" s="105" t="str">
        <f>[1]Ores!$C$5</f>
        <v>Cobalt Ore</v>
      </c>
      <c r="D5" s="105" t="str">
        <f>[1]Ingots!$C$5</f>
        <v>Cobalt Ingot</v>
      </c>
      <c r="E5" s="103" t="str">
        <f>[1]Nuggets!C5</f>
        <v>Cobalt Nugget</v>
      </c>
      <c r="F5" s="105" t="str">
        <f>'[1]Compressed Blocks'!$C$5</f>
        <v>Block of Cobalt</v>
      </c>
      <c r="G5" s="103" t="str">
        <f>[1]Catalysts!$C$5</f>
        <v>Cobalt Catalyst</v>
      </c>
      <c r="H5" s="103" t="str">
        <f>[2]Pellets!F21</f>
        <v>Bag (Linear Low-Density PolyEthylene Pellets)</v>
      </c>
      <c r="I5" s="103" t="str">
        <f>'[1]CV Links'!B5</f>
        <v>Vial (Naphthalene)</v>
      </c>
      <c r="J5" s="162" t="str">
        <f>'[1]Compound Vessels'!F5</f>
        <v>Vial (1,4-Butanediol)</v>
      </c>
      <c r="K5" s="106" t="str">
        <f>'[1]Compound Vessels'!G5</f>
        <v>Beaker (1,4-Butanediol)</v>
      </c>
      <c r="L5" s="106" t="str">
        <f>'[1]Compound Vessels'!H5</f>
        <v>Drum (1,4-Butanediol)</v>
      </c>
      <c r="M5" s="106" t="str">
        <f>'[1]Compound Vessels'!I5</f>
        <v>Chemical Vat (1,4-Butanediol)</v>
      </c>
      <c r="N5" s="162" t="str">
        <f>'[1]Compound Vessels'!F330</f>
        <v>Vial (Acetonitrile)</v>
      </c>
      <c r="O5" s="106" t="str">
        <f>'[1]Compound Vessels'!G330</f>
        <v>Beaker (Acetonitrile)</v>
      </c>
      <c r="P5" s="106" t="str">
        <f>'[1]Compound Vessels'!H330</f>
        <v>Drum (Acetonitrile)</v>
      </c>
      <c r="Q5" s="106" t="str">
        <f>'[1]Compound Vessels'!I330</f>
        <v>Chemical Vat (Acetonitrile)</v>
      </c>
      <c r="R5" s="165" t="str">
        <f>'[1]Element Vessels'!F5</f>
        <v>Bag (Beryllium)</v>
      </c>
      <c r="S5" s="103" t="str">
        <f>'[1]Element Vessels'!G5</f>
        <v>Sack (Beryllium)</v>
      </c>
      <c r="T5" s="103" t="str">
        <f>'[1]Element Vessels'!H5</f>
        <v>Powder Keg (Beryllium)</v>
      </c>
      <c r="U5" s="103" t="str">
        <f>'[1]Element Vessels'!I5</f>
        <v>Chemical Silo (Beryllium)</v>
      </c>
      <c r="V5" s="168" t="str">
        <f>[2]Pellets!F5</f>
        <v>Bag (Amorphous PolyEthylene Terephthalate Pellets)</v>
      </c>
      <c r="W5" s="104" t="str">
        <f>[2]Pellets!G5</f>
        <v>Sack (Amorphous PolyEthylene Terephthalate Pellets)</v>
      </c>
      <c r="X5" s="104" t="str">
        <f>[2]Pellets!H5</f>
        <v>Powder Keg (Amorphous PolyEthylene Terephthalate Pellets)</v>
      </c>
      <c r="Y5" s="104" t="str">
        <f>[2]Pellets!I5</f>
        <v>Chemical Silo (Amorphous PolyEthylene Terephthalate Pellets)</v>
      </c>
      <c r="Z5" s="104" t="str">
        <f>'[2]Blocks (Poly)'!D5</f>
        <v>Block (A-PET)</v>
      </c>
      <c r="AA5" s="104" t="str">
        <f>'[2]Slabs (Poly)'!F5</f>
        <v>Slab (A-PET)</v>
      </c>
      <c r="AB5" s="104" t="str">
        <f>'[2]Stairs (Poly)'!D5</f>
        <v>Stairs (A-PET)</v>
      </c>
      <c r="AC5" s="171" t="str">
        <f>[2]Bricks!E5</f>
        <v>ABS Brick (1 x 4)</v>
      </c>
      <c r="AD5" s="103" t="str">
        <f>[2]Molds!$C$5</f>
        <v>Mold (Scuba Mask)</v>
      </c>
      <c r="AE5" s="103" t="str">
        <f xml:space="preserve"> '[2]Molded Items'!C7</f>
        <v>Rubber Sole (midsole)</v>
      </c>
      <c r="AF5" s="103" t="str">
        <f>[2]Masks!C5</f>
        <v>Mask (Solar Cell)(PR Traces)</v>
      </c>
      <c r="AG5" s="103" t="str">
        <f>[2]Wafers!H6</f>
        <v>Wafer (Solar Cell) (3 of 5)</v>
      </c>
      <c r="AH5" s="103" t="str">
        <f>[2]Electronics!E5</f>
        <v>Pressure Sensor</v>
      </c>
      <c r="AI5" s="103" t="str">
        <f>'[1]DNA Sampler'!C5</f>
        <v>DNA Sampler (Chicken)</v>
      </c>
      <c r="AJ5" s="103" t="str">
        <f>'[1]Cell Culture'!C5</f>
        <v>Cell Culture Dish (Chicken)</v>
      </c>
      <c r="AK5" s="103" t="str">
        <f>'[2]Polycraft Armor'!$G5&amp;" "&amp;'[2]Polycraft Armor'!H5</f>
        <v>Kevlar Helmet</v>
      </c>
      <c r="AL5" s="103" t="str">
        <f>'[2]Polycraft Armor'!$G5&amp;" "&amp;'[2]Polycraft Armor'!I5</f>
        <v>Kevlar Vest</v>
      </c>
      <c r="AM5" s="103" t="str">
        <f>'[2]Polycraft Armor'!$G5&amp;" "&amp;'[2]Polycraft Armor'!J5</f>
        <v>Kevlar Pants</v>
      </c>
      <c r="AN5" s="103" t="str">
        <f>'[2]Polycraft Armor'!$G5&amp;" "&amp;'[2]Polycraft Armor'!K5</f>
        <v>Kevlar Shoes</v>
      </c>
      <c r="AO5" s="103" t="str">
        <f>'[2]Polycraft Tools'!$I5&amp;" "&amp;[3]Enums!$A$102</f>
        <v>Composite Bronze Hoe</v>
      </c>
      <c r="AP5" s="103" t="str">
        <f>'[2]Polycraft Tools'!$I5&amp;" "&amp;[3]Enums!$A$103</f>
        <v>Composite Bronze Spade</v>
      </c>
      <c r="AQ5" s="103" t="str">
        <f>'[2]Polycraft Tools'!$I5&amp;" "&amp;[3]Enums!$A$104</f>
        <v>Composite Bronze Pickaxe</v>
      </c>
      <c r="AR5" s="103" t="str">
        <f>'[2]Polycraft Tools'!$I5&amp;" "&amp;[3]Enums!$A$105</f>
        <v>Composite Bronze Axe</v>
      </c>
      <c r="AS5" s="103" t="str">
        <f>'[2]Polycraft Tools'!$I5&amp;" "&amp;[3]Enums!$A$106</f>
        <v>Composite Bronze Sword</v>
      </c>
      <c r="AT5" s="103" t="str">
        <f>Inventories!$D$5</f>
        <v>Injection Molder</v>
      </c>
      <c r="AU5" s="103" t="str">
        <f>'[2]Gripped Tools'!$C$5</f>
        <v>Gripped Iron Sword</v>
      </c>
      <c r="AV5" s="103" t="str">
        <f>'[2]Pogo Sticks'!$C$5</f>
        <v>Golden Pogo Stick</v>
      </c>
      <c r="AW5" s="103" t="str">
        <f>'[1]Custom Objects'!$C$5</f>
        <v>Flame Chucker</v>
      </c>
      <c r="AX5" s="103" t="str">
        <f>'[1]Internal Objects'!C5</f>
        <v>BlockPipe</v>
      </c>
      <c r="AY5" s="103" t="str">
        <f>'[3]Items (MC)'!B5</f>
        <v>Flint And Steel</v>
      </c>
      <c r="AZ5" s="103" t="str">
        <f>'[3]Blocks (MC)'!B5</f>
        <v>Dirt</v>
      </c>
    </row>
    <row r="6" spans="1:52" x14ac:dyDescent="0.2">
      <c r="A6" s="100">
        <f>COUNTIF(G:G,"??*")-1</f>
        <v>36</v>
      </c>
      <c r="B6" s="100" t="str">
        <f>G1</f>
        <v>Catalyst</v>
      </c>
      <c r="C6" s="105" t="str">
        <f>[1]Ores!$C$6</f>
        <v>Nickel Ore</v>
      </c>
      <c r="D6" s="105" t="str">
        <f>[1]Ingots!$C$6</f>
        <v>Nickel Ingot</v>
      </c>
      <c r="E6" s="103" t="str">
        <f>[1]Nuggets!C6</f>
        <v>Nickel Nugget</v>
      </c>
      <c r="F6" s="105" t="str">
        <f>'[1]Compressed Blocks'!$C$6</f>
        <v>Block of Nickel</v>
      </c>
      <c r="G6" s="103" t="str">
        <f>[1]Catalysts!$C$6</f>
        <v>Manganese Catalyst</v>
      </c>
      <c r="H6" s="103" t="str">
        <f>[2]Pellets!G21</f>
        <v>Sack (Linear Low-Density PolyEthylene Pellets)</v>
      </c>
      <c r="I6" s="103" t="str">
        <f>'[1]CV Links'!B6</f>
        <v>Beaker (Naphthalene)</v>
      </c>
      <c r="J6" s="162" t="str">
        <f>'[1]Compound Vessels'!F6</f>
        <v>Vial (1,6-Hexamethylenediamine)</v>
      </c>
      <c r="K6" s="106" t="str">
        <f>'[1]Compound Vessels'!G6</f>
        <v>Beaker (1,6-Hexamethylenediamine)</v>
      </c>
      <c r="L6" s="106" t="str">
        <f>'[1]Compound Vessels'!H6</f>
        <v>Drum (1,6-Hexamethylenediamine)</v>
      </c>
      <c r="M6" s="106" t="str">
        <f>'[1]Compound Vessels'!I6</f>
        <v>Chemical Vat (1,6-Hexamethylenediamine)</v>
      </c>
      <c r="N6" s="162" t="str">
        <f>'[1]Compound Vessels'!F331</f>
        <v>Vial (Sweet Kerosene)</v>
      </c>
      <c r="O6" s="106" t="str">
        <f>'[1]Compound Vessels'!G331</f>
        <v>Beaker (Sweet Kerosene)</v>
      </c>
      <c r="P6" s="106" t="str">
        <f>'[1]Compound Vessels'!H331</f>
        <v>Drum (Sweet Kerosene)</v>
      </c>
      <c r="Q6" s="106" t="str">
        <f>'[1]Compound Vessels'!I331</f>
        <v>Chemical Vat (Sweet Kerosene)</v>
      </c>
      <c r="R6" s="165" t="str">
        <f>'[1]Element Vessels'!F6</f>
        <v>Bag (Boron)</v>
      </c>
      <c r="S6" s="103" t="str">
        <f>'[1]Element Vessels'!G6</f>
        <v>Sack (Boron)</v>
      </c>
      <c r="T6" s="103" t="str">
        <f>'[1]Element Vessels'!H6</f>
        <v>Powder Keg (Boron)</v>
      </c>
      <c r="U6" s="103" t="str">
        <f>'[1]Element Vessels'!I6</f>
        <v>Chemical Silo (Boron)</v>
      </c>
      <c r="V6" s="168" t="str">
        <f>[2]Pellets!F6</f>
        <v>Bag (Bromine Isobutylene-Isoprene Rubber Pellets)</v>
      </c>
      <c r="W6" s="104" t="str">
        <f>[2]Pellets!G6</f>
        <v>Sack (Bromine Isobutylene-Isoprene Rubber Pellets)</v>
      </c>
      <c r="X6" s="104" t="str">
        <f>[2]Pellets!H6</f>
        <v>Powder Keg (Bromine Isobutylene-Isoprene Rubber Pellets)</v>
      </c>
      <c r="Y6" s="104" t="str">
        <f>[2]Pellets!I6</f>
        <v>Chemical Silo (Bromine Isobutylene-Isoprene Rubber Pellets)</v>
      </c>
      <c r="Z6" s="104" t="str">
        <f>'[2]Blocks (Poly)'!D6</f>
        <v>Block (BIIR)</v>
      </c>
      <c r="AA6" s="104" t="str">
        <f>'[2]Slabs (Poly)'!F6</f>
        <v>Slab (BIIR)</v>
      </c>
      <c r="AB6" s="104" t="str">
        <f>'[2]Stairs (Poly)'!D6</f>
        <v>Stairs (BIIR)</v>
      </c>
      <c r="AC6" s="171" t="str">
        <f>[2]Bricks!E6</f>
        <v>ABS Brick (2 x 2)</v>
      </c>
      <c r="AD6" s="103" t="str">
        <f>[2]Molds!$C$6</f>
        <v>Mold (Gasket)</v>
      </c>
      <c r="AE6" s="103" t="str">
        <f xml:space="preserve"> '[2]Molded Items'!C8</f>
        <v>Rubber Sole (outsole)</v>
      </c>
      <c r="AF6" s="103" t="str">
        <f>[2]Masks!C6</f>
        <v>Mask (Solar Cell)(PR Encapsulation)</v>
      </c>
      <c r="AG6" s="103" t="str">
        <f>[2]Wafers!H7</f>
        <v>Wafer (Solar Cell) (4 of 5)</v>
      </c>
      <c r="AH6" s="103" t="str">
        <f>[2]Electronics!E6</f>
        <v>Low Power Radio</v>
      </c>
      <c r="AI6" s="103" t="str">
        <f>'[1]DNA Sampler'!C6</f>
        <v>DNA Sampler (Squid)</v>
      </c>
      <c r="AJ6" s="103" t="str">
        <f>'[1]Cell Culture'!C6</f>
        <v>Cell Culture Dish (Squid)</v>
      </c>
      <c r="AK6" s="103" t="str">
        <f>'[2]Polycraft Armor'!$G6&amp;" "&amp;'[2]Polycraft Armor'!H6</f>
        <v>Sparkling Headgear</v>
      </c>
      <c r="AL6" s="103" t="str">
        <f>'[2]Polycraft Armor'!$G6&amp;" "&amp;'[2]Polycraft Armor'!I6</f>
        <v>Sparkling Chestplate</v>
      </c>
      <c r="AM6" s="103" t="str">
        <f>'[2]Polycraft Armor'!$G6&amp;" "&amp;'[2]Polycraft Armor'!J6</f>
        <v>Sparkling Pants</v>
      </c>
      <c r="AN6" s="103" t="str">
        <f>'[2]Polycraft Armor'!$G6&amp;" "&amp;'[2]Polycraft Armor'!K6</f>
        <v>Sparkling Shoes</v>
      </c>
      <c r="AO6" s="103" t="str">
        <f>'[2]Polycraft Tools'!$I6&amp;" "&amp;[3]Enums!$A$102</f>
        <v>Composite Tungsten Carbide Hoe</v>
      </c>
      <c r="AP6" s="103" t="str">
        <f>'[2]Polycraft Tools'!$I6&amp;" "&amp;[3]Enums!$A$103</f>
        <v>Composite Tungsten Carbide Spade</v>
      </c>
      <c r="AQ6" s="103" t="str">
        <f>'[2]Polycraft Tools'!$I6&amp;" "&amp;[3]Enums!$A$104</f>
        <v>Composite Tungsten Carbide Pickaxe</v>
      </c>
      <c r="AR6" s="103" t="str">
        <f>'[2]Polycraft Tools'!$I6&amp;" "&amp;[3]Enums!$A$105</f>
        <v>Composite Tungsten Carbide Axe</v>
      </c>
      <c r="AS6" s="103" t="str">
        <f>'[2]Polycraft Tools'!$I6&amp;" "&amp;[3]Enums!$A$106</f>
        <v>Composite Tungsten Carbide Sword</v>
      </c>
      <c r="AT6" s="103" t="str">
        <f>Inventories!$D$6</f>
        <v>Steam Cracker</v>
      </c>
      <c r="AU6" s="103" t="str">
        <f>'[2]Gripped Tools'!$C$6</f>
        <v>Gripped Wooden Sword</v>
      </c>
      <c r="AV6" s="103" t="str">
        <f>'[2]Pogo Sticks'!$C$6</f>
        <v>Diamond Pogo Stick</v>
      </c>
      <c r="AW6" s="103" t="str">
        <f>'[1]Custom Objects'!$C$6</f>
        <v>Flame Hurler</v>
      </c>
      <c r="AX6" s="103" t="str">
        <f>'[1]Internal Objects'!C6</f>
        <v>BlockCollision</v>
      </c>
      <c r="AY6" s="103" t="str">
        <f>'[3]Items (MC)'!B6</f>
        <v>Apple</v>
      </c>
      <c r="AZ6" s="103" t="str">
        <f>'[3]Blocks (MC)'!B6</f>
        <v>Cobblestone</v>
      </c>
    </row>
    <row r="7" spans="1:52" x14ac:dyDescent="0.2">
      <c r="A7" s="100">
        <f>COUNTIF(H:H,"??*")-1</f>
        <v>121</v>
      </c>
      <c r="B7" s="100" t="str">
        <f>H1</f>
        <v>Deprecated 1</v>
      </c>
      <c r="C7" s="105" t="str">
        <f>[1]Ores!$C$7</f>
        <v>Copper Ore</v>
      </c>
      <c r="D7" s="105" t="str">
        <f>[1]Ingots!$C$7</f>
        <v>Copper Ingot</v>
      </c>
      <c r="E7" s="103" t="str">
        <f>[1]Nuggets!C7</f>
        <v>Copper Nugget</v>
      </c>
      <c r="F7" s="105" t="str">
        <f>'[1]Compressed Blocks'!$C$7</f>
        <v>Block of Copper</v>
      </c>
      <c r="G7" s="103" t="str">
        <f>[1]Catalysts!$C$7</f>
        <v>Silver Catalyst</v>
      </c>
      <c r="H7" s="103" t="str">
        <f>[2]Pellets!H21</f>
        <v>Powder Keg (Linear Low-Density PolyEthylene Pellets)</v>
      </c>
      <c r="I7" s="103" t="str">
        <f>'[1]CV Links'!B7</f>
        <v>Drum (Naphthalene)</v>
      </c>
      <c r="J7" s="162" t="str">
        <f>'[1]Compound Vessels'!F7</f>
        <v>Vial (2-(2-Butoxyethoxy) Ethanol)</v>
      </c>
      <c r="K7" s="106" t="str">
        <f>'[1]Compound Vessels'!G7</f>
        <v>Beaker (2-(2-Butoxyethoxy) Ethanol)</v>
      </c>
      <c r="L7" s="106" t="str">
        <f>'[1]Compound Vessels'!H7</f>
        <v>Drum (2-(2-Butoxyethoxy) Ethanol)</v>
      </c>
      <c r="M7" s="106" t="str">
        <f>'[1]Compound Vessels'!I7</f>
        <v>Chemical Vat (2-(2-Butoxyethoxy) Ethanol)</v>
      </c>
      <c r="N7" s="162" t="str">
        <f>'[1]Compound Vessels'!F332</f>
        <v>Vial (Sweet Diesel)</v>
      </c>
      <c r="O7" s="106" t="str">
        <f>'[1]Compound Vessels'!G332</f>
        <v>Beaker (Sweet Diesel)</v>
      </c>
      <c r="P7" s="106" t="str">
        <f>'[1]Compound Vessels'!H332</f>
        <v>Drum (Sweet Diesel)</v>
      </c>
      <c r="Q7" s="106" t="str">
        <f>'[1]Compound Vessels'!I332</f>
        <v>Chemical Vat (Sweet Diesel)</v>
      </c>
      <c r="R7" s="165" t="str">
        <f>'[1]Element Vessels'!F7</f>
        <v>Bag (Carbon)</v>
      </c>
      <c r="S7" s="103" t="str">
        <f>'[1]Element Vessels'!G7</f>
        <v>Sack (Carbon)</v>
      </c>
      <c r="T7" s="103" t="str">
        <f>'[1]Element Vessels'!H7</f>
        <v>Powder Keg (Carbon)</v>
      </c>
      <c r="U7" s="103" t="str">
        <f>'[1]Element Vessels'!I7</f>
        <v>Chemical Silo (Carbon)</v>
      </c>
      <c r="V7" s="168" t="str">
        <f>[2]Pellets!F7</f>
        <v>Vial (Carbon Fiber)</v>
      </c>
      <c r="W7" s="104" t="str">
        <f>[2]Pellets!G7</f>
        <v>Beaker (Carbon Fiber)</v>
      </c>
      <c r="X7" s="104" t="str">
        <f>[2]Pellets!H7</f>
        <v>Drum (Carbon Fiber)</v>
      </c>
      <c r="Y7" s="104" t="str">
        <f>[2]Pellets!I7</f>
        <v>Chemical Vat (Carbon Fiber)</v>
      </c>
      <c r="Z7" s="104" t="str">
        <f>'[2]Blocks (Poly)'!D7</f>
        <v>Block (Carbon Fiber)</v>
      </c>
      <c r="AA7" s="104" t="str">
        <f>'[2]Slabs (Poly)'!F7</f>
        <v>Slab (Carbon Fiber)</v>
      </c>
      <c r="AB7" s="104" t="str">
        <f>'[2]Stairs (Poly)'!D7</f>
        <v>Stairs (Carbon Fiber)</v>
      </c>
      <c r="AC7" s="171" t="str">
        <f>[2]Bricks!E7</f>
        <v>ABS Brick (2 x 3)</v>
      </c>
      <c r="AD7" s="103" t="str">
        <f>[2]Molds!$C$7</f>
        <v>Mold (Life Preserver)</v>
      </c>
      <c r="AE7" s="103" t="str">
        <f xml:space="preserve"> '[2]Molded Items'!C4</f>
        <v>Running Shoes (Jogger)</v>
      </c>
      <c r="AF7" s="103" t="str">
        <f>[2]Masks!C7</f>
        <v>Mask (Processor)(PR Backplane)</v>
      </c>
      <c r="AG7" s="103" t="str">
        <f>[2]Wafers!H8</f>
        <v>Wafer (Solar Cell)</v>
      </c>
      <c r="AH7" s="103" t="str">
        <f>[2]Electronics!E7</f>
        <v>DSP</v>
      </c>
      <c r="AI7" s="103" t="str">
        <f>'[1]DNA Sampler'!C7</f>
        <v>DNA Sampler (Wolf)</v>
      </c>
      <c r="AJ7" s="103" t="str">
        <f>'[1]Cell Culture'!C7</f>
        <v>Cell Culture Dish (Wolf)</v>
      </c>
      <c r="AK7" s="103" t="str">
        <f>'[2]Polycraft Armor'!$G7&amp;" "&amp;'[2]Polycraft Armor'!H7</f>
        <v>Titan Head</v>
      </c>
      <c r="AL7" s="103" t="str">
        <f>'[2]Polycraft Armor'!$G7&amp;" "&amp;'[2]Polycraft Armor'!I7</f>
        <v>Titan Body</v>
      </c>
      <c r="AM7" s="103" t="str">
        <f>'[2]Polycraft Armor'!$G7&amp;" "&amp;'[2]Polycraft Armor'!J7</f>
        <v>Titan Legs</v>
      </c>
      <c r="AN7" s="103" t="str">
        <f>'[2]Polycraft Armor'!$G7&amp;" "&amp;'[2]Polycraft Armor'!K7</f>
        <v>Titan Feet</v>
      </c>
      <c r="AO7" s="103" t="str">
        <f>'[2]Polycraft Tools'!$I7&amp;" "&amp;[3]Enums!$A$102</f>
        <v>Composite Nichrome Hoe</v>
      </c>
      <c r="AP7" s="103" t="str">
        <f>'[2]Polycraft Tools'!$I7&amp;" "&amp;[3]Enums!$A$103</f>
        <v>Composite Nichrome Spade</v>
      </c>
      <c r="AQ7" s="103" t="str">
        <f>'[2]Polycraft Tools'!$I7&amp;" "&amp;[3]Enums!$A$104</f>
        <v>Composite Nichrome Pickaxe</v>
      </c>
      <c r="AR7" s="103" t="str">
        <f>'[2]Polycraft Tools'!$I7&amp;" "&amp;[3]Enums!$A$105</f>
        <v>Composite Nichrome Axe</v>
      </c>
      <c r="AS7" s="103" t="str">
        <f>'[2]Polycraft Tools'!$I7&amp;" "&amp;[3]Enums!$A$106</f>
        <v>Composite Nichrome Sword</v>
      </c>
      <c r="AT7" s="103" t="str">
        <f>Inventories!$D$7</f>
        <v>Distillation Column</v>
      </c>
      <c r="AU7" s="103" t="str">
        <f>'[2]Gripped Tools'!$C$7</f>
        <v>Gripped Wooden Shovel</v>
      </c>
      <c r="AV7" s="103" t="str">
        <f>'[2]Pogo Sticks'!$C$7</f>
        <v>Magic Pogo Stick</v>
      </c>
      <c r="AW7" s="103" t="str">
        <f>'[1]Custom Objects'!$C$7</f>
        <v>Flame Thrower</v>
      </c>
      <c r="AX7" s="103">
        <f>'[1]Internal Objects'!C7</f>
        <v>0</v>
      </c>
      <c r="AY7" s="103" t="str">
        <f>'[3]Items (MC)'!B7</f>
        <v>Bow</v>
      </c>
      <c r="AZ7" s="103" t="str">
        <f>'[3]Blocks (MC)'!B7</f>
        <v>Planks</v>
      </c>
    </row>
    <row r="8" spans="1:52" x14ac:dyDescent="0.2">
      <c r="A8" s="100">
        <f>COUNTIF(I:I,"??*")-1</f>
        <v>136</v>
      </c>
      <c r="B8" s="100" t="str">
        <f>I1</f>
        <v>Deprecated 2</v>
      </c>
      <c r="C8" s="105" t="str">
        <f>[1]Ores!$C$8</f>
        <v>Zinc Ore</v>
      </c>
      <c r="D8" s="105" t="str">
        <f>[1]Ingots!$C$8</f>
        <v>Zinc Ingot</v>
      </c>
      <c r="E8" s="103" t="str">
        <f>[1]Nuggets!C8</f>
        <v>Zinc Nugget</v>
      </c>
      <c r="F8" s="105" t="str">
        <f>'[1]Compressed Blocks'!$C$8</f>
        <v>Block of Zinc</v>
      </c>
      <c r="G8" s="103" t="str">
        <f>[1]Catalysts!$C$8</f>
        <v>Mercury Catalyst</v>
      </c>
      <c r="H8" s="103" t="str">
        <f>[2]Pellets!F84</f>
        <v>Bag (PolyPropylene Pellets)</v>
      </c>
      <c r="I8" s="103" t="str">
        <f>'[1]CV Links'!B8</f>
        <v>Vial (Benzene-Toluene-Xylene)</v>
      </c>
      <c r="J8" s="162" t="str">
        <f>'[1]Compound Vessels'!F8</f>
        <v>Vial (2-(2-Ethoxyethoxy) Ethanol, Carbitol Cellosolve)</v>
      </c>
      <c r="K8" s="106" t="str">
        <f>'[1]Compound Vessels'!G8</f>
        <v>Beaker (2-(2-Ethoxyethoxy) Ethanol, Carbitol Cellosolve)</v>
      </c>
      <c r="L8" s="106" t="str">
        <f>'[1]Compound Vessels'!H8</f>
        <v>Drum (2-(2-Ethoxyethoxy) Ethanol, Carbitol Cellosolve)</v>
      </c>
      <c r="M8" s="106" t="str">
        <f>'[1]Compound Vessels'!I8</f>
        <v>Chemical Vat (2-(2-Ethoxyethoxy) Ethanol, Carbitol Cellosolve)</v>
      </c>
      <c r="N8" s="162" t="str">
        <f>'[1]Compound Vessels'!F333</f>
        <v>Vial (Lactide)</v>
      </c>
      <c r="O8" s="106" t="str">
        <f>'[1]Compound Vessels'!G333</f>
        <v>Beaker (Lactide)</v>
      </c>
      <c r="P8" s="106" t="str">
        <f>'[1]Compound Vessels'!H333</f>
        <v>Drum (Lactide)</v>
      </c>
      <c r="Q8" s="106" t="str">
        <f>'[1]Compound Vessels'!I333</f>
        <v>Chemical Vat (Lactide)</v>
      </c>
      <c r="R8" s="165" t="str">
        <f>'[1]Element Vessels'!F8</f>
        <v>Flask (Nitrogen)</v>
      </c>
      <c r="S8" s="103" t="str">
        <f>'[1]Element Vessels'!G8</f>
        <v>Cartridge (Nitrogen)</v>
      </c>
      <c r="T8" s="103" t="str">
        <f>'[1]Element Vessels'!H8</f>
        <v>Canister (Nitrogen)</v>
      </c>
      <c r="U8" s="103" t="str">
        <f>'[1]Element Vessels'!I8</f>
        <v>Chemical Tank (Nitrogen)</v>
      </c>
      <c r="V8" s="168" t="str">
        <f>[2]Pellets!F8</f>
        <v>Bag (Cellulose Triacetate Pellets)</v>
      </c>
      <c r="W8" s="104" t="str">
        <f>[2]Pellets!G8</f>
        <v>Sack (Cellulose Triacetate Pellets)</v>
      </c>
      <c r="X8" s="104" t="str">
        <f>[2]Pellets!H8</f>
        <v>Powder Keg (Cellulose Triacetate Pellets)</v>
      </c>
      <c r="Y8" s="104" t="str">
        <f>[2]Pellets!I8</f>
        <v>Chemical Silo (Cellulose Triacetate Pellets)</v>
      </c>
      <c r="Z8" s="104" t="str">
        <f>'[2]Blocks (Poly)'!D8</f>
        <v>Block (CTAP)</v>
      </c>
      <c r="AA8" s="104" t="str">
        <f>'[2]Slabs (Poly)'!F8</f>
        <v>Slab (CTAP)</v>
      </c>
      <c r="AB8" s="104" t="str">
        <f>'[2]Stairs (Poly)'!D8</f>
        <v>Stairs (CTAP)</v>
      </c>
      <c r="AC8" s="171" t="str">
        <f>[2]Bricks!E8</f>
        <v>ABS Brick (2 x 4)</v>
      </c>
      <c r="AD8" s="103" t="str">
        <f>[2]Molds!$C$8</f>
        <v>Metal Die (Fibers)</v>
      </c>
      <c r="AE8" s="103" t="str">
        <f>'[2]Molded Items'!$C$9</f>
        <v>Scuba Fins (Beginner)</v>
      </c>
      <c r="AF8" s="103" t="str">
        <f>[2]Masks!C8</f>
        <v>Mask (Processor)(PR n-Type Semiconductor)</v>
      </c>
      <c r="AG8" s="103" t="str">
        <f>[2]Wafers!H9</f>
        <v>Wafer (Processor) (1 of 8)</v>
      </c>
      <c r="AH8" s="103" t="str">
        <f>[2]Electronics!E8</f>
        <v>Digital Analog Convertor</v>
      </c>
      <c r="AI8" s="103" t="str">
        <f>'[1]DNA Sampler'!C8</f>
        <v>DNA Sampler (Ocelot)</v>
      </c>
      <c r="AJ8" s="103" t="str">
        <f>'[1]Cell Culture'!C8</f>
        <v>Cell Culture Dish (Ocelot)</v>
      </c>
      <c r="AK8" s="103" t="str">
        <f>'[2]Polycraft Armor'!$G8&amp;" "&amp;'[2]Polycraft Armor'!H8</f>
        <v>Mangy Toupee</v>
      </c>
      <c r="AL8" s="103" t="str">
        <f>'[2]Polycraft Armor'!$G8&amp;" "&amp;'[2]Polycraft Armor'!I8</f>
        <v>Mangy Coat</v>
      </c>
      <c r="AM8" s="103" t="str">
        <f>'[2]Polycraft Armor'!$G8&amp;" "&amp;'[2]Polycraft Armor'!J8</f>
        <v>Mangy Bellbottoms</v>
      </c>
      <c r="AN8" s="103" t="str">
        <f>'[2]Polycraft Armor'!$G8&amp;" "&amp;'[2]Polycraft Armor'!K8</f>
        <v>Mangy Feet</v>
      </c>
      <c r="AO8" s="103" t="str">
        <f>'[2]Polycraft Tools'!$I8&amp;" "&amp;[3]Enums!$A$102</f>
        <v>Composite Antimony-Lead Hoe</v>
      </c>
      <c r="AP8" s="103" t="str">
        <f>'[2]Polycraft Tools'!$I8&amp;" "&amp;[3]Enums!$A$103</f>
        <v>Composite Antimony-Lead Spade</v>
      </c>
      <c r="AQ8" s="103" t="str">
        <f>'[2]Polycraft Tools'!$I8&amp;" "&amp;[3]Enums!$A$104</f>
        <v>Composite Antimony-Lead Pickaxe</v>
      </c>
      <c r="AR8" s="103" t="str">
        <f>'[2]Polycraft Tools'!$I8&amp;" "&amp;[3]Enums!$A$105</f>
        <v>Composite Antimony-Lead Axe</v>
      </c>
      <c r="AS8" s="103" t="str">
        <f>'[2]Polycraft Tools'!$I8&amp;" "&amp;[3]Enums!$A$106</f>
        <v>Composite Antimony-Lead Sword</v>
      </c>
      <c r="AT8" s="103" t="str">
        <f>Inventories!$D$8</f>
        <v>Industrial Oven</v>
      </c>
      <c r="AU8" s="103" t="str">
        <f>'[2]Gripped Tools'!$C$8</f>
        <v>Gripped Wooden Pickaxe</v>
      </c>
      <c r="AV8" s="103" t="str">
        <f>'[2]Pogo Sticks'!$C$8</f>
        <v>Gripped Wooden Pogo Stick</v>
      </c>
      <c r="AW8" s="103" t="str">
        <f>'[1]Custom Objects'!$C$8</f>
        <v>Flashlight</v>
      </c>
      <c r="AX8" s="103">
        <f>'[1]Internal Objects'!C8</f>
        <v>0</v>
      </c>
      <c r="AY8" s="103" t="str">
        <f>'[3]Items (MC)'!B8</f>
        <v>Arrow</v>
      </c>
      <c r="AZ8" s="103" t="str">
        <f>'[3]Blocks (MC)'!B8</f>
        <v>Sapling</v>
      </c>
    </row>
    <row r="9" spans="1:52" x14ac:dyDescent="0.2">
      <c r="A9" s="100">
        <f>COUNTIF(J:J,"??*")-1</f>
        <v>325</v>
      </c>
      <c r="B9" s="100" t="str">
        <f>J1</f>
        <v>Compound Small</v>
      </c>
      <c r="C9" s="105" t="str">
        <f>[1]Ores!$C$9</f>
        <v>Palladium Ore</v>
      </c>
      <c r="D9" s="105" t="str">
        <f>[1]Ingots!$C$9</f>
        <v>Palladium Ingot</v>
      </c>
      <c r="E9" s="103" t="str">
        <f>[1]Nuggets!C9</f>
        <v>Palladium Nugget</v>
      </c>
      <c r="F9" s="105" t="str">
        <f>'[1]Compressed Blocks'!$C$9</f>
        <v>Block of Palladium</v>
      </c>
      <c r="G9" s="103" t="str">
        <f>[1]Catalysts!$C$9</f>
        <v>Rhodium Catalyst</v>
      </c>
      <c r="H9" s="103" t="str">
        <f>[2]Pellets!G84</f>
        <v>Sack (PolyPropylene Pellets)</v>
      </c>
      <c r="I9" s="103" t="str">
        <f>'[1]CV Links'!B9</f>
        <v>Beaker (Benzene-Toluene-Xylene)</v>
      </c>
      <c r="J9" s="162" t="str">
        <f>'[1]Compound Vessels'!F9</f>
        <v>Vial (2-(2-Methoxyethoxy) Ethanol, Methyl Carbitol)</v>
      </c>
      <c r="K9" s="106" t="str">
        <f>'[1]Compound Vessels'!G9</f>
        <v>Beaker (2-(2-Methoxyethoxy) Ethanol, Methyl Carbitol)</v>
      </c>
      <c r="L9" s="106" t="str">
        <f>'[1]Compound Vessels'!H9</f>
        <v>Drum (2-(2-Methoxyethoxy) Ethanol, Methyl Carbitol)</v>
      </c>
      <c r="M9" s="106" t="str">
        <f>'[1]Compound Vessels'!I9</f>
        <v>Chemical Vat (2-(2-Methoxyethoxy) Ethanol, Methyl Carbitol)</v>
      </c>
      <c r="N9" s="162" t="str">
        <f>'[1]Compound Vessels'!F334</f>
        <v>Bag (Cyclodextrin)</v>
      </c>
      <c r="O9" s="106" t="str">
        <f>'[1]Compound Vessels'!G334</f>
        <v>Sack (Cyclodextrin)</v>
      </c>
      <c r="P9" s="106" t="str">
        <f>'[1]Compound Vessels'!H334</f>
        <v>Powder Keg (Cyclodextrin)</v>
      </c>
      <c r="Q9" s="106" t="str">
        <f>'[1]Compound Vessels'!I334</f>
        <v>Chemical Silo (Cyclodextrin)</v>
      </c>
      <c r="R9" s="165" t="str">
        <f>'[1]Element Vessels'!F9</f>
        <v>Flask (Oxygen)</v>
      </c>
      <c r="S9" s="103" t="str">
        <f>'[1]Element Vessels'!G9</f>
        <v>Cartridge (Oxygen)</v>
      </c>
      <c r="T9" s="103" t="str">
        <f>'[1]Element Vessels'!H9</f>
        <v>Canister (Oxygen)</v>
      </c>
      <c r="U9" s="103" t="str">
        <f>'[1]Element Vessels'!I9</f>
        <v>Chemical Tank (Oxygen)</v>
      </c>
      <c r="V9" s="168" t="str">
        <f>[2]Pellets!F9</f>
        <v>Bag (Cellulosic Pellets)</v>
      </c>
      <c r="W9" s="104" t="str">
        <f>[2]Pellets!G9</f>
        <v>Sack (Cellulosic Pellets)</v>
      </c>
      <c r="X9" s="104" t="str">
        <f>[2]Pellets!H9</f>
        <v>Powder Keg (Cellulosic Pellets)</v>
      </c>
      <c r="Y9" s="104" t="str">
        <f>[2]Pellets!I9</f>
        <v>Chemical Silo (Cellulosic Pellets)</v>
      </c>
      <c r="Z9" s="104" t="str">
        <f>'[2]Blocks (Poly)'!D9</f>
        <v>Block (Cellulose)</v>
      </c>
      <c r="AA9" s="104" t="str">
        <f>'[2]Slabs (Poly)'!F9</f>
        <v>Slab (Cellulose)</v>
      </c>
      <c r="AB9" s="104" t="str">
        <f>'[2]Stairs (Poly)'!D9</f>
        <v>Stairs (Cellulose)</v>
      </c>
      <c r="AC9" s="171" t="str">
        <f>[2]Bricks!E9</f>
        <v>ABS Brick (3 x 3)</v>
      </c>
      <c r="AD9" s="103" t="str">
        <f>[2]Molds!$C$9</f>
        <v>Metal Die (Tether)</v>
      </c>
      <c r="AE9" s="103" t="str">
        <f>'[2]Molded Items'!$C$13</f>
        <v>Scuba Mask (Beginner)</v>
      </c>
      <c r="AF9" s="103" t="str">
        <f>[2]Masks!C9</f>
        <v>Mask (Processor)(PR p-Type Semiconductor)</v>
      </c>
      <c r="AG9" s="103" t="str">
        <f>[2]Wafers!H10</f>
        <v>Wafer (Processor) (2 of 8)</v>
      </c>
      <c r="AH9" s="103" t="str">
        <f>[2]Electronics!E9</f>
        <v>Amplifier</v>
      </c>
      <c r="AI9" s="103" t="str">
        <f>'[1]DNA Sampler'!C9</f>
        <v>DNA Sampler (Bat)</v>
      </c>
      <c r="AJ9" s="103" t="str">
        <f>'[1]Cell Culture'!C9</f>
        <v>Cell Culture Dish (Bat)</v>
      </c>
      <c r="AK9" s="103" t="str">
        <f>'[2]Polycraft Armor'!$G9&amp;" "&amp;'[2]Polycraft Armor'!H9</f>
        <v>Blue Steel Helmet</v>
      </c>
      <c r="AL9" s="103" t="str">
        <f>'[2]Polycraft Armor'!$G9&amp;" "&amp;'[2]Polycraft Armor'!I9</f>
        <v>Blue Steel Cuirass</v>
      </c>
      <c r="AM9" s="103" t="str">
        <f>'[2]Polycraft Armor'!$G9&amp;" "&amp;'[2]Polycraft Armor'!J9</f>
        <v>Blue Steel Shins</v>
      </c>
      <c r="AN9" s="103" t="str">
        <f>'[2]Polycraft Armor'!$G9&amp;" "&amp;'[2]Polycraft Armor'!K9</f>
        <v>Blue Steel Boots</v>
      </c>
      <c r="AO9" s="103" t="str">
        <f>'[2]Polycraft Tools'!$I9&amp;" "&amp;[3]Enums!$A$102</f>
        <v>Engineered Steel Hoe</v>
      </c>
      <c r="AP9" s="103" t="str">
        <f>'[2]Polycraft Tools'!$I9&amp;" "&amp;[3]Enums!$A$103</f>
        <v>Engineered Steel Spade</v>
      </c>
      <c r="AQ9" s="103" t="str">
        <f>'[2]Polycraft Tools'!$I9&amp;" "&amp;[3]Enums!$A$104</f>
        <v>Engineered Steel Pickaxe</v>
      </c>
      <c r="AR9" s="103" t="str">
        <f>'[2]Polycraft Tools'!$I9&amp;" "&amp;[3]Enums!$A$105</f>
        <v>Engineered Steel Axe</v>
      </c>
      <c r="AS9" s="103" t="str">
        <f>'[2]Polycraft Tools'!$I9&amp;" "&amp;[3]Enums!$A$106</f>
        <v>Engineered Steel Sword</v>
      </c>
      <c r="AT9" s="103" t="str">
        <f>Inventories!$D9</f>
        <v>Flood Light</v>
      </c>
      <c r="AU9" s="103" t="str">
        <f>'[2]Gripped Tools'!$C$9</f>
        <v>Gripped Wooden Axe</v>
      </c>
      <c r="AV9" s="103" t="str">
        <f>'[2]Pogo Sticks'!$C$9</f>
        <v>Gripped Stone Pogo Stick</v>
      </c>
      <c r="AW9" s="103" t="str">
        <f>'[1]Custom Objects'!$C9</f>
        <v>Jet Pack (Beginner)</v>
      </c>
      <c r="AX9" s="103">
        <f>'[1]Internal Objects'!C9</f>
        <v>0</v>
      </c>
      <c r="AY9" s="103" t="str">
        <f>'[3]Items (MC)'!B9</f>
        <v>Coal</v>
      </c>
      <c r="AZ9" s="103" t="str">
        <f>'[3]Blocks (MC)'!B9</f>
        <v>Bedrock</v>
      </c>
    </row>
    <row r="10" spans="1:52" x14ac:dyDescent="0.2">
      <c r="A10" s="100">
        <f>COUNTIF(K:K,"??*")-1</f>
        <v>325</v>
      </c>
      <c r="B10" s="100" t="str">
        <f>K1</f>
        <v>Compound Medium</v>
      </c>
      <c r="C10" s="105" t="str">
        <f>[1]Ores!$C$10</f>
        <v>Silver Ore</v>
      </c>
      <c r="D10" s="105" t="str">
        <f>[1]Ingots!$C$10</f>
        <v>Silver Ingot</v>
      </c>
      <c r="E10" s="103" t="str">
        <f>[1]Nuggets!C10</f>
        <v>Silver Nugget</v>
      </c>
      <c r="F10" s="105" t="str">
        <f>'[1]Compressed Blocks'!$C$10</f>
        <v>Block of Silver</v>
      </c>
      <c r="G10" s="103" t="str">
        <f>[1]Catalysts!$C$10</f>
        <v>Antimony Trioxide Catalyst</v>
      </c>
      <c r="H10" s="103" t="str">
        <f>[2]Pellets!H84</f>
        <v>Powder Keg (PolyPropylene Pellets)</v>
      </c>
      <c r="I10" s="103" t="str">
        <f>'[1]CV Links'!B10</f>
        <v>Drum (Benzene-Toluene-Xylene)</v>
      </c>
      <c r="J10" s="162" t="str">
        <f>'[1]Compound Vessels'!F10</f>
        <v>Vial (2,2-DiMethylButane)</v>
      </c>
      <c r="K10" s="106" t="str">
        <f>'[1]Compound Vessels'!G10</f>
        <v>Beaker (2,2-DiMethylButane)</v>
      </c>
      <c r="L10" s="106" t="str">
        <f>'[1]Compound Vessels'!H10</f>
        <v>Drum (2,2-DiMethylButane)</v>
      </c>
      <c r="M10" s="106" t="str">
        <f>'[1]Compound Vessels'!I10</f>
        <v>Chemical Vat (2,2-DiMethylButane)</v>
      </c>
      <c r="N10" s="162" t="str">
        <f>'[1]Compound Vessels'!F335</f>
        <v>Bag (Alpha-cyclodextrin)</v>
      </c>
      <c r="O10" s="106" t="str">
        <f>'[1]Compound Vessels'!G335</f>
        <v>Sack (Alpha-cyclodextrin)</v>
      </c>
      <c r="P10" s="106" t="str">
        <f>'[1]Compound Vessels'!H335</f>
        <v>Powder Keg (Alpha-cyclodextrin)</v>
      </c>
      <c r="Q10" s="106" t="str">
        <f>'[1]Compound Vessels'!I335</f>
        <v>Chemical Silo (Alpha-cyclodextrin)</v>
      </c>
      <c r="R10" s="165" t="str">
        <f>'[1]Element Vessels'!F10</f>
        <v>Flask (Fluorine)</v>
      </c>
      <c r="S10" s="103" t="str">
        <f>'[1]Element Vessels'!G10</f>
        <v>Cartridge (Fluorine)</v>
      </c>
      <c r="T10" s="103" t="str">
        <f>'[1]Element Vessels'!H10</f>
        <v>Canister (Fluorine)</v>
      </c>
      <c r="U10" s="103" t="str">
        <f>'[1]Element Vessels'!I10</f>
        <v>Chemical Tank (Fluorine)</v>
      </c>
      <c r="V10" s="168" t="str">
        <f>[2]Pellets!F10</f>
        <v>Bag (Chitin Pellets)</v>
      </c>
      <c r="W10" s="104" t="str">
        <f>[2]Pellets!G10</f>
        <v>Sack (Chitin Pellets)</v>
      </c>
      <c r="X10" s="104" t="str">
        <f>[2]Pellets!H10</f>
        <v>Powder Keg (Chitin Pellets)</v>
      </c>
      <c r="Y10" s="104" t="str">
        <f>[2]Pellets!I10</f>
        <v>Chemical Silo (Chitin Pellets)</v>
      </c>
      <c r="Z10" s="104" t="str">
        <f>'[2]Blocks (Poly)'!D10</f>
        <v>Block (Chitin)</v>
      </c>
      <c r="AA10" s="104" t="str">
        <f>'[2]Slabs (Poly)'!F10</f>
        <v>Slab (Chitin)</v>
      </c>
      <c r="AB10" s="104" t="str">
        <f>'[2]Stairs (Poly)'!D10</f>
        <v>Stairs (Chitin)</v>
      </c>
      <c r="AC10" s="171" t="str">
        <f>[2]Bricks!E10</f>
        <v>ABS Brick (3 x 4)</v>
      </c>
      <c r="AD10" s="103" t="str">
        <f>[2]Molds!$C$10</f>
        <v>Metal Die (Cord)</v>
      </c>
      <c r="AE10" s="103" t="str">
        <f>'[2]Molded Items'!$C$17</f>
        <v>Gasket (Low Pressure)</v>
      </c>
      <c r="AF10" s="103" t="str">
        <f>[2]Masks!C10</f>
        <v>Mask (Processor)(PR Dielectric)</v>
      </c>
      <c r="AG10" s="103" t="str">
        <f>[2]Wafers!H11</f>
        <v>Wafer (Processor) (3 of 8)</v>
      </c>
      <c r="AH10" s="103" t="str">
        <f>[2]Electronics!E10</f>
        <v>OLED Array</v>
      </c>
      <c r="AI10" s="103" t="str">
        <f>'[1]DNA Sampler'!C10</f>
        <v>DNA Sampler (Spider)</v>
      </c>
      <c r="AJ10" s="103" t="str">
        <f>'[1]Cell Culture'!C10</f>
        <v>Cell Culture Dish (Spider)</v>
      </c>
      <c r="AK10" s="103" t="str">
        <f>'[2]Polycraft Armor'!$G10&amp;" "&amp;'[2]Polycraft Armor'!H10</f>
        <v>Jeffersonian Wig</v>
      </c>
      <c r="AL10" s="103" t="str">
        <f>'[2]Polycraft Armor'!$G10&amp;" "&amp;'[2]Polycraft Armor'!I10</f>
        <v>Jeffersonian Culet</v>
      </c>
      <c r="AM10" s="103" t="str">
        <f>'[2]Polycraft Armor'!$G10&amp;" "&amp;'[2]Polycraft Armor'!J10</f>
        <v>Jeffersonian Knickers</v>
      </c>
      <c r="AN10" s="103" t="str">
        <f>'[2]Polycraft Armor'!$G10&amp;" "&amp;'[2]Polycraft Armor'!K10</f>
        <v>Jeffersonian Sabaton a la Poulaine</v>
      </c>
      <c r="AO10" s="103" t="str">
        <f>'[2]Polycraft Tools'!$I10&amp;" "&amp;[3]Enums!$A$102</f>
        <v>Engineered Stainless Steel Hoe</v>
      </c>
      <c r="AP10" s="103" t="str">
        <f>'[2]Polycraft Tools'!$I10&amp;" "&amp;[3]Enums!$A$103</f>
        <v>Engineered Stainless Steel Spade</v>
      </c>
      <c r="AQ10" s="103" t="str">
        <f>'[2]Polycraft Tools'!$I10&amp;" "&amp;[3]Enums!$A$104</f>
        <v>Engineered Stainless Steel Pickaxe</v>
      </c>
      <c r="AR10" s="103" t="str">
        <f>'[2]Polycraft Tools'!$I10&amp;" "&amp;[3]Enums!$A$105</f>
        <v>Engineered Stainless Steel Axe</v>
      </c>
      <c r="AS10" s="103" t="str">
        <f>'[2]Polycraft Tools'!$I10&amp;" "&amp;[3]Enums!$A$106</f>
        <v>Engineered Stainless Steel Sword</v>
      </c>
      <c r="AT10" s="103" t="str">
        <f>Inventories!$D10</f>
        <v>Chemical Processor</v>
      </c>
      <c r="AU10" s="103" t="str">
        <f>'[2]Gripped Tools'!$C$10</f>
        <v>Gripped Stone Sword</v>
      </c>
      <c r="AV10" s="103" t="str">
        <f>'[2]Pogo Sticks'!$C$10</f>
        <v>Gripped Iron Pogo Stick</v>
      </c>
      <c r="AW10" s="103" t="str">
        <f>'[1]Custom Objects'!$C10</f>
        <v>Parachute</v>
      </c>
      <c r="AX10" s="103">
        <f>'[1]Internal Objects'!C10</f>
        <v>0</v>
      </c>
      <c r="AY10" s="103" t="str">
        <f>'[3]Items (MC)'!B10</f>
        <v>Diamond</v>
      </c>
      <c r="AZ10" s="103" t="str">
        <f>'[3]Blocks (MC)'!B10</f>
        <v>Flowing Water</v>
      </c>
    </row>
    <row r="11" spans="1:52" ht="13.5" thickBot="1" x14ac:dyDescent="0.25">
      <c r="A11" s="100">
        <f>COUNTIF(L:L,"??*")-1</f>
        <v>325</v>
      </c>
      <c r="B11" s="100" t="str">
        <f>L1</f>
        <v>Compound Large</v>
      </c>
      <c r="C11" s="105" t="str">
        <f>[1]Ores!$C$11</f>
        <v>Antimony Ore</v>
      </c>
      <c r="D11" s="105" t="str">
        <f>[1]Ingots!$C$11</f>
        <v>Antimony Ingot</v>
      </c>
      <c r="E11" s="103" t="str">
        <f>[1]Nuggets!C11</f>
        <v>Antimony Nugget</v>
      </c>
      <c r="F11" s="105" t="str">
        <f>'[1]Compressed Blocks'!$C$11</f>
        <v>Block of Antimony</v>
      </c>
      <c r="G11" s="103" t="str">
        <f>[1]Catalysts!$C$11</f>
        <v>Copper II Chloride Catalyst</v>
      </c>
      <c r="H11" s="103" t="str">
        <f>[2]Pellets!F8</f>
        <v>Bag (Cellulose Triacetate Pellets)</v>
      </c>
      <c r="I11" s="103" t="str">
        <f>'[1]CV Links'!B11</f>
        <v>Vial (Gas Oil)</v>
      </c>
      <c r="J11" s="162" t="str">
        <f>'[1]Compound Vessels'!F11</f>
        <v>Vial (2,3-DiMethylButane)</v>
      </c>
      <c r="K11" s="106" t="str">
        <f>'[1]Compound Vessels'!G11</f>
        <v>Beaker (2,3-DiMethylButane)</v>
      </c>
      <c r="L11" s="106" t="str">
        <f>'[1]Compound Vessels'!H11</f>
        <v>Drum (2,3-DiMethylButane)</v>
      </c>
      <c r="M11" s="106" t="str">
        <f>'[1]Compound Vessels'!I11</f>
        <v>Chemical Vat (2,3-DiMethylButane)</v>
      </c>
      <c r="N11" s="162" t="str">
        <f>'[1]Compound Vessels'!F336</f>
        <v>Bag (Beta-cyclodextrin)</v>
      </c>
      <c r="O11" s="106" t="str">
        <f>'[1]Compound Vessels'!G336</f>
        <v>Sack (Beta-cyclodextrin)</v>
      </c>
      <c r="P11" s="106" t="str">
        <f>'[1]Compound Vessels'!H336</f>
        <v>Powder Keg (Beta-cyclodextrin)</v>
      </c>
      <c r="Q11" s="106" t="str">
        <f>'[1]Compound Vessels'!I336</f>
        <v>Chemical Silo (Beta-cyclodextrin)</v>
      </c>
      <c r="R11" s="165" t="str">
        <f>'[1]Element Vessels'!F11</f>
        <v>Flask (Neon)</v>
      </c>
      <c r="S11" s="103" t="str">
        <f>'[1]Element Vessels'!G11</f>
        <v>Cartridge (Neon)</v>
      </c>
      <c r="T11" s="103" t="str">
        <f>'[1]Element Vessels'!H11</f>
        <v>Canister (Neon)</v>
      </c>
      <c r="U11" s="103" t="str">
        <f>'[1]Element Vessels'!I11</f>
        <v>Chemical Tank (Neon)</v>
      </c>
      <c r="V11" s="168" t="str">
        <f>[2]Pellets!F11</f>
        <v>Bag (Chlorine Isobutylene-Isoprene Rubber Pellets)</v>
      </c>
      <c r="W11" s="104" t="str">
        <f>[2]Pellets!G11</f>
        <v>Sack (Chlorine Isobutylene-Isoprene Rubber Pellets)</v>
      </c>
      <c r="X11" s="104" t="str">
        <f>[2]Pellets!H11</f>
        <v>Powder Keg (Chlorine Isobutylene-Isoprene Rubber Pellets)</v>
      </c>
      <c r="Y11" s="104" t="str">
        <f>[2]Pellets!I11</f>
        <v>Chemical Silo (Chlorine Isobutylene-Isoprene Rubber Pellets)</v>
      </c>
      <c r="Z11" s="104" t="str">
        <f>'[2]Blocks (Poly)'!D11</f>
        <v>Block (CIIR)</v>
      </c>
      <c r="AA11" s="104" t="str">
        <f>'[2]Slabs (Poly)'!F11</f>
        <v>Slab (CIIR)</v>
      </c>
      <c r="AB11" s="104" t="str">
        <f>'[2]Stairs (Poly)'!D11</f>
        <v>Stairs (CIIR)</v>
      </c>
      <c r="AC11" s="171" t="str">
        <f>[2]Bricks!E11</f>
        <v>ABS Brick (4 x 4)</v>
      </c>
      <c r="AD11" s="103" t="str">
        <f>[2]Molds!C11</f>
        <v>Metal Die (Hose)</v>
      </c>
      <c r="AE11" s="103" t="str">
        <f>'[2]Molded Items'!$C$21</f>
        <v>Life Preserver (Natural Rubber)</v>
      </c>
      <c r="AF11" s="103" t="str">
        <f>[2]Masks!C11</f>
        <v>Mask (Processor)(PR Inner Traces)</v>
      </c>
      <c r="AG11" s="103" t="str">
        <f>[2]Wafers!H12</f>
        <v>Wafer (Processor) (4 of 8)</v>
      </c>
      <c r="AH11" s="103">
        <f>[2]Electronics!E11</f>
        <v>0</v>
      </c>
      <c r="AI11" s="103" t="str">
        <f>'[1]DNA Sampler'!C11</f>
        <v>DNA Sampler (Zombie)</v>
      </c>
      <c r="AJ11" s="103" t="str">
        <f>'[1]Cell Culture'!C11</f>
        <v>Cell Culture Dish (Zombie)</v>
      </c>
      <c r="AK11" s="103" t="str">
        <f>'[2]Polycraft Armor'!$G11&amp;" "&amp;'[2]Polycraft Armor'!H11</f>
        <v>Copper Cap</v>
      </c>
      <c r="AL11" s="103" t="str">
        <f>'[2]Polycraft Armor'!$G11&amp;" "&amp;'[2]Polycraft Armor'!I11</f>
        <v>Copper Culet</v>
      </c>
      <c r="AM11" s="103" t="str">
        <f>'[2]Polycraft Armor'!$G11&amp;" "&amp;'[2]Polycraft Armor'!J11</f>
        <v>Copper Cuisse</v>
      </c>
      <c r="AN11" s="103" t="str">
        <f>'[2]Polycraft Armor'!$G11&amp;" "&amp;'[2]Polycraft Armor'!K11</f>
        <v>Copper Boots</v>
      </c>
      <c r="AO11" s="103" t="str">
        <f>'[2]Polycraft Tools'!$I11&amp;" "&amp;[3]Enums!$A$102</f>
        <v>Engineered Brass Hoe</v>
      </c>
      <c r="AP11" s="103" t="str">
        <f>'[2]Polycraft Tools'!$I11&amp;" "&amp;[3]Enums!$A$103</f>
        <v>Engineered Brass Spade</v>
      </c>
      <c r="AQ11" s="103" t="str">
        <f>'[2]Polycraft Tools'!$I11&amp;" "&amp;[3]Enums!$A$104</f>
        <v>Engineered Brass Pickaxe</v>
      </c>
      <c r="AR11" s="103" t="str">
        <f>'[2]Polycraft Tools'!$I11&amp;" "&amp;[3]Enums!$A$105</f>
        <v>Engineered Brass Axe</v>
      </c>
      <c r="AS11" s="103" t="str">
        <f>'[2]Polycraft Tools'!$I11&amp;" "&amp;[3]Enums!$A$106</f>
        <v>Engineered Brass Sword</v>
      </c>
      <c r="AT11" s="103" t="str">
        <f>Inventories!$D11</f>
        <v>Oil Derrick</v>
      </c>
      <c r="AU11" s="103" t="str">
        <f>'[2]Gripped Tools'!$C$11</f>
        <v>Gripped Stone Shovel</v>
      </c>
      <c r="AV11" s="103" t="str">
        <f>'[2]Pogo Sticks'!$C$11</f>
        <v>Gripped Golden Pogo Stick</v>
      </c>
      <c r="AW11" s="103" t="str">
        <f>'[1]Custom Objects'!$C$11</f>
        <v>Laser</v>
      </c>
      <c r="AX11" s="103">
        <f>'[1]Internal Objects'!C11</f>
        <v>0</v>
      </c>
      <c r="AY11" s="103" t="str">
        <f>'[3]Items (MC)'!B11</f>
        <v>Iron Ingot</v>
      </c>
      <c r="AZ11" s="103" t="str">
        <f>'[3]Blocks (MC)'!B11</f>
        <v>Water</v>
      </c>
    </row>
    <row r="12" spans="1:52" ht="13.5" thickBot="1" x14ac:dyDescent="0.25">
      <c r="A12" s="100">
        <f>COUNTIF(M:M,"??*")-1</f>
        <v>325</v>
      </c>
      <c r="B12" s="100" t="str">
        <f>M1</f>
        <v>Compound Industrial</v>
      </c>
      <c r="C12" s="105" t="str">
        <f>[1]Ores!$C$12</f>
        <v>Tungsten Ore</v>
      </c>
      <c r="D12" s="108" t="str">
        <f>[1]Ingots!$C$12</f>
        <v>Tungsten Ingot</v>
      </c>
      <c r="E12" s="103" t="str">
        <f>[1]Nuggets!C12</f>
        <v>Tungsten Nugget</v>
      </c>
      <c r="F12" s="105" t="str">
        <f>'[1]Compressed Blocks'!$C$12</f>
        <v>Block of Tungsten</v>
      </c>
      <c r="G12" s="103" t="str">
        <f>[1]Catalysts!$C$12</f>
        <v>Iron III Chloride Catalyst</v>
      </c>
      <c r="H12" s="103" t="str">
        <f>[2]Pellets!F9</f>
        <v>Bag (Cellulosic Pellets)</v>
      </c>
      <c r="I12" s="103" t="str">
        <f>'[1]CV Links'!B12</f>
        <v>Beaker (Gas Oil)</v>
      </c>
      <c r="J12" s="162" t="str">
        <f>'[1]Compound Vessels'!F12</f>
        <v>Vial (2-Benzyloxyethanol)</v>
      </c>
      <c r="K12" s="106" t="str">
        <f>'[1]Compound Vessels'!G12</f>
        <v>Beaker (2-Benzyloxyethanol)</v>
      </c>
      <c r="L12" s="106" t="str">
        <f>'[1]Compound Vessels'!H12</f>
        <v>Drum (2-Benzyloxyethanol)</v>
      </c>
      <c r="M12" s="106" t="str">
        <f>'[1]Compound Vessels'!I12</f>
        <v>Chemical Vat (2-Benzyloxyethanol)</v>
      </c>
      <c r="N12" s="162" t="str">
        <f>'[1]Compound Vessels'!F337</f>
        <v>Bag (Gamma-cyclodextrin)</v>
      </c>
      <c r="O12" s="106" t="str">
        <f>'[1]Compound Vessels'!G337</f>
        <v>Sack (Gamma-cyclodextrin)</v>
      </c>
      <c r="P12" s="106" t="str">
        <f>'[1]Compound Vessels'!H337</f>
        <v>Powder Keg (Gamma-cyclodextrin)</v>
      </c>
      <c r="Q12" s="106" t="str">
        <f>'[1]Compound Vessels'!I337</f>
        <v>Chemical Silo (Gamma-cyclodextrin)</v>
      </c>
      <c r="R12" s="165" t="str">
        <f>'[1]Element Vessels'!F12</f>
        <v>Bag (Sodium)</v>
      </c>
      <c r="S12" s="103" t="str">
        <f>'[1]Element Vessels'!G12</f>
        <v>Sack (Sodium)</v>
      </c>
      <c r="T12" s="103" t="str">
        <f>'[1]Element Vessels'!H12</f>
        <v>Powder Keg (Sodium)</v>
      </c>
      <c r="U12" s="103" t="str">
        <f>'[1]Element Vessels'!I12</f>
        <v>Chemical Silo (Sodium)</v>
      </c>
      <c r="V12" s="168" t="str">
        <f>[2]Pellets!F12</f>
        <v>Vial (Epoxy Resin)</v>
      </c>
      <c r="W12" s="104" t="str">
        <f>[2]Pellets!G12</f>
        <v>Beaker (Epoxy Resin)</v>
      </c>
      <c r="X12" s="104" t="str">
        <f>[2]Pellets!H12</f>
        <v>Drum (Epoxy Resin)</v>
      </c>
      <c r="Y12" s="104" t="str">
        <f>[2]Pellets!I12</f>
        <v>Chemical Vat (Epoxy Resin)</v>
      </c>
      <c r="Z12" s="104" t="str">
        <f>'[2]Blocks (Poly)'!D12</f>
        <v>Block (Epoxy Resin)</v>
      </c>
      <c r="AA12" s="104" t="str">
        <f>'[2]Slabs (Poly)'!F12</f>
        <v>Slab (Epoxy Resin)</v>
      </c>
      <c r="AB12" s="104" t="str">
        <f>'[2]Stairs (Poly)'!D12</f>
        <v>Stairs (Epoxy Resin)</v>
      </c>
      <c r="AC12" s="171" t="str">
        <f>[2]Bricks!E12</f>
        <v>ABS Brick (1 x 8)</v>
      </c>
      <c r="AD12" s="103" t="str">
        <f>[2]Molds!C12</f>
        <v>Metal Die (Pipe Segment)</v>
      </c>
      <c r="AE12" s="103" t="str">
        <f>'[2]Molded Items'!$C$24</f>
        <v>Tether (Natural Rubber)</v>
      </c>
      <c r="AF12" s="103" t="str">
        <f>[2]Masks!C12</f>
        <v>Mask (Processor)(PR Through Vias)</v>
      </c>
      <c r="AG12" s="103" t="str">
        <f>[2]Wafers!H13</f>
        <v>Wafer (Processor) (5 of 8)</v>
      </c>
      <c r="AH12" s="103">
        <f>[2]Electronics!E12</f>
        <v>0</v>
      </c>
      <c r="AI12" s="103" t="str">
        <f>'[1]DNA Sampler'!C12</f>
        <v>DNA Sampler (Skeleton)</v>
      </c>
      <c r="AJ12" s="103" t="str">
        <f>'[1]Cell Culture'!C12</f>
        <v>Cell Culture Dish (Skeleton)</v>
      </c>
      <c r="AK12" s="103" t="str">
        <f>'[2]Polycraft Armor'!$G12&amp;" "&amp;'[2]Polycraft Armor'!H12</f>
        <v>Zinc-Plated Helmet</v>
      </c>
      <c r="AL12" s="103" t="str">
        <f>'[2]Polycraft Armor'!$G12&amp;" "&amp;'[2]Polycraft Armor'!I12</f>
        <v>Zinc-Plated Plackart</v>
      </c>
      <c r="AM12" s="103" t="str">
        <f>'[2]Polycraft Armor'!$G12&amp;" "&amp;'[2]Polycraft Armor'!J12</f>
        <v>Zinc-Plated Chausses</v>
      </c>
      <c r="AN12" s="103" t="str">
        <f>'[2]Polycraft Armor'!$G12&amp;" "&amp;'[2]Polycraft Armor'!K12</f>
        <v>Zinc-Plated Sabatons</v>
      </c>
      <c r="AO12" s="103" t="str">
        <f>'[2]Polycraft Tools'!$I12&amp;" "&amp;[3]Enums!$A$102</f>
        <v>Engineered Bronze Hoe</v>
      </c>
      <c r="AP12" s="103" t="str">
        <f>'[2]Polycraft Tools'!$I12&amp;" "&amp;[3]Enums!$A$103</f>
        <v>Engineered Bronze Spade</v>
      </c>
      <c r="AQ12" s="103" t="str">
        <f>'[2]Polycraft Tools'!$I12&amp;" "&amp;[3]Enums!$A$104</f>
        <v>Engineered Bronze Pickaxe</v>
      </c>
      <c r="AR12" s="103" t="str">
        <f>'[2]Polycraft Tools'!$I12&amp;" "&amp;[3]Enums!$A$105</f>
        <v>Engineered Bronze Axe</v>
      </c>
      <c r="AS12" s="103" t="str">
        <f>'[2]Polycraft Tools'!$I12&amp;" "&amp;[3]Enums!$A$106</f>
        <v>Engineered Bronze Sword</v>
      </c>
      <c r="AT12" s="103" t="str">
        <f>Inventories!$D12</f>
        <v>Plastic Chest</v>
      </c>
      <c r="AU12" s="103" t="str">
        <f>'[2]Gripped Tools'!$C$12</f>
        <v>Gripped Stone Pickaxe</v>
      </c>
      <c r="AV12" s="103" t="str">
        <f>'[2]Pogo Sticks'!$C12</f>
        <v>Gripped Diamond Pogo Stick</v>
      </c>
      <c r="AW12" s="103" t="str">
        <f>'[1]Custom Objects'!$C$12</f>
        <v>Phase Shifter</v>
      </c>
      <c r="AX12" s="103">
        <f>'[1]Internal Objects'!C12</f>
        <v>0</v>
      </c>
      <c r="AY12" s="103" t="str">
        <f>'[3]Items (MC)'!B12</f>
        <v>Gold Ingot</v>
      </c>
      <c r="AZ12" s="103" t="str">
        <f>'[3]Blocks (MC)'!B12</f>
        <v>Flowing Lava</v>
      </c>
    </row>
    <row r="13" spans="1:52" x14ac:dyDescent="0.2">
      <c r="A13" s="100">
        <f>COUNTIF(N:N,"??*")-1</f>
        <v>73</v>
      </c>
      <c r="B13" s="100" t="str">
        <f>N1</f>
        <v>Compound Small(2)</v>
      </c>
      <c r="C13" s="105" t="str">
        <f>[1]Ores!$C$13</f>
        <v>Platinum Ore</v>
      </c>
      <c r="D13" s="105" t="str">
        <f>[1]Ingots!$C$13</f>
        <v>Platinum Ingot</v>
      </c>
      <c r="E13" s="103" t="str">
        <f>[1]Nuggets!C13</f>
        <v>Platinum Nugget</v>
      </c>
      <c r="F13" s="105" t="str">
        <f>'[1]Compressed Blocks'!$C$13</f>
        <v>Block of Platinum</v>
      </c>
      <c r="G13" s="103" t="str">
        <f>[1]Catalysts!$C$13</f>
        <v>Iron III Oxide Catalyst</v>
      </c>
      <c r="H13" s="103" t="str">
        <f>[2]Pellets!F10</f>
        <v>Bag (Chitin Pellets)</v>
      </c>
      <c r="I13" s="103" t="str">
        <f>'[1]CV Links'!B13</f>
        <v>Drum (Gas Oil)</v>
      </c>
      <c r="J13" s="162" t="str">
        <f>'[1]Compound Vessels'!F13</f>
        <v>Vial (2-Butoxyethanol)</v>
      </c>
      <c r="K13" s="106" t="str">
        <f>'[1]Compound Vessels'!G13</f>
        <v>Beaker (2-Butoxyethanol)</v>
      </c>
      <c r="L13" s="106" t="str">
        <f>'[1]Compound Vessels'!H13</f>
        <v>Drum (2-Butoxyethanol)</v>
      </c>
      <c r="M13" s="106" t="str">
        <f>'[1]Compound Vessels'!I13</f>
        <v>Chemical Vat (2-Butoxyethanol)</v>
      </c>
      <c r="N13" s="162" t="str">
        <f>'[1]Compound Vessels'!F338</f>
        <v>Bag (MOF-5)</v>
      </c>
      <c r="O13" s="106" t="str">
        <f>'[1]Compound Vessels'!G338</f>
        <v>Sack (MOF-5)</v>
      </c>
      <c r="P13" s="106" t="str">
        <f>'[1]Compound Vessels'!H338</f>
        <v>Powder Keg (MOF-5)</v>
      </c>
      <c r="Q13" s="106" t="str">
        <f>'[1]Compound Vessels'!I338</f>
        <v>Chemical Silo (MOF-5)</v>
      </c>
      <c r="R13" s="165" t="str">
        <f>'[1]Element Vessels'!F13</f>
        <v>Bag (Magnesium)</v>
      </c>
      <c r="S13" s="103" t="str">
        <f>'[1]Element Vessels'!G13</f>
        <v>Sack (Magnesium)</v>
      </c>
      <c r="T13" s="103" t="str">
        <f>'[1]Element Vessels'!H13</f>
        <v>Powder Keg (Magnesium)</v>
      </c>
      <c r="U13" s="103" t="str">
        <f>'[1]Element Vessels'!I13</f>
        <v>Chemical Silo (Magnesium)</v>
      </c>
      <c r="V13" s="168" t="str">
        <f>[2]Pellets!F13</f>
        <v>Bag (Ethoxylates Pellets)</v>
      </c>
      <c r="W13" s="104" t="str">
        <f>[2]Pellets!G13</f>
        <v>Sack (Ethoxylates Pellets)</v>
      </c>
      <c r="X13" s="104" t="str">
        <f>[2]Pellets!H13</f>
        <v>Powder Keg (Ethoxylates Pellets)</v>
      </c>
      <c r="Y13" s="104" t="str">
        <f>[2]Pellets!I13</f>
        <v>Chemical Silo (Ethoxylates Pellets)</v>
      </c>
      <c r="Z13" s="104" t="str">
        <f>'[2]Blocks (Poly)'!D13</f>
        <v>Block (NRE)</v>
      </c>
      <c r="AA13" s="104" t="str">
        <f>'[2]Slabs (Poly)'!F13</f>
        <v>Slab (NRE)</v>
      </c>
      <c r="AB13" s="104" t="str">
        <f>'[2]Stairs (Poly)'!D13</f>
        <v>Stairs (NRE)</v>
      </c>
      <c r="AC13" s="171" t="str">
        <f>[2]Bricks!E13</f>
        <v>ABS Brick (2 x 8)</v>
      </c>
      <c r="AD13" s="103" t="str">
        <f>[2]Molds!C13</f>
        <v>Mold (Flashlight Shaft)</v>
      </c>
      <c r="AE13" s="103" t="str">
        <f>'[2]Molded Items'!$C$25</f>
        <v>Cord (Natural Rubber)</v>
      </c>
      <c r="AF13" s="103" t="str">
        <f>[2]Masks!C13</f>
        <v>Mask (Processor)(PR Outer Traces)</v>
      </c>
      <c r="AG13" s="103" t="str">
        <f>[2]Wafers!H14</f>
        <v>Wafer (Processor) (6 of 8)</v>
      </c>
      <c r="AH13" s="103">
        <f>[2]Electronics!E13</f>
        <v>0</v>
      </c>
      <c r="AI13" s="103" t="str">
        <f>'[1]DNA Sampler'!C13</f>
        <v>DNA Sampler (Horse)</v>
      </c>
      <c r="AJ13" s="103" t="str">
        <f>'[1]Cell Culture'!C13</f>
        <v>Cell Culture Dish (Horse)</v>
      </c>
      <c r="AK13" s="103" t="str">
        <f>'[2]Polycraft Armor'!$G13&amp;" "&amp;'[2]Polycraft Armor'!H13</f>
        <v>Palladin Helm</v>
      </c>
      <c r="AL13" s="103" t="str">
        <f>'[2]Polycraft Armor'!$G13&amp;" "&amp;'[2]Polycraft Armor'!I13</f>
        <v>Palladin Cuirass</v>
      </c>
      <c r="AM13" s="103" t="str">
        <f>'[2]Polycraft Armor'!$G13&amp;" "&amp;'[2]Polycraft Armor'!J13</f>
        <v>Palladin Poleyn</v>
      </c>
      <c r="AN13" s="103" t="str">
        <f>'[2]Polycraft Armor'!$G13&amp;" "&amp;'[2]Polycraft Armor'!K13</f>
        <v>Palladin Treadsoles</v>
      </c>
      <c r="AO13" s="103" t="str">
        <f>'[2]Polycraft Tools'!$I13&amp;" "&amp;[3]Enums!$A$102</f>
        <v>Engineered Tungsten Carbide Hoe</v>
      </c>
      <c r="AP13" s="103" t="str">
        <f>'[2]Polycraft Tools'!$I13&amp;" "&amp;[3]Enums!$A$103</f>
        <v>Engineered Tungsten Carbide Spade</v>
      </c>
      <c r="AQ13" s="103" t="str">
        <f>'[2]Polycraft Tools'!$I13&amp;" "&amp;[3]Enums!$A$104</f>
        <v>Engineered Tungsten Carbide Pickaxe</v>
      </c>
      <c r="AR13" s="103" t="str">
        <f>'[2]Polycraft Tools'!$I13&amp;" "&amp;[3]Enums!$A$105</f>
        <v>Engineered Tungsten Carbide Axe</v>
      </c>
      <c r="AS13" s="103" t="str">
        <f>'[2]Polycraft Tools'!$I13&amp;" "&amp;[3]Enums!$A$106</f>
        <v>Engineered Tungsten Carbide Sword</v>
      </c>
      <c r="AT13" s="103" t="str">
        <f>Inventories!$D13</f>
        <v>Wine Press</v>
      </c>
      <c r="AU13" s="103" t="str">
        <f>'[2]Gripped Tools'!$C$13</f>
        <v>Gripped Stone Axe</v>
      </c>
      <c r="AV13" s="103">
        <f>'[2]Pogo Sticks'!$C13</f>
        <v>0</v>
      </c>
      <c r="AW13" s="103" t="str">
        <f>'[1]Custom Objects'!$C$13</f>
        <v>Scuba Tank (Beginner)</v>
      </c>
      <c r="AX13" s="103">
        <f>'[1]Internal Objects'!C13</f>
        <v>0</v>
      </c>
      <c r="AY13" s="103" t="str">
        <f>'[3]Items (MC)'!B13</f>
        <v>Iron Sword</v>
      </c>
      <c r="AZ13" s="103" t="str">
        <f>'[3]Blocks (MC)'!B13</f>
        <v>Lava</v>
      </c>
    </row>
    <row r="14" spans="1:52" x14ac:dyDescent="0.2">
      <c r="A14" s="100">
        <f>COUNTIF(O:O,"??*")-1</f>
        <v>73</v>
      </c>
      <c r="B14" s="100" t="str">
        <f>O1</f>
        <v>Compound Medium(2)</v>
      </c>
      <c r="C14" s="105" t="str">
        <f>[1]Ores!$C$14</f>
        <v>Plumbum (Lead) Ore</v>
      </c>
      <c r="D14" s="105" t="str">
        <f>[1]Ingots!$C$14</f>
        <v>Plumbum (Lead) Ingot</v>
      </c>
      <c r="E14" s="103" t="str">
        <f>[1]Nuggets!C14</f>
        <v>Plumbum (Lead) Nugget</v>
      </c>
      <c r="F14" s="105" t="str">
        <f>'[1]Compressed Blocks'!$C$14</f>
        <v>Block of Plumbum (Lead)</v>
      </c>
      <c r="G14" s="103" t="str">
        <f>[1]Catalysts!$C$14</f>
        <v>Ziegler-Natta Catalyst</v>
      </c>
      <c r="H14" s="103" t="str">
        <f>[2]Pellets!F11</f>
        <v>Bag (Chlorine Isobutylene-Isoprene Rubber Pellets)</v>
      </c>
      <c r="I14" s="103" t="str">
        <f>'[1]CV Links'!B14</f>
        <v>Vial (NeoPentane)</v>
      </c>
      <c r="J14" s="162" t="str">
        <f>'[1]Compound Vessels'!F14</f>
        <v>Vial (2-Butoxyethyl Acetate)</v>
      </c>
      <c r="K14" s="106" t="str">
        <f>'[1]Compound Vessels'!G14</f>
        <v>Beaker (2-Butoxyethyl Acetate)</v>
      </c>
      <c r="L14" s="106" t="str">
        <f>'[1]Compound Vessels'!H14</f>
        <v>Drum (2-Butoxyethyl Acetate)</v>
      </c>
      <c r="M14" s="106" t="str">
        <f>'[1]Compound Vessels'!I14</f>
        <v>Chemical Vat (2-Butoxyethyl Acetate)</v>
      </c>
      <c r="N14" s="162" t="str">
        <f>'[1]Compound Vessels'!F339</f>
        <v>Bag (CD-MOF)</v>
      </c>
      <c r="O14" s="106" t="str">
        <f>'[1]Compound Vessels'!G339</f>
        <v>Sack (CD-MOF)</v>
      </c>
      <c r="P14" s="106" t="str">
        <f>'[1]Compound Vessels'!H339</f>
        <v>Powder Keg (CD-MOF)</v>
      </c>
      <c r="Q14" s="106" t="str">
        <f>'[1]Compound Vessels'!I339</f>
        <v>Chemical Silo (CD-MOF)</v>
      </c>
      <c r="R14" s="165" t="str">
        <f>'[1]Element Vessels'!F14</f>
        <v>Bag (Aluminum)</v>
      </c>
      <c r="S14" s="103" t="str">
        <f>'[1]Element Vessels'!G14</f>
        <v>Sack (Aluminum)</v>
      </c>
      <c r="T14" s="103" t="str">
        <f>'[1]Element Vessels'!H14</f>
        <v>Powder Keg (Aluminum)</v>
      </c>
      <c r="U14" s="103" t="str">
        <f>'[1]Element Vessels'!I14</f>
        <v>Chemical Silo (Aluminum)</v>
      </c>
      <c r="V14" s="168" t="str">
        <f>[2]Pellets!F14</f>
        <v>Bag (Ethylene-Propylene Monomer Pellets)</v>
      </c>
      <c r="W14" s="104" t="str">
        <f>[2]Pellets!G14</f>
        <v>Sack (Ethylene-Propylene Monomer Pellets)</v>
      </c>
      <c r="X14" s="104" t="str">
        <f>[2]Pellets!H14</f>
        <v>Powder Keg (Ethylene-Propylene Monomer Pellets)</v>
      </c>
      <c r="Y14" s="104" t="str">
        <f>[2]Pellets!I14</f>
        <v>Chemical Silo (Ethylene-Propylene Monomer Pellets)</v>
      </c>
      <c r="Z14" s="104" t="str">
        <f>'[2]Blocks (Poly)'!D14</f>
        <v>Block (EPM)</v>
      </c>
      <c r="AA14" s="104" t="str">
        <f>'[2]Slabs (Poly)'!F14</f>
        <v>Slab (EPM)</v>
      </c>
      <c r="AB14" s="104" t="str">
        <f>'[2]Stairs (Poly)'!D14</f>
        <v>Stairs (EPM)</v>
      </c>
      <c r="AC14" s="171">
        <f>[2]Bricks!E14</f>
        <v>0</v>
      </c>
      <c r="AD14" s="103" t="str">
        <f>[2]Molds!C14</f>
        <v>Mold (Plastic Brick (1 x 1))</v>
      </c>
      <c r="AE14" s="103" t="str">
        <f>'[2]Molded Items'!$C$26</f>
        <v>Hose (Low Pressure)</v>
      </c>
      <c r="AF14" s="103" t="str">
        <f>[2]Masks!C14</f>
        <v>Mask (Processor)(PR Encapsulation)</v>
      </c>
      <c r="AG14" s="103" t="str">
        <f>[2]Wafers!H15</f>
        <v>Wafer (Processor) (7 of 8)</v>
      </c>
      <c r="AH14" s="103">
        <f>[2]Electronics!E14</f>
        <v>0</v>
      </c>
      <c r="AI14" s="103" t="str">
        <f>'[1]DNA Sampler'!C14</f>
        <v>DNA Sampler (Witch)</v>
      </c>
      <c r="AJ14" s="103" t="str">
        <f>'[1]Cell Culture'!C14</f>
        <v>Cell Culture Dish (Witch)</v>
      </c>
      <c r="AK14" s="103" t="str">
        <f>'[2]Polycraft Armor'!$G14&amp;" "&amp;'[2]Polycraft Armor'!H14</f>
        <v>Silver Sallet</v>
      </c>
      <c r="AL14" s="103" t="str">
        <f>'[2]Polycraft Armor'!$G14&amp;" "&amp;'[2]Polycraft Armor'!I14</f>
        <v>Silver Bevor</v>
      </c>
      <c r="AM14" s="103" t="str">
        <f>'[2]Polycraft Armor'!$G14&amp;" "&amp;'[2]Polycraft Armor'!J14</f>
        <v>Silver Schynbalds</v>
      </c>
      <c r="AN14" s="103" t="str">
        <f>'[2]Polycraft Armor'!$G14&amp;" "&amp;'[2]Polycraft Armor'!K14</f>
        <v>Silver Sabatons</v>
      </c>
      <c r="AO14" s="103" t="str">
        <f>'[2]Polycraft Tools'!$I14&amp;" "&amp;[3]Enums!$A$102</f>
        <v>Engineered Nichrome Hoe</v>
      </c>
      <c r="AP14" s="103" t="str">
        <f>'[2]Polycraft Tools'!$I14&amp;" "&amp;[3]Enums!$A$103</f>
        <v>Engineered Nichrome Spade</v>
      </c>
      <c r="AQ14" s="103" t="str">
        <f>'[2]Polycraft Tools'!$I14&amp;" "&amp;[3]Enums!$A$104</f>
        <v>Engineered Nichrome Pickaxe</v>
      </c>
      <c r="AR14" s="103" t="str">
        <f>'[2]Polycraft Tools'!$I14&amp;" "&amp;[3]Enums!$A$105</f>
        <v>Engineered Nichrome Axe</v>
      </c>
      <c r="AS14" s="103" t="str">
        <f>'[2]Polycraft Tools'!$I14&amp;" "&amp;[3]Enums!$A$106</f>
        <v>Engineered Nichrome Sword</v>
      </c>
      <c r="AT14" s="103" t="str">
        <f>Inventories!$D14</f>
        <v>Spotlight</v>
      </c>
      <c r="AU14" s="103" t="str">
        <f>'[2]Gripped Tools'!$C$14</f>
        <v>Gripped Diamond Sword</v>
      </c>
      <c r="AV14" s="103">
        <f>'[2]Pogo Sticks'!$C14</f>
        <v>0</v>
      </c>
      <c r="AW14" s="103" t="str">
        <f>'[1]Custom Objects'!$C$14</f>
        <v>Scuba Tank (Intermediate)</v>
      </c>
      <c r="AX14" s="103">
        <f>'[1]Internal Objects'!C14</f>
        <v>0</v>
      </c>
      <c r="AY14" s="103" t="str">
        <f>'[3]Items (MC)'!B14</f>
        <v>Wooden Sword</v>
      </c>
      <c r="AZ14" s="103" t="str">
        <f>'[3]Blocks (MC)'!B14</f>
        <v>Sand</v>
      </c>
    </row>
    <row r="15" spans="1:52" x14ac:dyDescent="0.2">
      <c r="A15" s="100">
        <f>COUNTIF(P:P,"??*")-1</f>
        <v>73</v>
      </c>
      <c r="B15" s="100" t="str">
        <f>P1</f>
        <v>Compound Large(2)</v>
      </c>
      <c r="C15" s="105" t="str">
        <f>[1]Ores!$C$15</f>
        <v>Bismuth Ore</v>
      </c>
      <c r="D15" s="105" t="str">
        <f>[1]Ingots!$C$15</f>
        <v>Bismuth Ingot</v>
      </c>
      <c r="E15" s="103" t="str">
        <f>[1]Nuggets!C15</f>
        <v>Bismuth Nugget</v>
      </c>
      <c r="F15" s="105" t="str">
        <f>'[1]Compressed Blocks'!$C$15</f>
        <v>Block of Bismuth</v>
      </c>
      <c r="G15" s="103" t="str">
        <f>[1]Catalysts!$C$15</f>
        <v>Cobalt-Manganese-Bromide Catalyst</v>
      </c>
      <c r="H15" s="103" t="str">
        <f>[2]Pellets!F12</f>
        <v>Vial (Epoxy Resin)</v>
      </c>
      <c r="I15" s="103" t="str">
        <f>'[1]CV Links'!B15</f>
        <v>Beaker (NeoPentane)</v>
      </c>
      <c r="J15" s="162" t="str">
        <f>'[1]Compound Vessels'!F15</f>
        <v>Vial (2C3 mercaptan)</v>
      </c>
      <c r="K15" s="106" t="str">
        <f>'[1]Compound Vessels'!G15</f>
        <v>Beaker (2C3 mercaptan)</v>
      </c>
      <c r="L15" s="106" t="str">
        <f>'[1]Compound Vessels'!H15</f>
        <v>Drum (2C3 mercaptan)</v>
      </c>
      <c r="M15" s="106" t="str">
        <f>'[1]Compound Vessels'!I15</f>
        <v>Chemical Vat (2C3 mercaptan)</v>
      </c>
      <c r="N15" s="162" t="str">
        <f>'[1]Compound Vessels'!F340</f>
        <v>Bag (Bucky Balls (C60))</v>
      </c>
      <c r="O15" s="106" t="str">
        <f>'[1]Compound Vessels'!G340</f>
        <v>Sack (Bucky Balls (C60))</v>
      </c>
      <c r="P15" s="106" t="str">
        <f>'[1]Compound Vessels'!H340</f>
        <v>Powder Keg (Bucky Balls (C60))</v>
      </c>
      <c r="Q15" s="106" t="str">
        <f>'[1]Compound Vessels'!I340</f>
        <v>Chemical Silo (Bucky Balls (C60))</v>
      </c>
      <c r="R15" s="165" t="str">
        <f>'[1]Element Vessels'!F15</f>
        <v>Bag (Silicon)</v>
      </c>
      <c r="S15" s="103" t="str">
        <f>'[1]Element Vessels'!G15</f>
        <v>Sack (Silicon)</v>
      </c>
      <c r="T15" s="103" t="str">
        <f>'[1]Element Vessels'!H15</f>
        <v>Powder Keg (Silicon)</v>
      </c>
      <c r="U15" s="103" t="str">
        <f>'[1]Element Vessels'!I15</f>
        <v>Chemical Silo (Silicon)</v>
      </c>
      <c r="V15" s="168" t="str">
        <f>[2]Pellets!F15</f>
        <v>Bag (Ethylene-Propylene-Diene Monomer Pellets)</v>
      </c>
      <c r="W15" s="104" t="str">
        <f>[2]Pellets!G15</f>
        <v>Sack (Ethylene-Propylene-Diene Monomer Pellets)</v>
      </c>
      <c r="X15" s="104" t="str">
        <f>[2]Pellets!H15</f>
        <v>Powder Keg (Ethylene-Propylene-Diene Monomer Pellets)</v>
      </c>
      <c r="Y15" s="104" t="str">
        <f>[2]Pellets!I15</f>
        <v>Chemical Silo (Ethylene-Propylene-Diene Monomer Pellets)</v>
      </c>
      <c r="Z15" s="104" t="str">
        <f>'[2]Blocks (Poly)'!D15</f>
        <v>Block (EPDM)</v>
      </c>
      <c r="AA15" s="104" t="str">
        <f>'[2]Slabs (Poly)'!F15</f>
        <v>Slab (EPDM)</v>
      </c>
      <c r="AB15" s="104" t="str">
        <f>'[2]Stairs (Poly)'!D15</f>
        <v>Stairs (EPDM)</v>
      </c>
      <c r="AC15" s="171">
        <f>[2]Bricks!E15</f>
        <v>0</v>
      </c>
      <c r="AD15" s="103" t="str">
        <f>[2]Molds!C15</f>
        <v>Mold (Plastic Brick (1 x 2))</v>
      </c>
      <c r="AE15" s="103" t="str">
        <f xml:space="preserve"> '[2]Molded Items'!C30</f>
        <v>Pipe Segment (PP)</v>
      </c>
      <c r="AF15" s="103" t="str">
        <f>[2]Masks!C15</f>
        <v>Mask (Temperature Sensor)(PR Backplane)</v>
      </c>
      <c r="AG15" s="103" t="str">
        <f>[2]Wafers!H16</f>
        <v>Wafer (Processor)</v>
      </c>
      <c r="AH15" s="103">
        <f>[2]Electronics!E15</f>
        <v>0</v>
      </c>
      <c r="AI15" s="103" t="str">
        <f>'[1]DNA Sampler'!C15</f>
        <v>DNA Sampler (Creeper)</v>
      </c>
      <c r="AJ15" s="103" t="str">
        <f>'[1]Cell Culture'!C15</f>
        <v>Cell Culture Dish (Creeper)</v>
      </c>
      <c r="AK15" s="103" t="str">
        <f>'[2]Polycraft Armor'!$G15&amp;" "&amp;'[2]Polycraft Armor'!H15</f>
        <v>SuperB Barbute</v>
      </c>
      <c r="AL15" s="103" t="str">
        <f>'[2]Polycraft Armor'!$G15&amp;" "&amp;'[2]Polycraft Armor'!I15</f>
        <v>SuperB Chestplate</v>
      </c>
      <c r="AM15" s="103" t="str">
        <f>'[2]Polycraft Armor'!$G15&amp;" "&amp;'[2]Polycraft Armor'!J15</f>
        <v>SuperB Lames</v>
      </c>
      <c r="AN15" s="103" t="str">
        <f>'[2]Polycraft Armor'!$G15&amp;" "&amp;'[2]Polycraft Armor'!K15</f>
        <v>SuperB Batts</v>
      </c>
      <c r="AO15" s="103" t="str">
        <f>'[2]Polycraft Tools'!$I15&amp;" "&amp;[3]Enums!$A$102</f>
        <v>Engineered Antimony-Lead Hoe</v>
      </c>
      <c r="AP15" s="103" t="str">
        <f>'[2]Polycraft Tools'!$I15&amp;" "&amp;[3]Enums!$A$103</f>
        <v>Engineered Antimony-Lead Spade</v>
      </c>
      <c r="AQ15" s="103" t="str">
        <f>'[2]Polycraft Tools'!$I15&amp;" "&amp;[3]Enums!$A$104</f>
        <v>Engineered Antimony-Lead Pickaxe</v>
      </c>
      <c r="AR15" s="103" t="str">
        <f>'[2]Polycraft Tools'!$I15&amp;" "&amp;[3]Enums!$A$105</f>
        <v>Engineered Antimony-Lead Axe</v>
      </c>
      <c r="AS15" s="103" t="str">
        <f>'[2]Polycraft Tools'!$I15&amp;" "&amp;[3]Enums!$A$106</f>
        <v>Engineered Antimony-Lead Sword</v>
      </c>
      <c r="AT15" s="103" t="str">
        <f>Inventories!$D15</f>
        <v>Merox Treatment Unit</v>
      </c>
      <c r="AU15" s="103" t="str">
        <f>'[2]Gripped Tools'!$C$15</f>
        <v>Gripped Diamond Shovel</v>
      </c>
      <c r="AV15" s="103">
        <f>'[2]Pogo Sticks'!$C15</f>
        <v>0</v>
      </c>
      <c r="AW15" s="103" t="str">
        <f>'[1]Custom Objects'!$C$15</f>
        <v>Scuba Tank (Advanced)</v>
      </c>
      <c r="AX15" s="103">
        <f>'[1]Internal Objects'!C15</f>
        <v>0</v>
      </c>
      <c r="AY15" s="103" t="str">
        <f>'[3]Items (MC)'!B15</f>
        <v>Wooden Shovel</v>
      </c>
      <c r="AZ15" s="103" t="str">
        <f>'[3]Blocks (MC)'!B15</f>
        <v>Gravel</v>
      </c>
    </row>
    <row r="16" spans="1:52" x14ac:dyDescent="0.2">
      <c r="A16" s="100">
        <f>COUNTIF(Q:Q,"??*")-1</f>
        <v>73</v>
      </c>
      <c r="B16" s="100" t="str">
        <f>Q1</f>
        <v>Compound Industrial(2)</v>
      </c>
      <c r="C16" s="105" t="str">
        <f>[1]Ores!$C$16</f>
        <v>Bauxite</v>
      </c>
      <c r="D16" s="105" t="str">
        <f>[1]Ingots!$C$16</f>
        <v>Aluminum Ingot</v>
      </c>
      <c r="E16" s="103" t="str">
        <f>[1]Nuggets!C16</f>
        <v>Aluminum Nugget</v>
      </c>
      <c r="F16" s="105" t="str">
        <f>'[1]Compressed Blocks'!$C$16</f>
        <v>Block of Aluminum</v>
      </c>
      <c r="G16" s="103" t="str">
        <f>[1]Catalysts!$C$16</f>
        <v>Zeolite Catalyst</v>
      </c>
      <c r="H16" s="103" t="str">
        <f>[2]Pellets!F13</f>
        <v>Bag (Ethoxylates Pellets)</v>
      </c>
      <c r="I16" s="103" t="str">
        <f>'[1]CV Links'!B16</f>
        <v>Drum (NeoPentane)</v>
      </c>
      <c r="J16" s="162" t="str">
        <f>'[1]Compound Vessels'!F16</f>
        <v>Vial (2-Ethoxyethanol)</v>
      </c>
      <c r="K16" s="106" t="str">
        <f>'[1]Compound Vessels'!G16</f>
        <v>Beaker (2-Ethoxyethanol)</v>
      </c>
      <c r="L16" s="106" t="str">
        <f>'[1]Compound Vessels'!H16</f>
        <v>Drum (2-Ethoxyethanol)</v>
      </c>
      <c r="M16" s="106" t="str">
        <f>'[1]Compound Vessels'!I16</f>
        <v>Chemical Vat (2-Ethoxyethanol)</v>
      </c>
      <c r="N16" s="162" t="str">
        <f>'[1]Compound Vessels'!F341</f>
        <v>Bag (Zinc Nitrate)</v>
      </c>
      <c r="O16" s="106" t="str">
        <f>'[1]Compound Vessels'!G341</f>
        <v>Sack (Zinc Nitrate)</v>
      </c>
      <c r="P16" s="106" t="str">
        <f>'[1]Compound Vessels'!H341</f>
        <v>Powder Keg (Zinc Nitrate)</v>
      </c>
      <c r="Q16" s="106" t="str">
        <f>'[1]Compound Vessels'!I341</f>
        <v>Chemical Silo (Zinc Nitrate)</v>
      </c>
      <c r="R16" s="165" t="str">
        <f>'[1]Element Vessels'!F16</f>
        <v>Bag (Phosphorus)</v>
      </c>
      <c r="S16" s="103" t="str">
        <f>'[1]Element Vessels'!G16</f>
        <v>Sack (Phosphorus)</v>
      </c>
      <c r="T16" s="103" t="str">
        <f>'[1]Element Vessels'!H16</f>
        <v>Powder Keg (Phosphorus)</v>
      </c>
      <c r="U16" s="103" t="str">
        <f>'[1]Element Vessels'!I16</f>
        <v>Chemical Silo (Phosphorus)</v>
      </c>
      <c r="V16" s="168" t="str">
        <f>[2]Pellets!F16</f>
        <v>Bag (Ethylene-Vinyl Acetate Pellets)</v>
      </c>
      <c r="W16" s="104" t="str">
        <f>[2]Pellets!G16</f>
        <v>Sack (Ethylene-Vinyl Acetate Pellets)</v>
      </c>
      <c r="X16" s="104" t="str">
        <f>[2]Pellets!H16</f>
        <v>Powder Keg (Ethylene-Vinyl Acetate Pellets)</v>
      </c>
      <c r="Y16" s="104" t="str">
        <f>[2]Pellets!I16</f>
        <v>Chemical Silo (Ethylene-Vinyl Acetate Pellets)</v>
      </c>
      <c r="Z16" s="104" t="str">
        <f>'[2]Blocks (Poly)'!D16</f>
        <v>Block (EVA)</v>
      </c>
      <c r="AA16" s="104" t="str">
        <f>'[2]Slabs (Poly)'!F16</f>
        <v>Slab (EVA)</v>
      </c>
      <c r="AB16" s="104" t="str">
        <f>'[2]Stairs (Poly)'!D16</f>
        <v>Stairs (EVA)</v>
      </c>
      <c r="AC16" s="171">
        <f>[2]Bricks!E16</f>
        <v>0</v>
      </c>
      <c r="AD16" s="103" t="str">
        <f>[2]Molds!C16</f>
        <v>Mold (Plastic Brick (1 x 3))</v>
      </c>
      <c r="AE16" s="103" t="str">
        <f xml:space="preserve"> '[2]Molded Items'!C31</f>
        <v>Flashlight Shaft (PS)</v>
      </c>
      <c r="AF16" s="103" t="str">
        <f>[2]Masks!C16</f>
        <v>Mask (Temperature Sensor)(PR Semiconductor)</v>
      </c>
      <c r="AG16" s="103" t="str">
        <f>[2]Wafers!H17</f>
        <v>Wafer (Temperature Sensor) (1 of 5)</v>
      </c>
      <c r="AH16" s="103">
        <f>[2]Electronics!E16</f>
        <v>0</v>
      </c>
      <c r="AI16" s="103" t="str">
        <f>'[1]DNA Sampler'!C16</f>
        <v>DNA Sampler (Silverfish)</v>
      </c>
      <c r="AJ16" s="103" t="str">
        <f>'[1]Cell Culture'!C16</f>
        <v>Cell Culture Dish (Silverfish)</v>
      </c>
      <c r="AK16" s="103" t="str">
        <f>'[2]Polycraft Armor'!$G16&amp;" "&amp;'[2]Polycraft Armor'!H16</f>
        <v>Wolfram Great Helm</v>
      </c>
      <c r="AL16" s="103" t="str">
        <f>'[2]Polycraft Armor'!$G16&amp;" "&amp;'[2]Polycraft Armor'!I16</f>
        <v>Wolfram Cuirass</v>
      </c>
      <c r="AM16" s="103" t="str">
        <f>'[2]Polycraft Armor'!$G16&amp;" "&amp;'[2]Polycraft Armor'!J16</f>
        <v>Wolfram Poleyns</v>
      </c>
      <c r="AN16" s="103" t="str">
        <f>'[2]Polycraft Armor'!$G16&amp;" "&amp;'[2]Polycraft Armor'!K16</f>
        <v>Wolfram Treadsoles</v>
      </c>
      <c r="AO16" s="103" t="str">
        <f>'[2]Polycraft Tools'!$I16&amp;" "&amp;[3]Enums!$A$102</f>
        <v>Composite Iron Hoe</v>
      </c>
      <c r="AP16" s="103" t="str">
        <f>'[2]Polycraft Tools'!$I16&amp;" "&amp;[3]Enums!$A$103</f>
        <v>Composite Iron Spade</v>
      </c>
      <c r="AQ16" s="103" t="str">
        <f>'[2]Polycraft Tools'!$I16&amp;" "&amp;[3]Enums!$A$104</f>
        <v>Composite Iron Pickaxe</v>
      </c>
      <c r="AR16" s="103" t="str">
        <f>'[2]Polycraft Tools'!$I16&amp;" "&amp;[3]Enums!$A$105</f>
        <v>Composite Iron Axe</v>
      </c>
      <c r="AS16" s="103" t="str">
        <f>'[2]Polycraft Tools'!$I16&amp;" "&amp;[3]Enums!$A$106</f>
        <v>Composite Iron Sword</v>
      </c>
      <c r="AT16" s="103" t="str">
        <f>Inventories!$D16</f>
        <v>Flow Regulator</v>
      </c>
      <c r="AU16" s="103" t="str">
        <f>'[2]Gripped Tools'!$C$16</f>
        <v>Gripped Diamond Pickaxe</v>
      </c>
      <c r="AV16" s="103">
        <f>'[2]Pogo Sticks'!$C16</f>
        <v>0</v>
      </c>
      <c r="AW16" s="103" t="str">
        <f>'[1]Custom Objects'!$C$16</f>
        <v>Scuba Tank (Pro)</v>
      </c>
      <c r="AX16" s="103">
        <f>'[1]Internal Objects'!C16</f>
        <v>0</v>
      </c>
      <c r="AY16" s="103" t="str">
        <f>'[3]Items (MC)'!B16</f>
        <v>Wooden Pickaxe</v>
      </c>
      <c r="AZ16" s="103" t="str">
        <f>'[3]Blocks (MC)'!B16</f>
        <v>Gold Ore</v>
      </c>
    </row>
    <row r="17" spans="1:52" x14ac:dyDescent="0.2">
      <c r="A17" s="100">
        <f>COUNTIF(R:R,"??*")-1</f>
        <v>118</v>
      </c>
      <c r="B17" s="100" t="str">
        <f>R1</f>
        <v>Element Small</v>
      </c>
      <c r="C17" s="105" t="str">
        <f>[1]Ores!$C$17</f>
        <v>Tar Sand</v>
      </c>
      <c r="D17" s="105" t="str">
        <f>[1]Ingots!$C$17</f>
        <v>Steel Ingot</v>
      </c>
      <c r="E17" s="103" t="str">
        <f>[1]Nuggets!C17</f>
        <v>Steel Nugget</v>
      </c>
      <c r="F17" s="105" t="str">
        <f>'[1]Compressed Blocks'!$C$17</f>
        <v>Block of Steel</v>
      </c>
      <c r="G17" s="103" t="str">
        <f>[1]Catalysts!$C$17</f>
        <v>Zinc II Chloride Catalyst</v>
      </c>
      <c r="H17" s="103" t="str">
        <f>[2]Pellets!F14</f>
        <v>Bag (Ethylene-Propylene Monomer Pellets)</v>
      </c>
      <c r="I17" s="103" t="str">
        <f>'[1]CV Links'!B17</f>
        <v>Flask (Methane)</v>
      </c>
      <c r="J17" s="162" t="str">
        <f>'[1]Compound Vessels'!F17</f>
        <v>Vial (2-Ethoxyethyl Acetate)</v>
      </c>
      <c r="K17" s="106" t="str">
        <f>'[1]Compound Vessels'!G17</f>
        <v>Beaker (2-Ethoxyethyl Acetate)</v>
      </c>
      <c r="L17" s="106" t="str">
        <f>'[1]Compound Vessels'!H17</f>
        <v>Drum (2-Ethoxyethyl Acetate)</v>
      </c>
      <c r="M17" s="106" t="str">
        <f>'[1]Compound Vessels'!I17</f>
        <v>Chemical Vat (2-Ethoxyethyl Acetate)</v>
      </c>
      <c r="N17" s="162" t="str">
        <f>'[1]Compound Vessels'!F342</f>
        <v>Bag (Lead Oxide)</v>
      </c>
      <c r="O17" s="106" t="str">
        <f>'[1]Compound Vessels'!G342</f>
        <v>Sack (Lead Oxide)</v>
      </c>
      <c r="P17" s="106" t="str">
        <f>'[1]Compound Vessels'!H342</f>
        <v>Powder Keg (Lead Oxide)</v>
      </c>
      <c r="Q17" s="106" t="str">
        <f>'[1]Compound Vessels'!I342</f>
        <v>Chemical Silo (Lead Oxide)</v>
      </c>
      <c r="R17" s="165" t="str">
        <f>'[1]Element Vessels'!F17</f>
        <v>Bag (Sulfur)</v>
      </c>
      <c r="S17" s="103" t="str">
        <f>'[1]Element Vessels'!G17</f>
        <v>Sack (Sulfur)</v>
      </c>
      <c r="T17" s="103" t="str">
        <f>'[1]Element Vessels'!H17</f>
        <v>Powder Keg (Sulfur)</v>
      </c>
      <c r="U17" s="103" t="str">
        <f>'[1]Element Vessels'!I17</f>
        <v>Chemical Silo (Sulfur)</v>
      </c>
      <c r="V17" s="168" t="str">
        <f>[2]Pellets!F17</f>
        <v>Bag (High Density PolyEthylene Pellets)</v>
      </c>
      <c r="W17" s="104" t="str">
        <f>[2]Pellets!G17</f>
        <v>Sack (High Density PolyEthylene Pellets)</v>
      </c>
      <c r="X17" s="104" t="str">
        <f>[2]Pellets!H17</f>
        <v>Powder Keg (High Density PolyEthylene Pellets)</v>
      </c>
      <c r="Y17" s="104" t="str">
        <f>[2]Pellets!I17</f>
        <v>Chemical Silo (High Density PolyEthylene Pellets)</v>
      </c>
      <c r="Z17" s="104" t="str">
        <f>'[2]Blocks (Poly)'!D17</f>
        <v>Block (HDPE)</v>
      </c>
      <c r="AA17" s="104" t="str">
        <f>'[2]Slabs (Poly)'!F17</f>
        <v>Slab (HDPE)</v>
      </c>
      <c r="AB17" s="104" t="str">
        <f>'[2]Stairs (Poly)'!D17</f>
        <v>Stairs (HDPE)</v>
      </c>
      <c r="AC17" s="171">
        <f>[2]Bricks!E17</f>
        <v>0</v>
      </c>
      <c r="AD17" s="103" t="str">
        <f>[2]Molds!C17</f>
        <v>Mold (Plastic Brick (1 x 4))</v>
      </c>
      <c r="AE17" s="103" t="str">
        <f xml:space="preserve"> '[2]Molded Items'!C32</f>
        <v>Heated Knife Handle (PP)</v>
      </c>
      <c r="AF17" s="103" t="str">
        <f>[2]Masks!C17</f>
        <v>Mask (Temperature Sensor)(PR Dielectric)</v>
      </c>
      <c r="AG17" s="103" t="str">
        <f>[2]Wafers!H18</f>
        <v>Wafer (Temperature Sensor) (2 of 5)</v>
      </c>
      <c r="AH17" s="103">
        <f>[2]Electronics!E17</f>
        <v>0</v>
      </c>
      <c r="AI17" s="103" t="str">
        <f>'[1]DNA Sampler'!C17</f>
        <v>DNA Sampler (Cave Spider)</v>
      </c>
      <c r="AJ17" s="103" t="str">
        <f>'[1]Cell Culture'!C17</f>
        <v>Cell Culture Dish (Cave Spider)</v>
      </c>
      <c r="AK17" s="103" t="str">
        <f>'[2]Polycraft Armor'!$G17&amp;" "&amp;'[2]Polycraft Armor'!H17</f>
        <v>Noble Armet</v>
      </c>
      <c r="AL17" s="103" t="str">
        <f>'[2]Polycraft Armor'!$G17&amp;" "&amp;'[2]Polycraft Armor'!I17</f>
        <v>Noble Gorget</v>
      </c>
      <c r="AM17" s="103" t="str">
        <f>'[2]Polycraft Armor'!$G17&amp;" "&amp;'[2]Polycraft Armor'!J17</f>
        <v>Noble Leggings</v>
      </c>
      <c r="AN17" s="103" t="str">
        <f>'[2]Polycraft Armor'!$G17&amp;" "&amp;'[2]Polycraft Armor'!K17</f>
        <v>Noble Pantoble</v>
      </c>
      <c r="AO17" s="103" t="str">
        <f>'[2]Polycraft Tools'!$I17&amp;" "&amp;[3]Enums!$A$102</f>
        <v>Engineered Iron Hoe</v>
      </c>
      <c r="AP17" s="103" t="str">
        <f>'[2]Polycraft Tools'!$I17&amp;" "&amp;[3]Enums!$A$103</f>
        <v>Engineered Iron Spade</v>
      </c>
      <c r="AQ17" s="103" t="str">
        <f>'[2]Polycraft Tools'!$I17&amp;" "&amp;[3]Enums!$A$104</f>
        <v>Engineered Iron Pickaxe</v>
      </c>
      <c r="AR17" s="103" t="str">
        <f>'[2]Polycraft Tools'!$I17&amp;" "&amp;[3]Enums!$A$105</f>
        <v>Engineered Iron Axe</v>
      </c>
      <c r="AS17" s="103" t="str">
        <f>'[2]Polycraft Tools'!$I17&amp;" "&amp;[3]Enums!$A$106</f>
        <v>Engineered Iron Sword</v>
      </c>
      <c r="AT17" s="103" t="str">
        <f>Inventories!$D17</f>
        <v>Condenser</v>
      </c>
      <c r="AU17" s="103" t="str">
        <f>'[2]Gripped Tools'!$C$17</f>
        <v>Gripped Diamond Axe</v>
      </c>
      <c r="AV17" s="103">
        <f>'[2]Pogo Sticks'!$C17</f>
        <v>0</v>
      </c>
      <c r="AW17" s="103" t="str">
        <f>'[1]Custom Objects'!$C$17</f>
        <v>Structural Truss</v>
      </c>
      <c r="AX17" s="103">
        <f>'[1]Internal Objects'!C17</f>
        <v>0</v>
      </c>
      <c r="AY17" s="103" t="str">
        <f>'[3]Items (MC)'!B17</f>
        <v>Wooden Axe</v>
      </c>
      <c r="AZ17" s="103" t="str">
        <f>'[3]Blocks (MC)'!B17</f>
        <v>Iron Ore</v>
      </c>
    </row>
    <row r="18" spans="1:52" x14ac:dyDescent="0.2">
      <c r="A18" s="100">
        <f>COUNTIF(S:S,"??*")-1</f>
        <v>118</v>
      </c>
      <c r="B18" s="100" t="str">
        <f>S1</f>
        <v>Element Medium</v>
      </c>
      <c r="C18" s="105" t="str">
        <f>[1]Ores!$C$18</f>
        <v>Shale</v>
      </c>
      <c r="D18" s="105" t="str">
        <f>[1]Ingots!$C$18</f>
        <v>Stainless Steel Ingot</v>
      </c>
      <c r="E18" s="103" t="str">
        <f>[1]Nuggets!C18</f>
        <v>Stainless Steel Nugget</v>
      </c>
      <c r="F18" s="105" t="str">
        <f>'[1]Compressed Blocks'!$C$18</f>
        <v>Block of Stainless Steel</v>
      </c>
      <c r="G18" s="103" t="str">
        <f>[1]Catalysts!$C$18</f>
        <v>Tungsten VI Chloride  Catalyst</v>
      </c>
      <c r="H18" s="103" t="str">
        <f>[2]Pellets!F15</f>
        <v>Bag (Ethylene-Propylene-Diene Monomer Pellets)</v>
      </c>
      <c r="I18" s="103" t="str">
        <f>'[1]CV Links'!B18</f>
        <v>Cartridge (Methane)</v>
      </c>
      <c r="J18" s="162" t="str">
        <f>'[1]Compound Vessels'!F18</f>
        <v>Vial (2-Isopropoxyethanol)</v>
      </c>
      <c r="K18" s="106" t="str">
        <f>'[1]Compound Vessels'!G18</f>
        <v>Beaker (2-Isopropoxyethanol)</v>
      </c>
      <c r="L18" s="106" t="str">
        <f>'[1]Compound Vessels'!H18</f>
        <v>Drum (2-Isopropoxyethanol)</v>
      </c>
      <c r="M18" s="106" t="str">
        <f>'[1]Compound Vessels'!I18</f>
        <v>Chemical Vat (2-Isopropoxyethanol)</v>
      </c>
      <c r="N18" s="162" t="str">
        <f>'[1]Compound Vessels'!F343</f>
        <v>Bag (Lithium Hexafluorophosphate)</v>
      </c>
      <c r="O18" s="106" t="str">
        <f>'[1]Compound Vessels'!G343</f>
        <v>Sack (Lithium Hexafluorophosphate)</v>
      </c>
      <c r="P18" s="106" t="str">
        <f>'[1]Compound Vessels'!H343</f>
        <v>Powder Keg (Lithium Hexafluorophosphate)</v>
      </c>
      <c r="Q18" s="106" t="str">
        <f>'[1]Compound Vessels'!I343</f>
        <v>Chemical Silo (Lithium Hexafluorophosphate)</v>
      </c>
      <c r="R18" s="165" t="str">
        <f>'[1]Element Vessels'!F18</f>
        <v>Flask (Chlorine)</v>
      </c>
      <c r="S18" s="103" t="str">
        <f>'[1]Element Vessels'!G18</f>
        <v>Cartridge (Chlorine)</v>
      </c>
      <c r="T18" s="103" t="str">
        <f>'[1]Element Vessels'!H18</f>
        <v>Canister (Chlorine)</v>
      </c>
      <c r="U18" s="103" t="str">
        <f>'[1]Element Vessels'!I18</f>
        <v>Chemical Tank (Chlorine)</v>
      </c>
      <c r="V18" s="168" t="str">
        <f>[2]Pellets!F18</f>
        <v>Bag (Hydrogenated Nitrile-Butadiene Rubber Pellets)</v>
      </c>
      <c r="W18" s="104" t="str">
        <f>[2]Pellets!G18</f>
        <v>Sack (Hydrogenated Nitrile-Butadiene Rubber Pellets)</v>
      </c>
      <c r="X18" s="104" t="str">
        <f>[2]Pellets!H18</f>
        <v>Powder Keg (Hydrogenated Nitrile-Butadiene Rubber Pellets)</v>
      </c>
      <c r="Y18" s="104" t="str">
        <f>[2]Pellets!I18</f>
        <v>Chemical Silo (Hydrogenated Nitrile-Butadiene Rubber Pellets)</v>
      </c>
      <c r="Z18" s="104" t="str">
        <f>'[2]Blocks (Poly)'!D18</f>
        <v>Block (HNBR)</v>
      </c>
      <c r="AA18" s="104" t="str">
        <f>'[2]Slabs (Poly)'!F18</f>
        <v>Slab (HNBR)</v>
      </c>
      <c r="AB18" s="104" t="str">
        <f>'[2]Stairs (Poly)'!D18</f>
        <v>Stairs (HNBR)</v>
      </c>
      <c r="AC18" s="171">
        <f>[2]Bricks!E18</f>
        <v>0</v>
      </c>
      <c r="AD18" s="103" t="str">
        <f>[2]Molds!C18</f>
        <v>Mold (Plastic Brick (2 x 2))</v>
      </c>
      <c r="AE18" s="103" t="str">
        <f xml:space="preserve"> '[2]Molded Items'!C33</f>
        <v>Heated Knife Handle (Natural Rubber)</v>
      </c>
      <c r="AF18" s="103" t="str">
        <f>[2]Masks!C18</f>
        <v>Mask (Temperature Sensor)(PR Traces)</v>
      </c>
      <c r="AG18" s="103" t="str">
        <f>[2]Wafers!H19</f>
        <v>Wafer (Temperature Sensor) (3 of 5)</v>
      </c>
      <c r="AH18" s="103">
        <f>[2]Electronics!E18</f>
        <v>0</v>
      </c>
      <c r="AI18" s="103" t="str">
        <f>'[1]DNA Sampler'!C18</f>
        <v>DNA Sampler (Ghast)</v>
      </c>
      <c r="AJ18" s="103" t="str">
        <f>'[1]Cell Culture'!C18</f>
        <v>Cell Culture Dish (Ghast)</v>
      </c>
      <c r="AK18" s="103" t="str">
        <f>'[2]Polycraft Armor'!$G18&amp;" "&amp;'[2]Polycraft Armor'!H18</f>
        <v>Plumed Close Helm</v>
      </c>
      <c r="AL18" s="103" t="str">
        <f>'[2]Polycraft Armor'!$G18&amp;" "&amp;'[2]Polycraft Armor'!I18</f>
        <v>Plumed Cuirass</v>
      </c>
      <c r="AM18" s="103" t="str">
        <f>'[2]Polycraft Armor'!$G18&amp;" "&amp;'[2]Polycraft Armor'!J18</f>
        <v>Plumed Poleyns</v>
      </c>
      <c r="AN18" s="103" t="str">
        <f>'[2]Polycraft Armor'!$G18&amp;" "&amp;'[2]Polycraft Armor'!K18</f>
        <v>Plumed Pantofle</v>
      </c>
      <c r="AO18" s="103" t="str">
        <f>'[2]Polycraft Tools'!$I18&amp;" "&amp;[3]Enums!$A$102</f>
        <v>Composite Diamond Hoe</v>
      </c>
      <c r="AP18" s="103" t="str">
        <f>'[2]Polycraft Tools'!$I18&amp;" "&amp;[3]Enums!$A$103</f>
        <v>Composite Diamond Spade</v>
      </c>
      <c r="AQ18" s="103" t="str">
        <f>'[2]Polycraft Tools'!$I18&amp;" "&amp;[3]Enums!$A$104</f>
        <v>Composite Diamond Pickaxe</v>
      </c>
      <c r="AR18" s="103" t="str">
        <f>'[2]Polycraft Tools'!$I18&amp;" "&amp;[3]Enums!$A$105</f>
        <v>Composite Diamond Axe</v>
      </c>
      <c r="AS18" s="103" t="str">
        <f>'[2]Polycraft Tools'!$I18&amp;" "&amp;[3]Enums!$A$106</f>
        <v>Composite Diamond Sword</v>
      </c>
      <c r="AT18" s="103" t="str">
        <f>Inventories!$D18</f>
        <v>Pump</v>
      </c>
      <c r="AU18" s="103" t="str">
        <f>'[2]Gripped Tools'!$C$18</f>
        <v>Gripped Golden Sword</v>
      </c>
      <c r="AV18" s="103">
        <f>'[2]Pogo Sticks'!$C18</f>
        <v>0</v>
      </c>
      <c r="AW18" s="103" t="str">
        <f>'[1]Custom Objects'!$C$18</f>
        <v>Barley</v>
      </c>
      <c r="AX18" s="103">
        <f>'[1]Internal Objects'!C18</f>
        <v>0</v>
      </c>
      <c r="AY18" s="103" t="str">
        <f>'[3]Items (MC)'!B18</f>
        <v>Stone Sword</v>
      </c>
      <c r="AZ18" s="103" t="str">
        <f>'[3]Blocks (MC)'!B18</f>
        <v>Coal Ore</v>
      </c>
    </row>
    <row r="19" spans="1:52" x14ac:dyDescent="0.2">
      <c r="A19" s="100">
        <f>COUNTIF(T:T,"??*")-1</f>
        <v>118</v>
      </c>
      <c r="B19" s="100" t="str">
        <f>T1</f>
        <v>Element Large</v>
      </c>
      <c r="C19" s="105" t="str">
        <f>[1]Ores!$C$19</f>
        <v>Graphite</v>
      </c>
      <c r="D19" s="105" t="str">
        <f>[1]Ingots!$C$19</f>
        <v>Brass Ingot</v>
      </c>
      <c r="E19" s="103" t="str">
        <f>[1]Nuggets!C19</f>
        <v>Brass Nugget</v>
      </c>
      <c r="F19" s="105" t="str">
        <f>'[1]Compressed Blocks'!$C$19</f>
        <v>Block of Brass</v>
      </c>
      <c r="G19" s="103" t="str">
        <f>[1]Catalysts!$C$19</f>
        <v>Samarium III Chloride Catalyst</v>
      </c>
      <c r="H19" s="103" t="str">
        <f>[2]Pellets!F16</f>
        <v>Bag (Ethylene-Vinyl Acetate Pellets)</v>
      </c>
      <c r="I19" s="103" t="str">
        <f>'[1]CV Links'!B19</f>
        <v>Canister (Methane)</v>
      </c>
      <c r="J19" s="162" t="str">
        <f>'[1]Compound Vessels'!F19</f>
        <v>Vial (2-Methoxyethanol)</v>
      </c>
      <c r="K19" s="106" t="str">
        <f>'[1]Compound Vessels'!G19</f>
        <v>Beaker (2-Methoxyethanol)</v>
      </c>
      <c r="L19" s="106" t="str">
        <f>'[1]Compound Vessels'!H19</f>
        <v>Drum (2-Methoxyethanol)</v>
      </c>
      <c r="M19" s="106" t="str">
        <f>'[1]Compound Vessels'!I19</f>
        <v>Chemical Vat (2-Methoxyethanol)</v>
      </c>
      <c r="N19" s="162" t="str">
        <f>'[1]Compound Vessels'!F344</f>
        <v>Bag (Potassium Persulfate)</v>
      </c>
      <c r="O19" s="106" t="str">
        <f>'[1]Compound Vessels'!G344</f>
        <v>Sack (Potassium Persulfate)</v>
      </c>
      <c r="P19" s="106" t="str">
        <f>'[1]Compound Vessels'!H344</f>
        <v>Powder Keg (Potassium Persulfate)</v>
      </c>
      <c r="Q19" s="106" t="str">
        <f>'[1]Compound Vessels'!I344</f>
        <v>Chemical Silo (Potassium Persulfate)</v>
      </c>
      <c r="R19" s="165" t="str">
        <f>'[1]Element Vessels'!F19</f>
        <v>Flask (Argon)</v>
      </c>
      <c r="S19" s="103" t="str">
        <f>'[1]Element Vessels'!G19</f>
        <v>Cartridge (Argon)</v>
      </c>
      <c r="T19" s="103" t="str">
        <f>'[1]Element Vessels'!H19</f>
        <v>Canister (Argon)</v>
      </c>
      <c r="U19" s="103" t="str">
        <f>'[1]Element Vessels'!I19</f>
        <v>Chemical Tank (Argon)</v>
      </c>
      <c r="V19" s="168" t="str">
        <f>[2]Pellets!F19</f>
        <v>Bag (Isobutylene-Isoprene Rubber Pellets)</v>
      </c>
      <c r="W19" s="104" t="str">
        <f>[2]Pellets!G19</f>
        <v>Sack (Isobutylene-Isoprene Rubber Pellets)</v>
      </c>
      <c r="X19" s="104" t="str">
        <f>[2]Pellets!H19</f>
        <v>Powder Keg (Isobutylene-Isoprene Rubber Pellets)</v>
      </c>
      <c r="Y19" s="104" t="str">
        <f>[2]Pellets!I19</f>
        <v>Chemical Silo (Isobutylene-Isoprene Rubber Pellets)</v>
      </c>
      <c r="Z19" s="104" t="str">
        <f>'[2]Blocks (Poly)'!D19</f>
        <v>Block (Butyl Rubber)</v>
      </c>
      <c r="AA19" s="104" t="str">
        <f>'[2]Slabs (Poly)'!F19</f>
        <v>Slab (Butyl Rubber)</v>
      </c>
      <c r="AB19" s="104" t="str">
        <f>'[2]Stairs (Poly)'!D19</f>
        <v>Stairs (Butyl Rubber)</v>
      </c>
      <c r="AC19" s="171">
        <f>[2]Bricks!E19</f>
        <v>0</v>
      </c>
      <c r="AD19" s="103" t="str">
        <f>[2]Molds!C19</f>
        <v>Mold (Plastic Brick (2 x 3))</v>
      </c>
      <c r="AE19" s="103" t="str">
        <f xml:space="preserve"> '[2]Molded Items'!C34</f>
        <v>Heated Knife Handle (PEEK)</v>
      </c>
      <c r="AF19" s="103" t="str">
        <f>[2]Masks!C19</f>
        <v>Mask (Temperature Sensor)(PR Encapsulation)</v>
      </c>
      <c r="AG19" s="103" t="str">
        <f>[2]Wafers!H20</f>
        <v>Wafer (Temperature Sensor) (4 of 5)</v>
      </c>
      <c r="AH19" s="103">
        <f>[2]Electronics!E19</f>
        <v>0</v>
      </c>
      <c r="AI19" s="103" t="str">
        <f>'[1]DNA Sampler'!C19</f>
        <v>DNA Sampler (Blaze)</v>
      </c>
      <c r="AJ19" s="103" t="str">
        <f>'[1]Cell Culture'!C19</f>
        <v>Cell Culture Dish (Blaze)</v>
      </c>
      <c r="AK19" s="103" t="str">
        <f>'[2]Polycraft Armor'!$G19&amp;" "&amp;'[2]Polycraft Armor'!H19</f>
        <v>Pepto Bismal Pink Cap</v>
      </c>
      <c r="AL19" s="103" t="str">
        <f>'[2]Polycraft Armor'!$G19&amp;" "&amp;'[2]Polycraft Armor'!I19</f>
        <v>Pepto Bismal Pink Bodygear</v>
      </c>
      <c r="AM19" s="103" t="str">
        <f>'[2]Polycraft Armor'!$G19&amp;" "&amp;'[2]Polycraft Armor'!J19</f>
        <v>Pepto Bismal Pink Splatterdashes</v>
      </c>
      <c r="AN19" s="103" t="str">
        <f>'[2]Polycraft Armor'!$G19&amp;" "&amp;'[2]Polycraft Armor'!K19</f>
        <v>Pepto Bismal Pink Swiftlere</v>
      </c>
      <c r="AO19" s="103" t="str">
        <f>'[2]Polycraft Tools'!$I19&amp;" "&amp;[3]Enums!$A$102</f>
        <v>Engineered Diamond Hoe</v>
      </c>
      <c r="AP19" s="103" t="str">
        <f>'[2]Polycraft Tools'!$I19&amp;" "&amp;[3]Enums!$A$103</f>
        <v>Engineered Diamond Spade</v>
      </c>
      <c r="AQ19" s="103" t="str">
        <f>'[2]Polycraft Tools'!$I19&amp;" "&amp;[3]Enums!$A$104</f>
        <v>Engineered Diamond Pickaxe</v>
      </c>
      <c r="AR19" s="103" t="str">
        <f>'[2]Polycraft Tools'!$I19&amp;" "&amp;[3]Enums!$A$105</f>
        <v>Engineered Diamond Axe</v>
      </c>
      <c r="AS19" s="103" t="str">
        <f>'[2]Polycraft Tools'!$I19&amp;" "&amp;[3]Enums!$A$106</f>
        <v>Engineered Diamond Sword</v>
      </c>
      <c r="AT19" s="103" t="str">
        <f>Inventories!$D19</f>
        <v>Gaslamp</v>
      </c>
      <c r="AU19" s="103" t="str">
        <f>'[2]Gripped Tools'!$C$19</f>
        <v>Gripped Golden Shovel</v>
      </c>
      <c r="AV19" s="103">
        <f>'[2]Pogo Sticks'!$C19</f>
        <v>0</v>
      </c>
      <c r="AW19" s="103" t="str">
        <f>'[1]Custom Objects'!$C$19</f>
        <v>Grapes</v>
      </c>
      <c r="AX19" s="103">
        <f>'[1]Internal Objects'!C19</f>
        <v>0</v>
      </c>
      <c r="AY19" s="103" t="str">
        <f>'[3]Items (MC)'!B19</f>
        <v>Stone Shovel</v>
      </c>
      <c r="AZ19" s="103" t="str">
        <f>'[3]Blocks (MC)'!B19</f>
        <v>Log</v>
      </c>
    </row>
    <row r="20" spans="1:52" x14ac:dyDescent="0.2">
      <c r="A20" s="100">
        <f>COUNTIF(U:U,"??*")-1</f>
        <v>118</v>
      </c>
      <c r="B20" s="100" t="str">
        <f>U1</f>
        <v>Element Industrial</v>
      </c>
      <c r="C20" s="105" t="str">
        <f>[1]Ores!$C$20</f>
        <v>Chromite</v>
      </c>
      <c r="D20" s="105" t="str">
        <f>[1]Ingots!$C$20</f>
        <v>Bronze Ingot</v>
      </c>
      <c r="E20" s="103" t="str">
        <f>[1]Nuggets!C20</f>
        <v>Bronze Nugget</v>
      </c>
      <c r="F20" s="105" t="str">
        <f>'[1]Compressed Blocks'!$C$20</f>
        <v>Block of Bronze</v>
      </c>
      <c r="G20" s="103" t="str">
        <f>[1]Catalysts!$C$20</f>
        <v>Magnesium Oxide Catalyst</v>
      </c>
      <c r="H20" s="103" t="str">
        <f>[2]Pellets!F17</f>
        <v>Bag (High Density PolyEthylene Pellets)</v>
      </c>
      <c r="I20" s="103" t="str">
        <f>'[1]CV Links'!B20</f>
        <v>Flask (Ethane)</v>
      </c>
      <c r="J20" s="162" t="str">
        <f>'[1]Compound Vessels'!F20</f>
        <v>Vial (2-Methoxyethyl Acetate)</v>
      </c>
      <c r="K20" s="106" t="str">
        <f>'[1]Compound Vessels'!G20</f>
        <v>Beaker (2-Methoxyethyl Acetate)</v>
      </c>
      <c r="L20" s="106" t="str">
        <f>'[1]Compound Vessels'!H20</f>
        <v>Drum (2-Methoxyethyl Acetate)</v>
      </c>
      <c r="M20" s="106" t="str">
        <f>'[1]Compound Vessels'!I20</f>
        <v>Chemical Vat (2-Methoxyethyl Acetate)</v>
      </c>
      <c r="N20" s="162" t="str">
        <f>'[1]Compound Vessels'!F345</f>
        <v>Bag (Potassium Bisulfate)</v>
      </c>
      <c r="O20" s="106" t="str">
        <f>'[1]Compound Vessels'!G345</f>
        <v>Sack (Potassium Bisulfate)</v>
      </c>
      <c r="P20" s="106" t="str">
        <f>'[1]Compound Vessels'!H345</f>
        <v>Powder Keg (Potassium Bisulfate)</v>
      </c>
      <c r="Q20" s="106" t="str">
        <f>'[1]Compound Vessels'!I345</f>
        <v>Chemical Silo (Potassium Bisulfate)</v>
      </c>
      <c r="R20" s="165" t="str">
        <f>'[1]Element Vessels'!F20</f>
        <v>Bag (Potassium)</v>
      </c>
      <c r="S20" s="103" t="str">
        <f>'[1]Element Vessels'!G20</f>
        <v>Sack (Potassium)</v>
      </c>
      <c r="T20" s="103" t="str">
        <f>'[1]Element Vessels'!H20</f>
        <v>Powder Keg (Potassium)</v>
      </c>
      <c r="U20" s="103" t="str">
        <f>'[1]Element Vessels'!I20</f>
        <v>Chemical Silo (Potassium)</v>
      </c>
      <c r="V20" s="168" t="str">
        <f>[2]Pellets!F20</f>
        <v>Vial (Lignin)</v>
      </c>
      <c r="W20" s="104" t="str">
        <f>[2]Pellets!G20</f>
        <v>Beaker (Lignin)</v>
      </c>
      <c r="X20" s="104" t="str">
        <f>[2]Pellets!H20</f>
        <v>Drum (Lignin)</v>
      </c>
      <c r="Y20" s="104" t="str">
        <f>[2]Pellets!I20</f>
        <v>Chemical Vat (Lignin)</v>
      </c>
      <c r="Z20" s="104" t="str">
        <f>'[2]Blocks (Poly)'!D20</f>
        <v>Block (Lignin)</v>
      </c>
      <c r="AA20" s="104" t="str">
        <f>'[2]Slabs (Poly)'!F20</f>
        <v>Slab (Lignin)</v>
      </c>
      <c r="AB20" s="104" t="str">
        <f>'[2]Stairs (Poly)'!D20</f>
        <v>Stairs (Lignin)</v>
      </c>
      <c r="AC20" s="171">
        <f>[2]Bricks!E20</f>
        <v>0</v>
      </c>
      <c r="AD20" s="103" t="str">
        <f>[2]Molds!C20</f>
        <v>Mold (Plastic Brick (2 x 4))</v>
      </c>
      <c r="AE20" s="103" t="str">
        <f xml:space="preserve"> '[2]Molded Items'!C35</f>
        <v>Fibers (AF Resin)</v>
      </c>
      <c r="AF20" s="103" t="str">
        <f>[2]Masks!C20</f>
        <v>Mask (Pressure Sensor)(PR Backplane)</v>
      </c>
      <c r="AG20" s="103" t="str">
        <f>[2]Wafers!H21</f>
        <v>Wafer (Temperature Sensor)</v>
      </c>
      <c r="AH20" s="103">
        <f>[2]Electronics!E20</f>
        <v>0</v>
      </c>
      <c r="AI20" s="103" t="str">
        <f>'[1]DNA Sampler'!C20</f>
        <v>DNA Sampler (Zombie Pigman)</v>
      </c>
      <c r="AJ20" s="103" t="str">
        <f>'[1]Cell Culture'!C20</f>
        <v>Cell Culture Dish (Zombie Pigman)</v>
      </c>
      <c r="AK20" s="103" t="str">
        <f>'[2]Polycraft Armor'!$G20&amp;" "&amp;'[2]Polycraft Armor'!H20</f>
        <v>Tin Foil Hat</v>
      </c>
      <c r="AL20" s="103" t="str">
        <f>'[2]Polycraft Armor'!$G20&amp;" "&amp;'[2]Polycraft Armor'!I20</f>
        <v>Tin Foil Chestplate</v>
      </c>
      <c r="AM20" s="103" t="str">
        <f>'[2]Polycraft Armor'!$G20&amp;" "&amp;'[2]Polycraft Armor'!J20</f>
        <v>Tin Foil Greaves</v>
      </c>
      <c r="AN20" s="103" t="str">
        <f>'[2]Polycraft Armor'!$G20&amp;" "&amp;'[2]Polycraft Armor'!K20</f>
        <v>Tin Foil Overshoes</v>
      </c>
      <c r="AO20" s="103" t="str">
        <f>'[2]Polycraft Tools'!$I20&amp;" "&amp;[3]Enums!$A$102</f>
        <v xml:space="preserve"> Hoe</v>
      </c>
      <c r="AP20" s="103" t="str">
        <f>'[2]Polycraft Tools'!$I20&amp;" "&amp;[3]Enums!$A$103</f>
        <v xml:space="preserve"> Spade</v>
      </c>
      <c r="AQ20" s="103" t="str">
        <f>'[2]Polycraft Tools'!$I20&amp;" "&amp;[3]Enums!$A$104</f>
        <v xml:space="preserve"> Pickaxe</v>
      </c>
      <c r="AR20" s="103" t="str">
        <f>'[2]Polycraft Tools'!$I20&amp;" "&amp;[3]Enums!$A$105</f>
        <v xml:space="preserve"> Axe</v>
      </c>
      <c r="AS20" s="103" t="str">
        <f>'[2]Polycraft Tools'!$I20&amp;" "&amp;[3]Enums!$A$106</f>
        <v xml:space="preserve"> Sword</v>
      </c>
      <c r="AT20" s="103" t="str">
        <f>Inventories!$D20</f>
        <v>Mask Writer</v>
      </c>
      <c r="AU20" s="103" t="str">
        <f>'[2]Gripped Tools'!$C$20</f>
        <v>Gripped Golden Pickaxe</v>
      </c>
      <c r="AV20" s="103">
        <f>'[2]Pogo Sticks'!$C20</f>
        <v>0</v>
      </c>
      <c r="AW20" s="103" t="str">
        <f>'[1]Custom Objects'!$C$20</f>
        <v>Copper Piping</v>
      </c>
      <c r="AX20" s="103">
        <f>'[1]Internal Objects'!C20</f>
        <v>0</v>
      </c>
      <c r="AY20" s="103" t="str">
        <f>'[3]Items (MC)'!B20</f>
        <v>Stone Pickaxe</v>
      </c>
      <c r="AZ20" s="103" t="str">
        <f>'[3]Blocks (MC)'!B20</f>
        <v>Leaves</v>
      </c>
    </row>
    <row r="21" spans="1:52" x14ac:dyDescent="0.2">
      <c r="A21" s="100">
        <f>COUNTIF(V:V,"??*")-1</f>
        <v>118</v>
      </c>
      <c r="B21" s="100" t="str">
        <f>V1</f>
        <v>Bag (Pellets)</v>
      </c>
      <c r="C21" s="105" t="str">
        <f>[1]Ores!$C$21</f>
        <v>Bitumen</v>
      </c>
      <c r="D21" s="105" t="str">
        <f>[1]Ingots!C21</f>
        <v>Tin Ingot</v>
      </c>
      <c r="E21" s="103" t="str">
        <f>[1]Nuggets!C21</f>
        <v>Tin Nugget</v>
      </c>
      <c r="F21" s="105" t="str">
        <f>'[1]Compressed Blocks'!C21</f>
        <v>Block of Bitumen</v>
      </c>
      <c r="G21" s="103" t="str">
        <f>[1]Catalysts!$C$21</f>
        <v>Magnesium Sulfate Catalyst</v>
      </c>
      <c r="H21" s="103" t="str">
        <f>[2]Pellets!F18</f>
        <v>Bag (Hydrogenated Nitrile-Butadiene Rubber Pellets)</v>
      </c>
      <c r="I21" s="103" t="str">
        <f>'[1]CV Links'!B21</f>
        <v>Cartridge (Ethane)</v>
      </c>
      <c r="J21" s="162" t="str">
        <f>'[1]Compound Vessels'!F21</f>
        <v>Vial (2-MethylPentane)</v>
      </c>
      <c r="K21" s="106" t="str">
        <f>'[1]Compound Vessels'!G21</f>
        <v>Beaker (2-MethylPentane)</v>
      </c>
      <c r="L21" s="106" t="str">
        <f>'[1]Compound Vessels'!H21</f>
        <v>Drum (2-MethylPentane)</v>
      </c>
      <c r="M21" s="106" t="str">
        <f>'[1]Compound Vessels'!I21</f>
        <v>Chemical Vat (2-MethylPentane)</v>
      </c>
      <c r="N21" s="162" t="str">
        <f>'[1]Compound Vessels'!F346</f>
        <v>Vial (Salt Water)</v>
      </c>
      <c r="O21" s="106" t="str">
        <f>'[1]Compound Vessels'!G346</f>
        <v>Beaker (Salt Water)</v>
      </c>
      <c r="P21" s="106" t="str">
        <f>'[1]Compound Vessels'!H346</f>
        <v>Drum (Salt Water)</v>
      </c>
      <c r="Q21" s="106" t="str">
        <f>'[1]Compound Vessels'!I346</f>
        <v>Chemical Vat (Salt Water)</v>
      </c>
      <c r="R21" s="165" t="str">
        <f>'[1]Element Vessels'!F21</f>
        <v>Bag (Calcium)</v>
      </c>
      <c r="S21" s="103" t="str">
        <f>'[1]Element Vessels'!G21</f>
        <v>Sack (Calcium)</v>
      </c>
      <c r="T21" s="103" t="str">
        <f>'[1]Element Vessels'!H21</f>
        <v>Powder Keg (Calcium)</v>
      </c>
      <c r="U21" s="103" t="str">
        <f>'[1]Element Vessels'!I21</f>
        <v>Chemical Silo (Calcium)</v>
      </c>
      <c r="V21" s="168" t="str">
        <f>[2]Pellets!F21</f>
        <v>Bag (Linear Low-Density PolyEthylene Pellets)</v>
      </c>
      <c r="W21" s="104" t="str">
        <f>[2]Pellets!G21</f>
        <v>Sack (Linear Low-Density PolyEthylene Pellets)</v>
      </c>
      <c r="X21" s="104" t="str">
        <f>[2]Pellets!H21</f>
        <v>Powder Keg (Linear Low-Density PolyEthylene Pellets)</v>
      </c>
      <c r="Y21" s="104" t="str">
        <f>[2]Pellets!I21</f>
        <v>Chemical Silo (Linear Low-Density PolyEthylene Pellets)</v>
      </c>
      <c r="Z21" s="104" t="str">
        <f>'[2]Blocks (Poly)'!D21</f>
        <v>Block (LLDPE)</v>
      </c>
      <c r="AA21" s="104" t="str">
        <f>'[2]Slabs (Poly)'!F21</f>
        <v>Slab (LLDPE)</v>
      </c>
      <c r="AB21" s="104" t="str">
        <f>'[2]Stairs (Poly)'!D21</f>
        <v>Stairs (LLDPE)</v>
      </c>
      <c r="AC21" s="171">
        <f>[2]Bricks!E21</f>
        <v>0</v>
      </c>
      <c r="AD21" s="103" t="str">
        <f>[2]Molds!C21</f>
        <v>Mold (Plastic Brick (3 x 3))</v>
      </c>
      <c r="AE21" s="103" t="str">
        <f xml:space="preserve"> '[2]Molded Items'!C36</f>
        <v>Fibers (ABS)</v>
      </c>
      <c r="AF21" s="103" t="str">
        <f>[2]Masks!C21</f>
        <v>Mask (Pressure Sensor)(PR Semiconductor)</v>
      </c>
      <c r="AG21" s="103" t="str">
        <f>[2]Wafers!H22</f>
        <v>Wafer (Pressure Sensor) (1 of 5)</v>
      </c>
      <c r="AH21" s="103">
        <f>[2]Electronics!E21</f>
        <v>0</v>
      </c>
      <c r="AI21" s="103" t="str">
        <f>'[1]DNA Sampler'!C21</f>
        <v>DNA Sampler (Magma Cube)</v>
      </c>
      <c r="AJ21" s="103" t="str">
        <f>'[1]Cell Culture'!C21</f>
        <v>Cell Culture Dish (Magma Cube)</v>
      </c>
      <c r="AK21" s="103" t="str">
        <f>'[2]Polycraft Armor'!$G21&amp;" "&amp;'[2]Polycraft Armor'!H21</f>
        <v>Steel Sallet</v>
      </c>
      <c r="AL21" s="103" t="str">
        <f>'[2]Polycraft Armor'!$G21&amp;" "&amp;'[2]Polycraft Armor'!I21</f>
        <v>Steel Bevor</v>
      </c>
      <c r="AM21" s="103" t="str">
        <f>'[2]Polycraft Armor'!$G21&amp;" "&amp;'[2]Polycraft Armor'!J21</f>
        <v>Steel Shynbalds</v>
      </c>
      <c r="AN21" s="103" t="str">
        <f>'[2]Polycraft Armor'!$G21&amp;" "&amp;'[2]Polycraft Armor'!K21</f>
        <v>Steel Sabatons</v>
      </c>
      <c r="AO21" s="103" t="str">
        <f>'[2]Polycraft Tools'!$I21&amp;" "&amp;[3]Enums!$A$102</f>
        <v xml:space="preserve"> Hoe</v>
      </c>
      <c r="AP21" s="103" t="str">
        <f>'[2]Polycraft Tools'!$I21&amp;" "&amp;[3]Enums!$A$103</f>
        <v xml:space="preserve"> Spade</v>
      </c>
      <c r="AQ21" s="103" t="str">
        <f>'[2]Polycraft Tools'!$I21&amp;" "&amp;[3]Enums!$A$104</f>
        <v xml:space="preserve"> Pickaxe</v>
      </c>
      <c r="AR21" s="103" t="str">
        <f>'[2]Polycraft Tools'!$I21&amp;" "&amp;[3]Enums!$A$105</f>
        <v xml:space="preserve"> Axe</v>
      </c>
      <c r="AS21" s="103" t="str">
        <f>'[2]Polycraft Tools'!$I21&amp;" "&amp;[3]Enums!$A$106</f>
        <v xml:space="preserve"> Sword</v>
      </c>
      <c r="AT21" s="103" t="str">
        <f>Inventories!$D21</f>
        <v>Portal Chest</v>
      </c>
      <c r="AU21" s="103" t="str">
        <f>'[2]Gripped Tools'!$C$21</f>
        <v>Gripped Golden Axe</v>
      </c>
      <c r="AV21" s="103">
        <f>'[2]Pogo Sticks'!$C21</f>
        <v>0</v>
      </c>
      <c r="AW21" s="103" t="str">
        <f>'[1]Custom Objects'!$C$21</f>
        <v>Regulator (Low Pressure)</v>
      </c>
      <c r="AX21" s="103">
        <f>'[1]Internal Objects'!C21</f>
        <v>0</v>
      </c>
      <c r="AY21" s="103" t="str">
        <f>'[3]Items (MC)'!B21</f>
        <v>Stone Axe</v>
      </c>
      <c r="AZ21" s="103" t="str">
        <f>'[3]Blocks (MC)'!B21</f>
        <v>Sponge</v>
      </c>
    </row>
    <row r="22" spans="1:52" x14ac:dyDescent="0.2">
      <c r="A22" s="100">
        <f>COUNTIF(W:W,"??*")-1</f>
        <v>118</v>
      </c>
      <c r="B22" s="100" t="str">
        <f>W1</f>
        <v>Sack (Pellets)</v>
      </c>
      <c r="C22" s="105" t="str">
        <f>[1]Ores!C22</f>
        <v>OilField</v>
      </c>
      <c r="D22" s="105" t="str">
        <f>[1]Ingots!C22</f>
        <v>Chrome Ingot</v>
      </c>
      <c r="E22" s="103" t="str">
        <f>[1]Nuggets!C22</f>
        <v>Chrome Nugget</v>
      </c>
      <c r="F22" s="105" t="str">
        <f>'[1]Compressed Blocks'!C22</f>
        <v>Block of Tin</v>
      </c>
      <c r="G22" s="103" t="str">
        <f>[1]Catalysts!$C$22</f>
        <v>Copper II Sulfate Catalyst</v>
      </c>
      <c r="H22" s="103" t="str">
        <f>[2]Pellets!F19</f>
        <v>Bag (Isobutylene-Isoprene Rubber Pellets)</v>
      </c>
      <c r="I22" s="103" t="str">
        <f>'[1]CV Links'!B22</f>
        <v>Canister (Ethane)</v>
      </c>
      <c r="J22" s="162" t="str">
        <f>'[1]Compound Vessels'!F22</f>
        <v>Vial (2-Phenoxyethanol)</v>
      </c>
      <c r="K22" s="106" t="str">
        <f>'[1]Compound Vessels'!G22</f>
        <v>Beaker (2-Phenoxyethanol)</v>
      </c>
      <c r="L22" s="106" t="str">
        <f>'[1]Compound Vessels'!H22</f>
        <v>Drum (2-Phenoxyethanol)</v>
      </c>
      <c r="M22" s="106" t="str">
        <f>'[1]Compound Vessels'!I22</f>
        <v>Chemical Vat (2-Phenoxyethanol)</v>
      </c>
      <c r="N22" s="162" t="str">
        <f>'[1]Compound Vessels'!F347</f>
        <v>Vial (Isoprene)</v>
      </c>
      <c r="O22" s="106" t="str">
        <f>'[1]Compound Vessels'!G347</f>
        <v>Beaker (Isoprene)</v>
      </c>
      <c r="P22" s="106" t="str">
        <f>'[1]Compound Vessels'!H347</f>
        <v>Drum (Isoprene)</v>
      </c>
      <c r="Q22" s="106" t="str">
        <f>'[1]Compound Vessels'!I347</f>
        <v>Chemical Vat (Isoprene)</v>
      </c>
      <c r="R22" s="165" t="str">
        <f>'[1]Element Vessels'!F22</f>
        <v>Bag (Scandium)</v>
      </c>
      <c r="S22" s="103" t="str">
        <f>'[1]Element Vessels'!G22</f>
        <v>Sack (Scandium)</v>
      </c>
      <c r="T22" s="103" t="str">
        <f>'[1]Element Vessels'!H22</f>
        <v>Powder Keg (Scandium)</v>
      </c>
      <c r="U22" s="103" t="str">
        <f>'[1]Element Vessels'!I22</f>
        <v>Chemical Silo (Scandium)</v>
      </c>
      <c r="V22" s="168" t="str">
        <f>[2]Pellets!F22</f>
        <v>Bag (Liquid Crystal Polymer Pellets)</v>
      </c>
      <c r="W22" s="104" t="str">
        <f>[2]Pellets!G22</f>
        <v>Sack (Liquid Crystal Polymer Pellets)</v>
      </c>
      <c r="X22" s="104" t="str">
        <f>[2]Pellets!H22</f>
        <v>Powder Keg (Liquid Crystal Polymer Pellets)</v>
      </c>
      <c r="Y22" s="104" t="str">
        <f>[2]Pellets!I22</f>
        <v>Chemical Silo (Liquid Crystal Polymer Pellets)</v>
      </c>
      <c r="Z22" s="104" t="str">
        <f>'[2]Blocks (Poly)'!D22</f>
        <v>Block (LCP)</v>
      </c>
      <c r="AA22" s="104" t="str">
        <f>'[2]Slabs (Poly)'!F22</f>
        <v>Slab (LCP)</v>
      </c>
      <c r="AB22" s="104" t="str">
        <f>'[2]Stairs (Poly)'!D22</f>
        <v>Stairs (LCP)</v>
      </c>
      <c r="AC22" s="171">
        <f>[2]Bricks!E22</f>
        <v>0</v>
      </c>
      <c r="AD22" s="103" t="str">
        <f>[2]Molds!C22</f>
        <v>Mold (Plastic Brick (3 x 4))</v>
      </c>
      <c r="AE22" s="103" t="str">
        <f xml:space="preserve"> '[2]Molded Items'!C37</f>
        <v>Fibers (Alkyd Resin)</v>
      </c>
      <c r="AF22" s="103" t="str">
        <f>[2]Masks!C22</f>
        <v>Mask (Pressure Sensor)(PR Dielectric)</v>
      </c>
      <c r="AG22" s="103" t="str">
        <f>[2]Wafers!H23</f>
        <v>Wafer (Pressure Sensor) (2 of 5)</v>
      </c>
      <c r="AH22" s="103">
        <f>[2]Electronics!E22</f>
        <v>0</v>
      </c>
      <c r="AI22" s="103" t="str">
        <f>'[1]DNA Sampler'!C22</f>
        <v>DNA Sampler (Person)</v>
      </c>
      <c r="AJ22" s="103" t="str">
        <f>'[1]Cell Culture'!C22</f>
        <v>Cell Culture Dish (Person)</v>
      </c>
      <c r="AK22" s="103" t="str">
        <f>'[2]Polycraft Armor'!$G22&amp;" "&amp;'[2]Polycraft Armor'!H22</f>
        <v>Stainless Steel Sallet</v>
      </c>
      <c r="AL22" s="103" t="str">
        <f>'[2]Polycraft Armor'!$G22&amp;" "&amp;'[2]Polycraft Armor'!I22</f>
        <v>Stainless Steel Bevor</v>
      </c>
      <c r="AM22" s="103" t="str">
        <f>'[2]Polycraft Armor'!$G22&amp;" "&amp;'[2]Polycraft Armor'!J22</f>
        <v>Stainless Steel Shynbalds</v>
      </c>
      <c r="AN22" s="103" t="str">
        <f>'[2]Polycraft Armor'!$G22&amp;" "&amp;'[2]Polycraft Armor'!K22</f>
        <v>Stainless Steel Sabatons</v>
      </c>
      <c r="AO22" s="103" t="str">
        <f>'[2]Polycraft Tools'!$I22&amp;" "&amp;[3]Enums!$A$102</f>
        <v xml:space="preserve"> Hoe</v>
      </c>
      <c r="AP22" s="103" t="str">
        <f>'[2]Polycraft Tools'!$I22&amp;" "&amp;[3]Enums!$A$103</f>
        <v xml:space="preserve"> Spade</v>
      </c>
      <c r="AQ22" s="103" t="str">
        <f>'[2]Polycraft Tools'!$I22&amp;" "&amp;[3]Enums!$A$104</f>
        <v xml:space="preserve"> Pickaxe</v>
      </c>
      <c r="AR22" s="103" t="str">
        <f>'[2]Polycraft Tools'!$I22&amp;" "&amp;[3]Enums!$A$105</f>
        <v xml:space="preserve"> Axe</v>
      </c>
      <c r="AS22" s="103" t="str">
        <f>'[2]Polycraft Tools'!$I22&amp;" "&amp;[3]Enums!$A$106</f>
        <v xml:space="preserve"> Sword</v>
      </c>
      <c r="AT22" s="103" t="str">
        <f>Inventories!$D22</f>
        <v>Solar Array</v>
      </c>
      <c r="AU22" s="103" t="str">
        <f>'[2]Gripped Tools'!$C$22</f>
        <v>Gripped Wooden Hoe</v>
      </c>
      <c r="AV22" s="103">
        <f>'[2]Pogo Sticks'!$C22</f>
        <v>0</v>
      </c>
      <c r="AW22" s="103" t="str">
        <f>'[1]Custom Objects'!$C$22</f>
        <v>Regulator (Medium Pressure)</v>
      </c>
      <c r="AX22" s="103">
        <f>'[1]Internal Objects'!C22</f>
        <v>0</v>
      </c>
      <c r="AY22" s="103" t="str">
        <f>'[3]Items (MC)'!B22</f>
        <v>Diamond Sword</v>
      </c>
      <c r="AZ22" s="103" t="str">
        <f>'[3]Blocks (MC)'!B22</f>
        <v>Glass</v>
      </c>
    </row>
    <row r="23" spans="1:52" x14ac:dyDescent="0.2">
      <c r="A23" s="100">
        <f>COUNTIF(X:X,"??*")-1</f>
        <v>118</v>
      </c>
      <c r="B23" s="100" t="str">
        <f>X1</f>
        <v>Powder Keg (Pellets)</v>
      </c>
      <c r="C23" s="105" t="str">
        <f>[1]Ores!C23</f>
        <v>Potash Ore</v>
      </c>
      <c r="D23" s="105" t="str">
        <f>[1]Ingots!C23</f>
        <v>Tungsten Carbide Ingot</v>
      </c>
      <c r="E23" s="103" t="str">
        <f>[1]Nuggets!C23</f>
        <v>Tungsten Carbide Nugget</v>
      </c>
      <c r="F23" s="105" t="str">
        <f>'[1]Compressed Blocks'!C23</f>
        <v>Block of Potash</v>
      </c>
      <c r="G23" s="103" t="str">
        <f>[1]Catalysts!$C$23</f>
        <v>Calcium Hydride Catalyst</v>
      </c>
      <c r="H23" s="103" t="str">
        <f>[2]Pellets!F20</f>
        <v>Vial (Lignin)</v>
      </c>
      <c r="I23" s="103" t="str">
        <f>'[1]CV Links'!B23</f>
        <v>Flask (Propane)</v>
      </c>
      <c r="J23" s="162" t="str">
        <f>'[1]Compound Vessels'!F23</f>
        <v>Vial (2-Propanol)</v>
      </c>
      <c r="K23" s="106" t="str">
        <f>'[1]Compound Vessels'!G23</f>
        <v>Beaker (2-Propanol)</v>
      </c>
      <c r="L23" s="106" t="str">
        <f>'[1]Compound Vessels'!H23</f>
        <v>Drum (2-Propanol)</v>
      </c>
      <c r="M23" s="106" t="str">
        <f>'[1]Compound Vessels'!I23</f>
        <v>Chemical Vat (2-Propanol)</v>
      </c>
      <c r="N23" s="162" t="str">
        <f>'[1]Compound Vessels'!F348</f>
        <v>Vial (Epichlorohydrin)</v>
      </c>
      <c r="O23" s="106" t="str">
        <f>'[1]Compound Vessels'!G348</f>
        <v>Beaker (Epichlorohydrin)</v>
      </c>
      <c r="P23" s="106" t="str">
        <f>'[1]Compound Vessels'!H348</f>
        <v>Drum (Epichlorohydrin)</v>
      </c>
      <c r="Q23" s="106" t="str">
        <f>'[1]Compound Vessels'!I348</f>
        <v>Chemical Vat (Epichlorohydrin)</v>
      </c>
      <c r="R23" s="165" t="str">
        <f>'[1]Element Vessels'!F23</f>
        <v>Bag (Titanium)</v>
      </c>
      <c r="S23" s="103" t="str">
        <f>'[1]Element Vessels'!G23</f>
        <v>Sack (Titanium)</v>
      </c>
      <c r="T23" s="103" t="str">
        <f>'[1]Element Vessels'!H23</f>
        <v>Powder Keg (Titanium)</v>
      </c>
      <c r="U23" s="103" t="str">
        <f>'[1]Element Vessels'!I23</f>
        <v>Chemical Silo (Titanium)</v>
      </c>
      <c r="V23" s="168" t="str">
        <f>[2]Pellets!F23</f>
        <v>Bag (Low Density PolyEthylene Pellets)</v>
      </c>
      <c r="W23" s="104" t="str">
        <f>[2]Pellets!G23</f>
        <v>Sack (Low Density PolyEthylene Pellets)</v>
      </c>
      <c r="X23" s="104" t="str">
        <f>[2]Pellets!H23</f>
        <v>Powder Keg (Low Density PolyEthylene Pellets)</v>
      </c>
      <c r="Y23" s="104" t="str">
        <f>[2]Pellets!I23</f>
        <v>Chemical Silo (Low Density PolyEthylene Pellets)</v>
      </c>
      <c r="Z23" s="104" t="str">
        <f>'[2]Blocks (Poly)'!D23</f>
        <v>Block (LDPE)</v>
      </c>
      <c r="AA23" s="104" t="str">
        <f>'[2]Slabs (Poly)'!F23</f>
        <v>Slab (LDPE)</v>
      </c>
      <c r="AB23" s="104" t="str">
        <f>'[2]Stairs (Poly)'!D23</f>
        <v>Stairs (LDPE)</v>
      </c>
      <c r="AC23" s="171">
        <f>[2]Bricks!E23</f>
        <v>0</v>
      </c>
      <c r="AD23" s="103" t="str">
        <f>[2]Molds!C23</f>
        <v>Mold (Plastic Brick (4 x 4))</v>
      </c>
      <c r="AE23" s="103" t="str">
        <f xml:space="preserve"> '[2]Molded Items'!C38</f>
        <v>Fibers (A-PET)</v>
      </c>
      <c r="AF23" s="103" t="str">
        <f>[2]Masks!C23</f>
        <v>Mask (Pressure Sensor)(PR Traces)</v>
      </c>
      <c r="AG23" s="103" t="str">
        <f>[2]Wafers!H24</f>
        <v>Wafer (Pressure Sensor) (3 of 5)</v>
      </c>
      <c r="AH23" s="103">
        <f>[2]Electronics!E23</f>
        <v>0</v>
      </c>
      <c r="AI23" s="103" t="str">
        <f>'[1]DNA Sampler'!C23</f>
        <v>DNA sampler (Beginner)</v>
      </c>
      <c r="AJ23" s="103">
        <f>'[1]Cell Culture'!C23</f>
        <v>0</v>
      </c>
      <c r="AK23" s="103" t="str">
        <f>'[2]Polycraft Armor'!$G23&amp;" "&amp;'[2]Polycraft Armor'!H23</f>
        <v>Brass Bassinet</v>
      </c>
      <c r="AL23" s="103" t="str">
        <f>'[2]Polycraft Armor'!$G23&amp;" "&amp;'[2]Polycraft Armor'!I23</f>
        <v>Brass Brigandine</v>
      </c>
      <c r="AM23" s="103" t="str">
        <f>'[2]Polycraft Armor'!$G23&amp;" "&amp;'[2]Polycraft Armor'!J23</f>
        <v>Brass Chausses</v>
      </c>
      <c r="AN23" s="103" t="str">
        <f>'[2]Polycraft Armor'!$G23&amp;" "&amp;'[2]Polycraft Armor'!K23</f>
        <v>Brass Solleret</v>
      </c>
      <c r="AO23" s="103" t="str">
        <f>'[2]Polycraft Tools'!$I23&amp;" "&amp;[3]Enums!$A$102</f>
        <v xml:space="preserve"> Hoe</v>
      </c>
      <c r="AP23" s="103" t="str">
        <f>'[2]Polycraft Tools'!$I23&amp;" "&amp;[3]Enums!$A$103</f>
        <v xml:space="preserve"> Spade</v>
      </c>
      <c r="AQ23" s="103" t="str">
        <f>'[2]Polycraft Tools'!$I23&amp;" "&amp;[3]Enums!$A$104</f>
        <v xml:space="preserve"> Pickaxe</v>
      </c>
      <c r="AR23" s="103" t="str">
        <f>'[2]Polycraft Tools'!$I23&amp;" "&amp;[3]Enums!$A$105</f>
        <v xml:space="preserve"> Axe</v>
      </c>
      <c r="AS23" s="103" t="str">
        <f>'[2]Polycraft Tools'!$I23&amp;" "&amp;[3]Enums!$A$106</f>
        <v xml:space="preserve"> Sword</v>
      </c>
      <c r="AT23" s="103" t="str">
        <f>Inventories!$D23</f>
        <v>Contact Printer</v>
      </c>
      <c r="AU23" s="103" t="str">
        <f>'[2]Gripped Tools'!$C$23</f>
        <v>Gripped Stone Hoe</v>
      </c>
      <c r="AV23" s="103">
        <f>'[2]Pogo Sticks'!$C23</f>
        <v>0</v>
      </c>
      <c r="AW23" s="103" t="str">
        <f>'[1]Custom Objects'!$C$23</f>
        <v>Regulator (High Pressure)</v>
      </c>
      <c r="AX23" s="103">
        <f>'[1]Internal Objects'!C23</f>
        <v>0</v>
      </c>
      <c r="AY23" s="103" t="str">
        <f>'[3]Items (MC)'!B23</f>
        <v>Diamond Shovel</v>
      </c>
      <c r="AZ23" s="103" t="str">
        <f>'[3]Blocks (MC)'!B23</f>
        <v>Lapis Ore</v>
      </c>
    </row>
    <row r="24" spans="1:52" x14ac:dyDescent="0.2">
      <c r="A24" s="100">
        <f>COUNTIF(Y:Y,"??*")-1</f>
        <v>118</v>
      </c>
      <c r="B24" s="100" t="str">
        <f>Y1</f>
        <v>Chemical Silo (Pellets)</v>
      </c>
      <c r="C24" s="105" t="str">
        <f>[1]Ores!C24</f>
        <v>Tin Ore</v>
      </c>
      <c r="D24" s="105" t="str">
        <f>[1]Ingots!C24</f>
        <v>Nichrome Ingot</v>
      </c>
      <c r="E24" s="103" t="str">
        <f>[1]Nuggets!C24</f>
        <v>Nichrome Nugget</v>
      </c>
      <c r="F24" s="105" t="str">
        <f>'[1]Compressed Blocks'!C24</f>
        <v>Block of Chrome</v>
      </c>
      <c r="G24" s="103" t="str">
        <f>[1]Catalysts!$C$24</f>
        <v>Phosphorus Pentoxide Catalyst</v>
      </c>
      <c r="H24" s="103" t="str">
        <f>[2]Pellets!F21</f>
        <v>Bag (Linear Low-Density PolyEthylene Pellets)</v>
      </c>
      <c r="I24" s="103" t="str">
        <f>'[1]CV Links'!B24</f>
        <v>Cartridge (Propane)</v>
      </c>
      <c r="J24" s="162" t="str">
        <f>'[1]Compound Vessels'!F24</f>
        <v>Vial (2-Propoxyethanol)</v>
      </c>
      <c r="K24" s="106" t="str">
        <f>'[1]Compound Vessels'!G24</f>
        <v>Beaker (2-Propoxyethanol)</v>
      </c>
      <c r="L24" s="106" t="str">
        <f>'[1]Compound Vessels'!H24</f>
        <v>Drum (2-Propoxyethanol)</v>
      </c>
      <c r="M24" s="106" t="str">
        <f>'[1]Compound Vessels'!I24</f>
        <v>Chemical Vat (2-Propoxyethanol)</v>
      </c>
      <c r="N24" s="162" t="str">
        <f>'[1]Compound Vessels'!F349</f>
        <v>Vial (Isopropanol)</v>
      </c>
      <c r="O24" s="106" t="str">
        <f>'[1]Compound Vessels'!G349</f>
        <v>Beaker (Isopropanol)</v>
      </c>
      <c r="P24" s="106" t="str">
        <f>'[1]Compound Vessels'!H349</f>
        <v>Drum (Isopropanol)</v>
      </c>
      <c r="Q24" s="106" t="str">
        <f>'[1]Compound Vessels'!I349</f>
        <v>Chemical Vat (Isopropanol)</v>
      </c>
      <c r="R24" s="165" t="str">
        <f>'[1]Element Vessels'!F24</f>
        <v>Bag (Vanadium)</v>
      </c>
      <c r="S24" s="103" t="str">
        <f>'[1]Element Vessels'!G24</f>
        <v>Sack (Vanadium)</v>
      </c>
      <c r="T24" s="103" t="str">
        <f>'[1]Element Vessels'!H24</f>
        <v>Powder Keg (Vanadium)</v>
      </c>
      <c r="U24" s="103" t="str">
        <f>'[1]Element Vessels'!I24</f>
        <v>Chemical Silo (Vanadium)</v>
      </c>
      <c r="V24" s="168" t="str">
        <f>[2]Pellets!F24</f>
        <v>Bag (Medium Density PolyEthylene Pellets)</v>
      </c>
      <c r="W24" s="104" t="str">
        <f>[2]Pellets!G24</f>
        <v>Sack (Medium Density PolyEthylene Pellets)</v>
      </c>
      <c r="X24" s="104" t="str">
        <f>[2]Pellets!H24</f>
        <v>Powder Keg (Medium Density PolyEthylene Pellets)</v>
      </c>
      <c r="Y24" s="104" t="str">
        <f>[2]Pellets!I24</f>
        <v>Chemical Silo (Medium Density PolyEthylene Pellets)</v>
      </c>
      <c r="Z24" s="104" t="str">
        <f>'[2]Blocks (Poly)'!D24</f>
        <v>Block (MDPE)</v>
      </c>
      <c r="AA24" s="104" t="str">
        <f>'[2]Slabs (Poly)'!F24</f>
        <v>Slab (MDPE)</v>
      </c>
      <c r="AB24" s="104" t="str">
        <f>'[2]Stairs (Poly)'!D24</f>
        <v>Stairs (MDPE)</v>
      </c>
      <c r="AC24" s="171">
        <f>[2]Bricks!E24</f>
        <v>0</v>
      </c>
      <c r="AD24" s="103" t="str">
        <f>[2]Molds!C24</f>
        <v>Mold (Plastic Brick (1 x 8))</v>
      </c>
      <c r="AE24" s="103" t="str">
        <f xml:space="preserve"> '[2]Molded Items'!C39</f>
        <v>Fibers (BIIR)</v>
      </c>
      <c r="AF24" s="103" t="str">
        <f>[2]Masks!C24</f>
        <v>Mask (Pressure Sensor)(PR Encapsulation)</v>
      </c>
      <c r="AG24" s="103" t="str">
        <f>[2]Wafers!H25</f>
        <v>Wafer (Pressure Sensor) (4 of 5)</v>
      </c>
      <c r="AH24" s="103">
        <f>[2]Electronics!E24</f>
        <v>0</v>
      </c>
      <c r="AI24" s="103" t="str">
        <f>'[1]DNA Sampler'!C24</f>
        <v>DNA sampler (Intermediate)</v>
      </c>
      <c r="AJ24" s="103">
        <f>'[1]Cell Culture'!C24</f>
        <v>0</v>
      </c>
      <c r="AK24" s="103" t="str">
        <f>'[2]Polycraft Armor'!$G24&amp;" "&amp;'[2]Polycraft Armor'!H24</f>
        <v>Brazen Bassinet</v>
      </c>
      <c r="AL24" s="103" t="str">
        <f>'[2]Polycraft Armor'!$G24&amp;" "&amp;'[2]Polycraft Armor'!I24</f>
        <v>Brazen Brigandine</v>
      </c>
      <c r="AM24" s="103" t="str">
        <f>'[2]Polycraft Armor'!$G24&amp;" "&amp;'[2]Polycraft Armor'!J24</f>
        <v>Brazen Chausses</v>
      </c>
      <c r="AN24" s="103" t="str">
        <f>'[2]Polycraft Armor'!$G24&amp;" "&amp;'[2]Polycraft Armor'!K24</f>
        <v>Brazen Solleret</v>
      </c>
      <c r="AO24" s="103" t="str">
        <f>'[2]Polycraft Tools'!$I24&amp;" "&amp;[3]Enums!$A$102</f>
        <v xml:space="preserve"> Hoe</v>
      </c>
      <c r="AP24" s="103" t="str">
        <f>'[2]Polycraft Tools'!$I24&amp;" "&amp;[3]Enums!$A$103</f>
        <v xml:space="preserve"> Spade</v>
      </c>
      <c r="AQ24" s="103" t="str">
        <f>'[2]Polycraft Tools'!$I24&amp;" "&amp;[3]Enums!$A$104</f>
        <v xml:space="preserve"> Pickaxe</v>
      </c>
      <c r="AR24" s="103" t="str">
        <f>'[2]Polycraft Tools'!$I24&amp;" "&amp;[3]Enums!$A$105</f>
        <v xml:space="preserve"> Axe</v>
      </c>
      <c r="AS24" s="103" t="str">
        <f>'[2]Polycraft Tools'!$I24&amp;" "&amp;[3]Enums!$A$106</f>
        <v xml:space="preserve"> Sword</v>
      </c>
      <c r="AT24" s="103" t="str">
        <f>Inventories!$D24</f>
        <v>Trading House</v>
      </c>
      <c r="AU24" s="103" t="str">
        <f>'[2]Gripped Tools'!$C$24</f>
        <v>Gripped Iron Hoe</v>
      </c>
      <c r="AV24" s="103">
        <f>'[2]Pogo Sticks'!$C24</f>
        <v>0</v>
      </c>
      <c r="AW24" s="103" t="str">
        <f>'[1]Custom Objects'!$C$24</f>
        <v>Regulator (Extreme Pressure)</v>
      </c>
      <c r="AX24" s="103">
        <f>'[1]Internal Objects'!C24</f>
        <v>0</v>
      </c>
      <c r="AY24" s="103" t="str">
        <f>'[3]Items (MC)'!B24</f>
        <v>Diamond Pickaxe</v>
      </c>
      <c r="AZ24" s="103" t="str">
        <f>'[3]Blocks (MC)'!B24</f>
        <v>Lapis Block</v>
      </c>
    </row>
    <row r="25" spans="1:52" x14ac:dyDescent="0.2">
      <c r="A25" s="100">
        <f>COUNTIF(Z:Z,"??*")-1</f>
        <v>118</v>
      </c>
      <c r="B25" s="100" t="str">
        <f>Z1</f>
        <v>Polymer Block</v>
      </c>
      <c r="C25" s="105" t="str">
        <f>[1]Ores!C25</f>
        <v>Fluorite Ore</v>
      </c>
      <c r="D25" s="105" t="str">
        <f>[1]Ingots!C25</f>
        <v>Antimony-Lead Ingot</v>
      </c>
      <c r="E25" s="103" t="str">
        <f>[1]Nuggets!C25</f>
        <v>Antimony-Lead Nugget</v>
      </c>
      <c r="F25" s="105" t="str">
        <f>'[1]Compressed Blocks'!C25</f>
        <v>Block of Tungsten Carbide</v>
      </c>
      <c r="G25" s="103" t="str">
        <f>[1]Catalysts!$C$25</f>
        <v>Trimethyl Orthoformate Catalyst</v>
      </c>
      <c r="H25" s="103" t="str">
        <f>[2]Pellets!F22</f>
        <v>Bag (Liquid Crystal Polymer Pellets)</v>
      </c>
      <c r="I25" s="103" t="str">
        <f>'[1]CV Links'!B25</f>
        <v>Canister (Propane)</v>
      </c>
      <c r="J25" s="162" t="str">
        <f>'[1]Compound Vessels'!F25</f>
        <v>Vial (3-Hydroxybutanoic Acid)</v>
      </c>
      <c r="K25" s="106" t="str">
        <f>'[1]Compound Vessels'!G25</f>
        <v>Beaker (3-Hydroxybutanoic Acid)</v>
      </c>
      <c r="L25" s="106" t="str">
        <f>'[1]Compound Vessels'!H25</f>
        <v>Drum (3-Hydroxybutanoic Acid)</v>
      </c>
      <c r="M25" s="106" t="str">
        <f>'[1]Compound Vessels'!I25</f>
        <v>Chemical Vat (3-Hydroxybutanoic Acid)</v>
      </c>
      <c r="N25" s="162" t="str">
        <f>'[1]Compound Vessels'!F350</f>
        <v>Vial (Allyl Chloride)</v>
      </c>
      <c r="O25" s="106" t="str">
        <f>'[1]Compound Vessels'!G350</f>
        <v>Beaker (Allyl Chloride)</v>
      </c>
      <c r="P25" s="106" t="str">
        <f>'[1]Compound Vessels'!H350</f>
        <v>Drum (Allyl Chloride)</v>
      </c>
      <c r="Q25" s="106" t="str">
        <f>'[1]Compound Vessels'!I350</f>
        <v>Chemical Vat (Allyl Chloride)</v>
      </c>
      <c r="R25" s="165" t="str">
        <f>'[1]Element Vessels'!F25</f>
        <v>Bag (Chromium)</v>
      </c>
      <c r="S25" s="103" t="str">
        <f>'[1]Element Vessels'!G25</f>
        <v>Sack (Chromium)</v>
      </c>
      <c r="T25" s="103" t="str">
        <f>'[1]Element Vessels'!H25</f>
        <v>Powder Keg (Chromium)</v>
      </c>
      <c r="U25" s="103" t="str">
        <f>'[1]Element Vessels'!I25</f>
        <v>Chemical Silo (Chromium)</v>
      </c>
      <c r="V25" s="168" t="str">
        <f>[2]Pellets!F25</f>
        <v>Vial (Melamine-Formaldehyde Polymers)</v>
      </c>
      <c r="W25" s="104" t="str">
        <f>[2]Pellets!G25</f>
        <v>Beaker (Melamine-Formaldehyde Polymers)</v>
      </c>
      <c r="X25" s="104" t="str">
        <f>[2]Pellets!H25</f>
        <v>Drum (Melamine-Formaldehyde Polymers)</v>
      </c>
      <c r="Y25" s="104" t="str">
        <f>[2]Pellets!I25</f>
        <v>Chemical Vat (Melamine-Formaldehyde Polymers)</v>
      </c>
      <c r="Z25" s="104" t="str">
        <f>'[2]Blocks (Poly)'!D25</f>
        <v>Block (MFP)</v>
      </c>
      <c r="AA25" s="104" t="str">
        <f>'[2]Slabs (Poly)'!F25</f>
        <v>Slab (MFP)</v>
      </c>
      <c r="AB25" s="104" t="str">
        <f>'[2]Stairs (Poly)'!D25</f>
        <v>Stairs (MFP)</v>
      </c>
      <c r="AC25" s="171">
        <f>[2]Bricks!E25</f>
        <v>0</v>
      </c>
      <c r="AD25" s="103" t="str">
        <f>[2]Molds!C25</f>
        <v>Mold (Plastic Brick (2 x 8))</v>
      </c>
      <c r="AE25" s="103" t="str">
        <f xml:space="preserve"> '[2]Molded Items'!C40</f>
        <v>Fibers (Carbon Fiber)</v>
      </c>
      <c r="AF25" s="103" t="str">
        <f>[2]Masks!C25</f>
        <v>Mask (Low Power Radio)(PR Backplane)</v>
      </c>
      <c r="AG25" s="103" t="str">
        <f>[2]Wafers!H26</f>
        <v>Wafer (Pressure Sensor)</v>
      </c>
      <c r="AH25" s="103">
        <f>[2]Electronics!E25</f>
        <v>0</v>
      </c>
      <c r="AI25" s="103" t="str">
        <f>'[1]DNA Sampler'!C25</f>
        <v>DNA sampler (Advanced)</v>
      </c>
      <c r="AJ25" s="103">
        <f>'[1]Cell Culture'!C25</f>
        <v>0</v>
      </c>
      <c r="AK25" s="103" t="str">
        <f>'[2]Polycraft Armor'!$G25&amp;" "&amp;'[2]Polycraft Armor'!H25</f>
        <v>Tin Funnel</v>
      </c>
      <c r="AL25" s="103" t="str">
        <f>'[2]Polycraft Armor'!$G25&amp;" "&amp;'[2]Polycraft Armor'!I25</f>
        <v>Tin Faulds</v>
      </c>
      <c r="AM25" s="103" t="str">
        <f>'[2]Polycraft Armor'!$G25&amp;" "&amp;'[2]Polycraft Armor'!J25</f>
        <v>Tin Tassets</v>
      </c>
      <c r="AN25" s="103" t="str">
        <f>'[2]Polycraft Armor'!$G25&amp;" "&amp;'[2]Polycraft Armor'!K25</f>
        <v>Tin Treadsoles</v>
      </c>
      <c r="AO25" s="103" t="str">
        <f>'[2]Polycraft Tools'!$I25&amp;" "&amp;[3]Enums!$A$102</f>
        <v xml:space="preserve"> Hoe</v>
      </c>
      <c r="AP25" s="103" t="str">
        <f>'[2]Polycraft Tools'!$I25&amp;" "&amp;[3]Enums!$A$103</f>
        <v xml:space="preserve"> Spade</v>
      </c>
      <c r="AQ25" s="103" t="str">
        <f>'[2]Polycraft Tools'!$I25&amp;" "&amp;[3]Enums!$A$104</f>
        <v xml:space="preserve"> Pickaxe</v>
      </c>
      <c r="AR25" s="103" t="str">
        <f>'[2]Polycraft Tools'!$I25&amp;" "&amp;[3]Enums!$A$105</f>
        <v xml:space="preserve"> Axe</v>
      </c>
      <c r="AS25" s="103" t="str">
        <f>'[2]Polycraft Tools'!$I25&amp;" "&amp;[3]Enums!$A$106</f>
        <v xml:space="preserve"> Sword</v>
      </c>
      <c r="AT25" s="103" t="str">
        <f>Inventories!$D25</f>
        <v>Territory Flag</v>
      </c>
      <c r="AU25" s="103" t="str">
        <f>'[2]Gripped Tools'!$C$25</f>
        <v>Gripped Diamond Hoe</v>
      </c>
      <c r="AV25" s="103">
        <f>'[2]Pogo Sticks'!$C25</f>
        <v>0</v>
      </c>
      <c r="AW25" s="103" t="str">
        <f>'[1]Custom Objects'!$C$25</f>
        <v>Lighter</v>
      </c>
      <c r="AX25" s="103">
        <f>'[1]Internal Objects'!C25</f>
        <v>0</v>
      </c>
      <c r="AY25" s="103" t="str">
        <f>'[3]Items (MC)'!B25</f>
        <v>Diamond Axe</v>
      </c>
      <c r="AZ25" s="103" t="str">
        <f>'[3]Blocks (MC)'!B25</f>
        <v>Dispenser</v>
      </c>
    </row>
    <row r="26" spans="1:52" x14ac:dyDescent="0.2">
      <c r="A26" s="100">
        <f>COUNTIF(AA:AA,"??*")-1</f>
        <v>118</v>
      </c>
      <c r="B26" s="100" t="str">
        <f>AA1</f>
        <v>Polymer Slab</v>
      </c>
      <c r="C26" s="105" t="str">
        <f>[1]Ores!C26</f>
        <v>Silicon Ore</v>
      </c>
      <c r="D26" s="105" t="str">
        <f>[1]Ingots!C26</f>
        <v>Silicon Ingot</v>
      </c>
      <c r="E26" s="103" t="str">
        <f>[1]Nuggets!C26</f>
        <v>Silicon Nugget</v>
      </c>
      <c r="F26" s="105" t="str">
        <f>'[1]Compressed Blocks'!C26</f>
        <v>Block of Nichrome</v>
      </c>
      <c r="G26" s="103" t="str">
        <f>[1]Catalysts!$C$26</f>
        <v>Aluminoxane Catalyst</v>
      </c>
      <c r="H26" s="103" t="str">
        <f>[2]Pellets!F23</f>
        <v>Bag (Low Density PolyEthylene Pellets)</v>
      </c>
      <c r="I26" s="103" t="str">
        <f>'[1]CV Links'!B26</f>
        <v>Flask (Butane Isomers)</v>
      </c>
      <c r="J26" s="162" t="str">
        <f>'[1]Compound Vessels'!F26</f>
        <v>Vial (3-Hydroxypentanoic Acid)</v>
      </c>
      <c r="K26" s="106" t="str">
        <f>'[1]Compound Vessels'!G26</f>
        <v>Beaker (3-Hydroxypentanoic Acid)</v>
      </c>
      <c r="L26" s="106" t="str">
        <f>'[1]Compound Vessels'!H26</f>
        <v>Drum (3-Hydroxypentanoic Acid)</v>
      </c>
      <c r="M26" s="106" t="str">
        <f>'[1]Compound Vessels'!I26</f>
        <v>Chemical Vat (3-Hydroxypentanoic Acid)</v>
      </c>
      <c r="N26" s="162" t="str">
        <f>'[1]Compound Vessels'!F351</f>
        <v>Vial (Propylene Oxide)</v>
      </c>
      <c r="O26" s="106" t="str">
        <f>'[1]Compound Vessels'!G351</f>
        <v>Beaker (Propylene Oxide)</v>
      </c>
      <c r="P26" s="106" t="str">
        <f>'[1]Compound Vessels'!H351</f>
        <v>Drum (Propylene Oxide)</v>
      </c>
      <c r="Q26" s="106" t="str">
        <f>'[1]Compound Vessels'!I351</f>
        <v>Chemical Vat (Propylene Oxide)</v>
      </c>
      <c r="R26" s="165" t="str">
        <f>'[1]Element Vessels'!F26</f>
        <v>Bag (Manganese)</v>
      </c>
      <c r="S26" s="103" t="str">
        <f>'[1]Element Vessels'!G26</f>
        <v>Sack (Manganese)</v>
      </c>
      <c r="T26" s="103" t="str">
        <f>'[1]Element Vessels'!H26</f>
        <v>Powder Keg (Manganese)</v>
      </c>
      <c r="U26" s="103" t="str">
        <f>'[1]Element Vessels'!I26</f>
        <v>Chemical Silo (Manganese)</v>
      </c>
      <c r="V26" s="168" t="str">
        <f>[2]Pellets!F26</f>
        <v>Bag (Metaldehyde Pellets)</v>
      </c>
      <c r="W26" s="104" t="str">
        <f>[2]Pellets!G26</f>
        <v>Sack (Metaldehyde Pellets)</v>
      </c>
      <c r="X26" s="104" t="str">
        <f>[2]Pellets!H26</f>
        <v>Powder Keg (Metaldehyde Pellets)</v>
      </c>
      <c r="Y26" s="104" t="str">
        <f>[2]Pellets!I26</f>
        <v>Chemical Silo (Metaldehyde Pellets)</v>
      </c>
      <c r="Z26" s="104" t="str">
        <f>'[2]Blocks (Poly)'!D26</f>
        <v>Block (MALD)</v>
      </c>
      <c r="AA26" s="104" t="str">
        <f>'[2]Slabs (Poly)'!F26</f>
        <v>Slab (MALD)</v>
      </c>
      <c r="AB26" s="104" t="str">
        <f>'[2]Stairs (Poly)'!D26</f>
        <v>Stairs (MALD)</v>
      </c>
      <c r="AC26" s="171">
        <f>[2]Bricks!E26</f>
        <v>0</v>
      </c>
      <c r="AD26" s="103" t="str">
        <f>[2]Molds!C26</f>
        <v>Mold (Heated Knife Handle)</v>
      </c>
      <c r="AE26" s="103" t="str">
        <f xml:space="preserve"> '[2]Molded Items'!C41</f>
        <v>Fibers (CTAP)</v>
      </c>
      <c r="AF26" s="103" t="str">
        <f>[2]Masks!C26</f>
        <v>Mask (Low Power Radio)(PR n-Type Semiconductor)</v>
      </c>
      <c r="AG26" s="103" t="str">
        <f>[2]Wafers!H27</f>
        <v>Wafer (Low Power Radio) (1 of 8)</v>
      </c>
      <c r="AH26" s="103">
        <f>[2]Electronics!E26</f>
        <v>0</v>
      </c>
      <c r="AI26" s="103" t="str">
        <f>'[1]DNA Sampler'!C26</f>
        <v>DNA sampler (Expert)</v>
      </c>
      <c r="AJ26" s="103">
        <f>'[1]Cell Culture'!C26</f>
        <v>0</v>
      </c>
      <c r="AK26" s="103" t="str">
        <f>'[2]Polycraft Armor'!$G26&amp;" "&amp;'[2]Polycraft Armor'!H26</f>
        <v>Chrome Cervelliere</v>
      </c>
      <c r="AL26" s="103" t="str">
        <f>'[2]Polycraft Armor'!$G26&amp;" "&amp;'[2]Polycraft Armor'!I26</f>
        <v>Chrome Culet</v>
      </c>
      <c r="AM26" s="103" t="str">
        <f>'[2]Polycraft Armor'!$G26&amp;" "&amp;'[2]Polycraft Armor'!J26</f>
        <v>Chrome Chausses</v>
      </c>
      <c r="AN26" s="103" t="str">
        <f>'[2]Polycraft Armor'!$G26&amp;" "&amp;'[2]Polycraft Armor'!K26</f>
        <v>Chrome Carbatines</v>
      </c>
      <c r="AO26" s="103" t="str">
        <f>'[2]Polycraft Tools'!$I26&amp;" "&amp;[3]Enums!$A$102</f>
        <v xml:space="preserve"> Hoe</v>
      </c>
      <c r="AP26" s="103" t="str">
        <f>'[2]Polycraft Tools'!$I26&amp;" "&amp;[3]Enums!$A$103</f>
        <v xml:space="preserve"> Spade</v>
      </c>
      <c r="AQ26" s="103" t="str">
        <f>'[2]Polycraft Tools'!$I26&amp;" "&amp;[3]Enums!$A$104</f>
        <v xml:space="preserve"> Pickaxe</v>
      </c>
      <c r="AR26" s="103" t="str">
        <f>'[2]Polycraft Tools'!$I26&amp;" "&amp;[3]Enums!$A$105</f>
        <v xml:space="preserve"> Axe</v>
      </c>
      <c r="AS26" s="103" t="str">
        <f>'[2]Polycraft Tools'!$I26&amp;" "&amp;[3]Enums!$A$106</f>
        <v xml:space="preserve"> Sword</v>
      </c>
      <c r="AT26" s="103" t="str">
        <f>Inventories!$D26</f>
        <v>Printing Press</v>
      </c>
      <c r="AU26" s="103" t="str">
        <f>'[2]Gripped Tools'!$C$26</f>
        <v>Gripped Golden Hoe</v>
      </c>
      <c r="AV26" s="103">
        <f>'[2]Pogo Sticks'!$C26</f>
        <v>0</v>
      </c>
      <c r="AW26" s="103" t="str">
        <f>'[1]Custom Objects'!$C$26</f>
        <v>Membrane X</v>
      </c>
      <c r="AX26" s="103">
        <f>'[1]Internal Objects'!C26</f>
        <v>0</v>
      </c>
      <c r="AY26" s="103" t="str">
        <f>'[3]Items (MC)'!B26</f>
        <v>Stick</v>
      </c>
      <c r="AZ26" s="103" t="str">
        <f>'[3]Blocks (MC)'!B26</f>
        <v>Sandstone</v>
      </c>
    </row>
    <row r="27" spans="1:52" x14ac:dyDescent="0.2">
      <c r="A27" s="100">
        <f>COUNTIF(AB:AB,"??*")-1</f>
        <v>118</v>
      </c>
      <c r="B27" s="100" t="str">
        <f>AB1</f>
        <v>Polymer Stairs</v>
      </c>
      <c r="C27" s="105" t="str">
        <f>[1]Ores!C27</f>
        <v>Cinnabar</v>
      </c>
      <c r="D27" s="105" t="str">
        <f>[1]Ingots!C27</f>
        <v>Mercury Sulfide Ingot</v>
      </c>
      <c r="E27" s="103" t="str">
        <f>[1]Nuggets!C27</f>
        <v>Mercury Sulfide Nugget</v>
      </c>
      <c r="F27" s="105" t="str">
        <f>'[1]Compressed Blocks'!C27</f>
        <v>Block of Antimony-Lead</v>
      </c>
      <c r="G27" s="103" t="str">
        <f>[1]Catalysts!$C$27</f>
        <v>Sodium Hydroxide Catalyst</v>
      </c>
      <c r="H27" s="103" t="str">
        <f>[2]Pellets!F24</f>
        <v>Bag (Medium Density PolyEthylene Pellets)</v>
      </c>
      <c r="I27" s="103" t="str">
        <f>'[1]CV Links'!B27</f>
        <v>Cartridge (Butane Isomers)</v>
      </c>
      <c r="J27" s="162" t="str">
        <f>'[1]Compound Vessels'!F27</f>
        <v>Vial (3-MethylPentane)</v>
      </c>
      <c r="K27" s="106" t="str">
        <f>'[1]Compound Vessels'!G27</f>
        <v>Beaker (3-MethylPentane)</v>
      </c>
      <c r="L27" s="106" t="str">
        <f>'[1]Compound Vessels'!H27</f>
        <v>Drum (3-MethylPentane)</v>
      </c>
      <c r="M27" s="106" t="str">
        <f>'[1]Compound Vessels'!I27</f>
        <v>Chemical Vat (3-MethylPentane)</v>
      </c>
      <c r="N27" s="162" t="str">
        <f>'[1]Compound Vessels'!F352</f>
        <v>Vial (Propylene Glycol)</v>
      </c>
      <c r="O27" s="106" t="str">
        <f>'[1]Compound Vessels'!G352</f>
        <v>Beaker (Propylene Glycol)</v>
      </c>
      <c r="P27" s="106" t="str">
        <f>'[1]Compound Vessels'!H352</f>
        <v>Drum (Propylene Glycol)</v>
      </c>
      <c r="Q27" s="106" t="str">
        <f>'[1]Compound Vessels'!I352</f>
        <v>Chemical Vat (Propylene Glycol)</v>
      </c>
      <c r="R27" s="165" t="str">
        <f>'[1]Element Vessels'!F27</f>
        <v>Bag (Iron)</v>
      </c>
      <c r="S27" s="103" t="str">
        <f>'[1]Element Vessels'!G27</f>
        <v>Sack (Iron)</v>
      </c>
      <c r="T27" s="103" t="str">
        <f>'[1]Element Vessels'!H27</f>
        <v>Powder Keg (Iron)</v>
      </c>
      <c r="U27" s="103" t="str">
        <f>'[1]Element Vessels'!I27</f>
        <v>Chemical Silo (Iron)</v>
      </c>
      <c r="V27" s="168" t="str">
        <f>[2]Pellets!F27</f>
        <v>Bag (Nitrile-Butadiene Rubber Pellets)</v>
      </c>
      <c r="W27" s="104" t="str">
        <f>[2]Pellets!G27</f>
        <v>Sack (Nitrile-Butadiene Rubber Pellets)</v>
      </c>
      <c r="X27" s="104" t="str">
        <f>[2]Pellets!H27</f>
        <v>Powder Keg (Nitrile-Butadiene Rubber Pellets)</v>
      </c>
      <c r="Y27" s="104" t="str">
        <f>[2]Pellets!I27</f>
        <v>Chemical Silo (Nitrile-Butadiene Rubber Pellets)</v>
      </c>
      <c r="Z27" s="104" t="str">
        <f>'[2]Blocks (Poly)'!D27</f>
        <v>Block (NBR)</v>
      </c>
      <c r="AA27" s="104" t="str">
        <f>'[2]Slabs (Poly)'!F27</f>
        <v>Slab (NBR)</v>
      </c>
      <c r="AB27" s="104" t="str">
        <f>'[2]Stairs (Poly)'!D27</f>
        <v>Stairs (NBR)</v>
      </c>
      <c r="AC27" s="171">
        <f>[2]Bricks!E27</f>
        <v>0</v>
      </c>
      <c r="AD27" s="103" t="str">
        <f>[2]Molds!C27</f>
        <v>Mold (Rubber Sole)</v>
      </c>
      <c r="AE27" s="103" t="str">
        <f xml:space="preserve"> '[2]Molded Items'!C42</f>
        <v>Fibers (Cellulose)</v>
      </c>
      <c r="AF27" s="103" t="str">
        <f>[2]Masks!C27</f>
        <v>Mask (Low Power Radio)(PR p-Type Semiconductor)</v>
      </c>
      <c r="AG27" s="103" t="str">
        <f>[2]Wafers!H28</f>
        <v>Wafer (Low Power Radio) (2 of 8)</v>
      </c>
      <c r="AH27" s="103">
        <f>[2]Electronics!E27</f>
        <v>0</v>
      </c>
      <c r="AI27" s="103" t="str">
        <f>'[1]DNA Sampler'!C27</f>
        <v>DNA sampler (Nether)</v>
      </c>
      <c r="AJ27" s="103">
        <f>'[1]Cell Culture'!C27</f>
        <v>0</v>
      </c>
      <c r="AK27" s="103" t="str">
        <f>'[2]Polycraft Armor'!$G27&amp;" "&amp;'[2]Polycraft Armor'!H27</f>
        <v>WC Burgonet</v>
      </c>
      <c r="AL27" s="103" t="str">
        <f>'[2]Polycraft Armor'!$G27&amp;" "&amp;'[2]Polycraft Armor'!I27</f>
        <v>WC Faulds</v>
      </c>
      <c r="AM27" s="103" t="str">
        <f>'[2]Polycraft Armor'!$G27&amp;" "&amp;'[2]Polycraft Armor'!J27</f>
        <v>WC Tassets</v>
      </c>
      <c r="AN27" s="103" t="str">
        <f>'[2]Polycraft Armor'!$G27&amp;" "&amp;'[2]Polycraft Armor'!K27</f>
        <v>WC Sabatons</v>
      </c>
      <c r="AO27" s="103" t="str">
        <f>'[2]Polycraft Tools'!$I27&amp;" "&amp;[3]Enums!$A$102</f>
        <v xml:space="preserve"> Hoe</v>
      </c>
      <c r="AP27" s="103" t="str">
        <f>'[2]Polycraft Tools'!$I27&amp;" "&amp;[3]Enums!$A$103</f>
        <v xml:space="preserve"> Spade</v>
      </c>
      <c r="AQ27" s="103" t="str">
        <f>'[2]Polycraft Tools'!$I27&amp;" "&amp;[3]Enums!$A$104</f>
        <v xml:space="preserve"> Pickaxe</v>
      </c>
      <c r="AR27" s="103" t="str">
        <f>'[2]Polycraft Tools'!$I27&amp;" "&amp;[3]Enums!$A$105</f>
        <v xml:space="preserve"> Axe</v>
      </c>
      <c r="AS27" s="103" t="str">
        <f>'[2]Polycraft Tools'!$I27&amp;" "&amp;[3]Enums!$A$106</f>
        <v xml:space="preserve"> Sword</v>
      </c>
      <c r="AT27" s="103" t="str">
        <f>Inventories!$D27</f>
        <v>CHEM2323</v>
      </c>
      <c r="AU27" s="103" t="e">
        <f>'[2]Gripped Tools'!#REF!</f>
        <v>#REF!</v>
      </c>
      <c r="AV27" s="103">
        <f>'[2]Pogo Sticks'!$C27</f>
        <v>0</v>
      </c>
      <c r="AW27" s="103" t="str">
        <f>'[1]Custom Objects'!$C$27</f>
        <v>Membrane O</v>
      </c>
      <c r="AX27" s="103">
        <f>'[1]Internal Objects'!C27</f>
        <v>0</v>
      </c>
      <c r="AY27" s="103" t="str">
        <f>'[3]Items (MC)'!B27</f>
        <v>Bowl</v>
      </c>
      <c r="AZ27" s="103" t="str">
        <f>'[3]Blocks (MC)'!B27</f>
        <v>Noteblock</v>
      </c>
    </row>
    <row r="28" spans="1:52" x14ac:dyDescent="0.2">
      <c r="A28" s="100">
        <f>COUNTIF(AC:AC,"??*")-1</f>
        <v>12</v>
      </c>
      <c r="B28" s="100" t="str">
        <f>AC1</f>
        <v>Brick</v>
      </c>
      <c r="C28" s="105">
        <f>[1]Ores!C28</f>
        <v>0</v>
      </c>
      <c r="D28" s="105">
        <f>[1]Ingots!C28</f>
        <v>0</v>
      </c>
      <c r="E28" s="107">
        <f>[1]Nuggets!C28</f>
        <v>0</v>
      </c>
      <c r="F28" s="105" t="str">
        <f>'[1]Compressed Blocks'!C28</f>
        <v>Block of Fluorite</v>
      </c>
      <c r="G28" s="103" t="str">
        <f>[1]Catalysts!$C$28</f>
        <v>Triethylaluminium Catalyst</v>
      </c>
      <c r="H28" s="103" t="str">
        <f>[2]Pellets!F25</f>
        <v>Vial (Melamine-Formaldehyde Polymers)</v>
      </c>
      <c r="I28" s="103" t="str">
        <f>'[1]CV Links'!B28</f>
        <v>Canister (Butane Isomers)</v>
      </c>
      <c r="J28" s="162" t="str">
        <f>'[1]Compound Vessels'!F28</f>
        <v>Vial (4-Hydroxybenzoic Acid)</v>
      </c>
      <c r="K28" s="106" t="str">
        <f>'[1]Compound Vessels'!G28</f>
        <v>Beaker (4-Hydroxybenzoic Acid)</v>
      </c>
      <c r="L28" s="106" t="str">
        <f>'[1]Compound Vessels'!H28</f>
        <v>Drum (4-Hydroxybenzoic Acid)</v>
      </c>
      <c r="M28" s="106" t="str">
        <f>'[1]Compound Vessels'!I28</f>
        <v>Chemical Vat (4-Hydroxybenzoic Acid)</v>
      </c>
      <c r="N28" s="162" t="str">
        <f>'[1]Compound Vessels'!F353</f>
        <v>Vial (Cumene)</v>
      </c>
      <c r="O28" s="106" t="str">
        <f>'[1]Compound Vessels'!G353</f>
        <v>Beaker (Cumene)</v>
      </c>
      <c r="P28" s="106" t="str">
        <f>'[1]Compound Vessels'!H353</f>
        <v>Drum (Cumene)</v>
      </c>
      <c r="Q28" s="106" t="str">
        <f>'[1]Compound Vessels'!I353</f>
        <v>Chemical Vat (Cumene)</v>
      </c>
      <c r="R28" s="165" t="str">
        <f>'[1]Element Vessels'!F28</f>
        <v>Bag (Cobalt)</v>
      </c>
      <c r="S28" s="103" t="str">
        <f>'[1]Element Vessels'!G28</f>
        <v>Sack (Cobalt)</v>
      </c>
      <c r="T28" s="103" t="str">
        <f>'[1]Element Vessels'!H28</f>
        <v>Powder Keg (Cobalt)</v>
      </c>
      <c r="U28" s="103" t="str">
        <f>'[1]Element Vessels'!I28</f>
        <v>Chemical Silo (Cobalt)</v>
      </c>
      <c r="V28" s="168" t="str">
        <f>[2]Pellets!F28</f>
        <v>Bag (Paraformaldehyde Pellets)</v>
      </c>
      <c r="W28" s="104" t="str">
        <f>[2]Pellets!G28</f>
        <v>Sack (Paraformaldehyde Pellets)</v>
      </c>
      <c r="X28" s="104" t="str">
        <f>[2]Pellets!H28</f>
        <v>Powder Keg (Paraformaldehyde Pellets)</v>
      </c>
      <c r="Y28" s="104" t="str">
        <f>[2]Pellets!I28</f>
        <v>Chemical Silo (Paraformaldehyde Pellets)</v>
      </c>
      <c r="Z28" s="104" t="str">
        <f>'[2]Blocks (Poly)'!D28</f>
        <v>Block (PFA)</v>
      </c>
      <c r="AA28" s="104" t="str">
        <f>'[2]Slabs (Poly)'!F28</f>
        <v>Slab (PFA)</v>
      </c>
      <c r="AB28" s="104" t="str">
        <f>'[2]Stairs (Poly)'!D28</f>
        <v>Stairs (PFA)</v>
      </c>
      <c r="AC28" s="171">
        <f>[2]Bricks!E28</f>
        <v>0</v>
      </c>
      <c r="AD28" s="103" t="str">
        <f>[2]Molds!C28</f>
        <v>Mold (Battery Case)</v>
      </c>
      <c r="AE28" s="103" t="str">
        <f xml:space="preserve"> '[2]Molded Items'!C43</f>
        <v>Fibers (Chitin)</v>
      </c>
      <c r="AF28" s="103" t="str">
        <f>[2]Masks!C28</f>
        <v>Mask (Low Power Radio)(PR Dielectric)</v>
      </c>
      <c r="AG28" s="103" t="str">
        <f>[2]Wafers!H29</f>
        <v>Wafer (Low Power Radio) (3 of 8)</v>
      </c>
      <c r="AH28" s="103">
        <f>[2]Electronics!E28</f>
        <v>0</v>
      </c>
      <c r="AI28" s="103">
        <f>'[1]DNA Sampler'!C28</f>
        <v>0</v>
      </c>
      <c r="AJ28" s="103">
        <f>'[1]Cell Culture'!C28</f>
        <v>0</v>
      </c>
      <c r="AK28" s="103" t="str">
        <f>'[2]Polycraft Armor'!$G28&amp;" "&amp;'[2]Polycraft Armor'!H28</f>
        <v>Nichrome Wire Coif</v>
      </c>
      <c r="AL28" s="103" t="str">
        <f>'[2]Polycraft Armor'!$G28&amp;" "&amp;'[2]Polycraft Armor'!I28</f>
        <v>Nichrome Wire Hauberk</v>
      </c>
      <c r="AM28" s="103" t="str">
        <f>'[2]Polycraft Armor'!$G28&amp;" "&amp;'[2]Polycraft Armor'!J28</f>
        <v>Nichrome Wiry Knot Leggings</v>
      </c>
      <c r="AN28" s="103" t="str">
        <f>'[2]Polycraft Armor'!$G28&amp;" "&amp;'[2]Polycraft Armor'!K28</f>
        <v>Nichrome Wiry Knot Boots</v>
      </c>
      <c r="AO28" s="103" t="str">
        <f>'[2]Polycraft Tools'!$I28&amp;" "&amp;[3]Enums!$A$102</f>
        <v xml:space="preserve"> Hoe</v>
      </c>
      <c r="AP28" s="103" t="str">
        <f>'[2]Polycraft Tools'!$I28&amp;" "&amp;[3]Enums!$A$103</f>
        <v xml:space="preserve"> Spade</v>
      </c>
      <c r="AQ28" s="103" t="str">
        <f>'[2]Polycraft Tools'!$I28&amp;" "&amp;[3]Enums!$A$104</f>
        <v xml:space="preserve"> Pickaxe</v>
      </c>
      <c r="AR28" s="103" t="str">
        <f>'[2]Polycraft Tools'!$I28&amp;" "&amp;[3]Enums!$A$105</f>
        <v xml:space="preserve"> Axe</v>
      </c>
      <c r="AS28" s="103" t="str">
        <f>'[2]Polycraft Tools'!$I28&amp;" "&amp;[3]Enums!$A$106</f>
        <v xml:space="preserve"> Sword</v>
      </c>
      <c r="AT28" s="103" t="str">
        <f>Inventories!$D28</f>
        <v>Computer</v>
      </c>
      <c r="AU28" s="103" t="e">
        <f>'[2]Gripped Tools'!#REF!</f>
        <v>#REF!</v>
      </c>
      <c r="AV28" s="103">
        <f>'[2]Pogo Sticks'!$C28</f>
        <v>0</v>
      </c>
      <c r="AW28" s="103" t="str">
        <f>'[1]Custom Objects'!$C$28</f>
        <v>Separation Membrane</v>
      </c>
      <c r="AX28" s="103">
        <f>'[1]Internal Objects'!C28</f>
        <v>0</v>
      </c>
      <c r="AY28" s="103" t="str">
        <f>'[3]Items (MC)'!B28</f>
        <v>Mushroom Stew</v>
      </c>
      <c r="AZ28" s="103" t="str">
        <f>'[3]Blocks (MC)'!B28</f>
        <v>Bed</v>
      </c>
    </row>
    <row r="29" spans="1:52" x14ac:dyDescent="0.2">
      <c r="A29" s="100">
        <f>COUNTIF(AD:AD,"??*")-1</f>
        <v>33</v>
      </c>
      <c r="B29" s="100" t="str">
        <f>AD1</f>
        <v>Mold</v>
      </c>
      <c r="C29" s="105">
        <f>[1]Ores!C29</f>
        <v>0</v>
      </c>
      <c r="D29" s="105">
        <f>[1]Ingots!C29</f>
        <v>0</v>
      </c>
      <c r="E29" s="107">
        <f>[1]Nuggets!C29</f>
        <v>0</v>
      </c>
      <c r="F29" s="105" t="str">
        <f>'[1]Compressed Blocks'!C29</f>
        <v>Block of Silicon</v>
      </c>
      <c r="G29" s="103" t="str">
        <f>[1]Catalysts!$C$29</f>
        <v>Methyl Ethyl Ketone Peroxide Catalyst</v>
      </c>
      <c r="H29" s="103" t="str">
        <f>[2]Pellets!F26</f>
        <v>Bag (Metaldehyde Pellets)</v>
      </c>
      <c r="I29" s="103" t="str">
        <f>'[1]CV Links'!B29</f>
        <v>Vial (Pentane Isomers)</v>
      </c>
      <c r="J29" s="162" t="str">
        <f>'[1]Compound Vessels'!F29</f>
        <v>Vial (6-Hydroxynaphthalene-2-Carboxylic Acid)</v>
      </c>
      <c r="K29" s="106" t="str">
        <f>'[1]Compound Vessels'!G29</f>
        <v>Beaker (6-Hydroxynaphthalene-2-Carboxylic Acid)</v>
      </c>
      <c r="L29" s="106" t="str">
        <f>'[1]Compound Vessels'!H29</f>
        <v>Drum (6-Hydroxynaphthalene-2-Carboxylic Acid)</v>
      </c>
      <c r="M29" s="106" t="str">
        <f>'[1]Compound Vessels'!I29</f>
        <v>Chemical Vat (6-Hydroxynaphthalene-2-Carboxylic Acid)</v>
      </c>
      <c r="N29" s="162" t="str">
        <f>'[1]Compound Vessels'!F354</f>
        <v>Vial (Chlorobenzene)</v>
      </c>
      <c r="O29" s="106" t="str">
        <f>'[1]Compound Vessels'!G354</f>
        <v>Beaker (Chlorobenzene)</v>
      </c>
      <c r="P29" s="106" t="str">
        <f>'[1]Compound Vessels'!H354</f>
        <v>Drum (Chlorobenzene)</v>
      </c>
      <c r="Q29" s="106" t="str">
        <f>'[1]Compound Vessels'!I354</f>
        <v>Chemical Vat (Chlorobenzene)</v>
      </c>
      <c r="R29" s="165" t="str">
        <f>'[1]Element Vessels'!F29</f>
        <v>Bag (Nickel)</v>
      </c>
      <c r="S29" s="103" t="str">
        <f>'[1]Element Vessels'!G29</f>
        <v>Sack (Nickel)</v>
      </c>
      <c r="T29" s="103" t="str">
        <f>'[1]Element Vessels'!H29</f>
        <v>Powder Keg (Nickel)</v>
      </c>
      <c r="U29" s="103" t="str">
        <f>'[1]Element Vessels'!I29</f>
        <v>Chemical Silo (Nickel)</v>
      </c>
      <c r="V29" s="168" t="str">
        <f>[2]Pellets!F29</f>
        <v>Bag (Paraldehyde Pellets)</v>
      </c>
      <c r="W29" s="104" t="str">
        <f>[2]Pellets!G29</f>
        <v>Sack (Paraldehyde Pellets)</v>
      </c>
      <c r="X29" s="104" t="str">
        <f>[2]Pellets!H29</f>
        <v>Powder Keg (Paraldehyde Pellets)</v>
      </c>
      <c r="Y29" s="104" t="str">
        <f>[2]Pellets!I29</f>
        <v>Chemical Silo (Paraldehyde Pellets)</v>
      </c>
      <c r="Z29" s="104" t="str">
        <f>'[2]Blocks (Poly)'!D29</f>
        <v>Block (PALD)</v>
      </c>
      <c r="AA29" s="104" t="str">
        <f>'[2]Slabs (Poly)'!F29</f>
        <v>Slab (PALD)</v>
      </c>
      <c r="AB29" s="104" t="str">
        <f>'[2]Stairs (Poly)'!D29</f>
        <v>Stairs (PALD)</v>
      </c>
      <c r="AC29" s="171">
        <f>[2]Bricks!E29</f>
        <v>0</v>
      </c>
      <c r="AD29" s="103" t="str">
        <f>[2]Molds!C29</f>
        <v>Mold (Tool Shaft)</v>
      </c>
      <c r="AE29" s="103" t="str">
        <f xml:space="preserve"> '[2]Molded Items'!C44</f>
        <v>Fibers (CIIR)</v>
      </c>
      <c r="AF29" s="103" t="str">
        <f>[2]Masks!C29</f>
        <v>Mask (Low Power Radio)(PR Inner Traces)</v>
      </c>
      <c r="AG29" s="103" t="str">
        <f>[2]Wafers!H30</f>
        <v>Wafer (Low Power Radio) (4 of 8)</v>
      </c>
      <c r="AH29" s="103">
        <f>[2]Electronics!E29</f>
        <v>0</v>
      </c>
      <c r="AI29" s="103">
        <f>'[1]DNA Sampler'!C29</f>
        <v>0</v>
      </c>
      <c r="AJ29" s="103">
        <f>'[1]Cell Culture'!C29</f>
        <v>0</v>
      </c>
      <c r="AK29" s="103" t="str">
        <f>'[2]Polycraft Armor'!$G29&amp;" "&amp;'[2]Polycraft Armor'!H29</f>
        <v>SuperB Alloy Barbute</v>
      </c>
      <c r="AL29" s="103" t="str">
        <f>'[2]Polycraft Armor'!$G29&amp;" "&amp;'[2]Polycraft Armor'!I29</f>
        <v>SuperB Alloy Plackart</v>
      </c>
      <c r="AM29" s="103" t="str">
        <f>'[2]Polycraft Armor'!$G29&amp;" "&amp;'[2]Polycraft Armor'!J29</f>
        <v>SuperB Alloy Lames</v>
      </c>
      <c r="AN29" s="103" t="str">
        <f>'[2]Polycraft Armor'!$G29&amp;" "&amp;'[2]Polycraft Armor'!K29</f>
        <v>SuperB Alloy Batts</v>
      </c>
      <c r="AO29" s="103" t="str">
        <f>'[2]Polycraft Tools'!$I29&amp;" "&amp;[3]Enums!$A$102</f>
        <v xml:space="preserve"> Hoe</v>
      </c>
      <c r="AP29" s="103" t="str">
        <f>'[2]Polycraft Tools'!$I29&amp;" "&amp;[3]Enums!$A$103</f>
        <v xml:space="preserve"> Spade</v>
      </c>
      <c r="AQ29" s="103" t="str">
        <f>'[2]Polycraft Tools'!$I29&amp;" "&amp;[3]Enums!$A$104</f>
        <v xml:space="preserve"> Pickaxe</v>
      </c>
      <c r="AR29" s="103" t="str">
        <f>'[2]Polycraft Tools'!$I29&amp;" "&amp;[3]Enums!$A$105</f>
        <v xml:space="preserve"> Axe</v>
      </c>
      <c r="AS29" s="103" t="str">
        <f>'[2]Polycraft Tools'!$I29&amp;" "&amp;[3]Enums!$A$106</f>
        <v xml:space="preserve"> Sword</v>
      </c>
      <c r="AT29" s="103" t="str">
        <f>Inventories!$D29</f>
        <v>Hospital</v>
      </c>
      <c r="AU29" s="103" t="e">
        <f>'[2]Gripped Tools'!#REF!</f>
        <v>#REF!</v>
      </c>
      <c r="AV29" s="103">
        <f>'[2]Pogo Sticks'!$C29</f>
        <v>0</v>
      </c>
      <c r="AW29" s="103" t="str">
        <f>'[1]Custom Objects'!$C29</f>
        <v>Trampoline</v>
      </c>
      <c r="AX29" s="103">
        <f>'[1]Internal Objects'!C29</f>
        <v>0</v>
      </c>
      <c r="AY29" s="103" t="str">
        <f>'[3]Items (MC)'!B29</f>
        <v>Golden Sword</v>
      </c>
      <c r="AZ29" s="103" t="str">
        <f>'[3]Blocks (MC)'!B29</f>
        <v>Golden Rail</v>
      </c>
    </row>
    <row r="30" spans="1:52" x14ac:dyDescent="0.2">
      <c r="A30" s="100">
        <f>COUNTIF(AE:AE,"??*")-1</f>
        <v>154</v>
      </c>
      <c r="B30" s="100" t="str">
        <f>AE1</f>
        <v>Molded Item</v>
      </c>
      <c r="C30" s="105">
        <f>[1]Ores!C30</f>
        <v>0</v>
      </c>
      <c r="D30" s="105">
        <f>[1]Ingots!C30</f>
        <v>0</v>
      </c>
      <c r="E30" s="107">
        <f>[1]Nuggets!C30</f>
        <v>0</v>
      </c>
      <c r="F30" s="105" t="str">
        <f>'[1]Compressed Blocks'!C30</f>
        <v>Block of Cinnabar</v>
      </c>
      <c r="G30" s="103" t="str">
        <f>[1]Catalysts!C30</f>
        <v>Chromia Alumina Catalyst</v>
      </c>
      <c r="H30" s="103" t="str">
        <f>[2]Pellets!F27</f>
        <v>Bag (Nitrile-Butadiene Rubber Pellets)</v>
      </c>
      <c r="I30" s="103" t="str">
        <f>'[1]CV Links'!B30</f>
        <v>Beaker (Pentane Isomers)</v>
      </c>
      <c r="J30" s="162" t="str">
        <f>'[1]Compound Vessels'!F30</f>
        <v>Vial (Acetaldehyde)</v>
      </c>
      <c r="K30" s="106" t="str">
        <f>'[1]Compound Vessels'!G30</f>
        <v>Beaker (Acetaldehyde)</v>
      </c>
      <c r="L30" s="106" t="str">
        <f>'[1]Compound Vessels'!H30</f>
        <v>Drum (Acetaldehyde)</v>
      </c>
      <c r="M30" s="106" t="str">
        <f>'[1]Compound Vessels'!I30</f>
        <v>Chemical Vat (Acetaldehyde)</v>
      </c>
      <c r="N30" s="162" t="str">
        <f>'[1]Compound Vessels'!F355</f>
        <v>Bag (4-Nitrochlorobenzene)</v>
      </c>
      <c r="O30" s="106" t="str">
        <f>'[1]Compound Vessels'!G355</f>
        <v>Sack (4-Nitrochlorobenzene)</v>
      </c>
      <c r="P30" s="106" t="str">
        <f>'[1]Compound Vessels'!H355</f>
        <v>Powder Keg (4-Nitrochlorobenzene)</v>
      </c>
      <c r="Q30" s="106" t="str">
        <f>'[1]Compound Vessels'!I355</f>
        <v>Chemical Silo (4-Nitrochlorobenzene)</v>
      </c>
      <c r="R30" s="165" t="str">
        <f>'[1]Element Vessels'!F30</f>
        <v>Bag (Copper)</v>
      </c>
      <c r="S30" s="103" t="str">
        <f>'[1]Element Vessels'!G30</f>
        <v>Sack (Copper)</v>
      </c>
      <c r="T30" s="103" t="str">
        <f>'[1]Element Vessels'!H30</f>
        <v>Powder Keg (Copper)</v>
      </c>
      <c r="U30" s="103" t="str">
        <f>'[1]Element Vessels'!I30</f>
        <v>Chemical Silo (Copper)</v>
      </c>
      <c r="V30" s="168" t="str">
        <f>[2]Pellets!F30</f>
        <v>Vial (Phenolic Resin)</v>
      </c>
      <c r="W30" s="104" t="str">
        <f>[2]Pellets!G30</f>
        <v>Beaker (Phenolic Resin)</v>
      </c>
      <c r="X30" s="104" t="str">
        <f>[2]Pellets!H30</f>
        <v>Drum (Phenolic Resin)</v>
      </c>
      <c r="Y30" s="104" t="str">
        <f>[2]Pellets!I30</f>
        <v>Chemical Vat (Phenolic Resin)</v>
      </c>
      <c r="Z30" s="104" t="str">
        <f>'[2]Blocks (Poly)'!D30</f>
        <v>Block (Phenol Formaldehydes)</v>
      </c>
      <c r="AA30" s="104" t="str">
        <f>'[2]Slabs (Poly)'!F30</f>
        <v>Slab (Phenol Formaldehydes)</v>
      </c>
      <c r="AB30" s="104" t="str">
        <f>'[2]Stairs (Poly)'!D30</f>
        <v>Stairs (Phenol Formaldehydes)</v>
      </c>
      <c r="AC30" s="171">
        <f>[2]Bricks!E30</f>
        <v>0</v>
      </c>
      <c r="AD30" s="103" t="str">
        <f>[2]Molds!C30</f>
        <v>Mold (Lighter Body)</v>
      </c>
      <c r="AE30" s="103" t="str">
        <f xml:space="preserve"> '[2]Molded Items'!C45</f>
        <v>Fibers (Epoxy Resin)</v>
      </c>
      <c r="AF30" s="103" t="str">
        <f>[2]Masks!C30</f>
        <v>Mask (Low Power Radio)(PR Through Vias)</v>
      </c>
      <c r="AG30" s="103" t="str">
        <f>[2]Wafers!H31</f>
        <v>Wafer (Low Power Radio) (5 of 8)</v>
      </c>
      <c r="AH30" s="103">
        <f>[2]Electronics!E30</f>
        <v>0</v>
      </c>
      <c r="AI30" s="103">
        <f>'[1]DNA Sampler'!C30</f>
        <v>0</v>
      </c>
      <c r="AJ30" s="103">
        <f>'[1]Cell Culture'!C30</f>
        <v>0</v>
      </c>
      <c r="AK30" s="103" t="str">
        <f>'[2]Polycraft Armor'!$G30&amp;" "&amp;'[2]Polycraft Armor'!H30</f>
        <v>Carbon Fiber Cervelliere</v>
      </c>
      <c r="AL30" s="103" t="str">
        <f>'[2]Polycraft Armor'!$G30&amp;" "&amp;'[2]Polycraft Armor'!I30</f>
        <v>Carbon Fiber Culet</v>
      </c>
      <c r="AM30" s="103" t="str">
        <f>'[2]Polycraft Armor'!$G30&amp;" "&amp;'[2]Polycraft Armor'!J30</f>
        <v>Carbon Fiber Chausses</v>
      </c>
      <c r="AN30" s="103" t="str">
        <f>'[2]Polycraft Armor'!$G30&amp;" "&amp;'[2]Polycraft Armor'!K30</f>
        <v>Carbon Fiber Carbatines</v>
      </c>
      <c r="AO30" s="103" t="str">
        <f>'[2]Polycraft Tools'!$I30&amp;" "&amp;[3]Enums!$A$102</f>
        <v xml:space="preserve"> Hoe</v>
      </c>
      <c r="AP30" s="103" t="str">
        <f>'[2]Polycraft Tools'!$I30&amp;" "&amp;[3]Enums!$A$103</f>
        <v xml:space="preserve"> Spade</v>
      </c>
      <c r="AQ30" s="103" t="str">
        <f>'[2]Polycraft Tools'!$I30&amp;" "&amp;[3]Enums!$A$104</f>
        <v xml:space="preserve"> Pickaxe</v>
      </c>
      <c r="AR30" s="103" t="str">
        <f>'[2]Polycraft Tools'!$I30&amp;" "&amp;[3]Enums!$A$105</f>
        <v xml:space="preserve"> Axe</v>
      </c>
      <c r="AS30" s="103" t="str">
        <f>'[2]Polycraft Tools'!$I30&amp;" "&amp;[3]Enums!$A$106</f>
        <v xml:space="preserve"> Sword</v>
      </c>
      <c r="AT30" s="103" t="str">
        <f>Inventories!$D30</f>
        <v>Fluorescent Lamp</v>
      </c>
      <c r="AU30" s="103" t="e">
        <f>'[2]Gripped Tools'!#REF!</f>
        <v>#REF!</v>
      </c>
      <c r="AV30" s="103">
        <f>'[2]Pogo Sticks'!$C30</f>
        <v>0</v>
      </c>
      <c r="AW30" s="103" t="str">
        <f>'[1]Custom Objects'!$C30</f>
        <v>Gas Mantle</v>
      </c>
      <c r="AX30" s="103">
        <f>'[1]Internal Objects'!C30</f>
        <v>0</v>
      </c>
      <c r="AY30" s="103" t="str">
        <f>'[3]Items (MC)'!B30</f>
        <v>Golden Shovel</v>
      </c>
      <c r="AZ30" s="103" t="str">
        <f>'[3]Blocks (MC)'!B30</f>
        <v>Detector Rail</v>
      </c>
    </row>
    <row r="31" spans="1:52" x14ac:dyDescent="0.2">
      <c r="A31" s="100">
        <f>COUNTIF(AF:AF,"??*")-1</f>
        <v>54</v>
      </c>
      <c r="B31" s="100" t="str">
        <f>AF1</f>
        <v>Mask</v>
      </c>
      <c r="C31" s="105">
        <f>[1]Ores!C31</f>
        <v>0</v>
      </c>
      <c r="D31" s="105">
        <f>[1]Ingots!C31</f>
        <v>0</v>
      </c>
      <c r="E31" s="107">
        <f>[1]Nuggets!C31</f>
        <v>0</v>
      </c>
      <c r="F31" s="105">
        <f>'[1]Compressed Blocks'!C31</f>
        <v>0</v>
      </c>
      <c r="G31" s="103" t="str">
        <f>[1]Catalysts!C31</f>
        <v>Tin Catalyst</v>
      </c>
      <c r="H31" s="103" t="str">
        <f>[2]Pellets!F28</f>
        <v>Bag (Paraformaldehyde Pellets)</v>
      </c>
      <c r="I31" s="103" t="str">
        <f>'[1]CV Links'!B31</f>
        <v>Drum (Pentane Isomers)</v>
      </c>
      <c r="J31" s="162" t="str">
        <f>'[1]Compound Vessels'!F31</f>
        <v>Vial (Acetic Acid)</v>
      </c>
      <c r="K31" s="106" t="str">
        <f>'[1]Compound Vessels'!G31</f>
        <v>Beaker (Acetic Acid)</v>
      </c>
      <c r="L31" s="106" t="str">
        <f>'[1]Compound Vessels'!H31</f>
        <v>Drum (Acetic Acid)</v>
      </c>
      <c r="M31" s="106" t="str">
        <f>'[1]Compound Vessels'!I31</f>
        <v>Chemical Vat (Acetic Acid)</v>
      </c>
      <c r="N31" s="162" t="str">
        <f>'[1]Compound Vessels'!F356</f>
        <v>Bag (p-Phenylenediamine)</v>
      </c>
      <c r="O31" s="106" t="str">
        <f>'[1]Compound Vessels'!G356</f>
        <v>Sack (p-Phenylenediamine)</v>
      </c>
      <c r="P31" s="106" t="str">
        <f>'[1]Compound Vessels'!H356</f>
        <v>Powder Keg (p-Phenylenediamine)</v>
      </c>
      <c r="Q31" s="106" t="str">
        <f>'[1]Compound Vessels'!I356</f>
        <v>Chemical Silo (p-Phenylenediamine)</v>
      </c>
      <c r="R31" s="165" t="str">
        <f>'[1]Element Vessels'!F31</f>
        <v>Bag (Zinc)</v>
      </c>
      <c r="S31" s="103" t="str">
        <f>'[1]Element Vessels'!G31</f>
        <v>Sack (Zinc)</v>
      </c>
      <c r="T31" s="103" t="str">
        <f>'[1]Element Vessels'!H31</f>
        <v>Powder Keg (Zinc)</v>
      </c>
      <c r="U31" s="103" t="str">
        <f>'[1]Element Vessels'!I31</f>
        <v>Chemical Silo (Zinc)</v>
      </c>
      <c r="V31" s="168" t="str">
        <f>[2]Pellets!F31</f>
        <v>Bag (Poly(3-Hydroxybutyrate-Co-3-Hydroxyvalerate) Pellets)</v>
      </c>
      <c r="W31" s="104" t="str">
        <f>[2]Pellets!G31</f>
        <v>Sack (Poly(3-Hydroxybutyrate-Co-3-Hydroxyvalerate) Pellets)</v>
      </c>
      <c r="X31" s="104" t="str">
        <f>[2]Pellets!H31</f>
        <v>Powder Keg (Poly(3-Hydroxybutyrate-Co-3-Hydroxyvalerate) Pellets)</v>
      </c>
      <c r="Y31" s="104" t="str">
        <f>[2]Pellets!I31</f>
        <v>Chemical Silo (Poly(3-Hydroxybutyrate-Co-3-Hydroxyvalerate) Pellets)</v>
      </c>
      <c r="Z31" s="104" t="str">
        <f>'[2]Blocks (Poly)'!D31</f>
        <v>Block (PHBV)</v>
      </c>
      <c r="AA31" s="104" t="str">
        <f>'[2]Slabs (Poly)'!F31</f>
        <v>Slab (PHBV)</v>
      </c>
      <c r="AB31" s="104" t="str">
        <f>'[2]Stairs (Poly)'!D31</f>
        <v>Stairs (PHBV)</v>
      </c>
      <c r="AC31" s="171">
        <f>[2]Bricks!E31</f>
        <v>0</v>
      </c>
      <c r="AD31" s="103" t="str">
        <f>[2]Molds!C31</f>
        <v>Mold (Cell Phone Case)</v>
      </c>
      <c r="AE31" s="103" t="str">
        <f xml:space="preserve"> '[2]Molded Items'!C46</f>
        <v>Fibers (NRE)</v>
      </c>
      <c r="AF31" s="103" t="str">
        <f>[2]Masks!C31</f>
        <v>Mask (Low Power Radio)(PR Outer Traces)</v>
      </c>
      <c r="AG31" s="103" t="str">
        <f>[2]Wafers!H32</f>
        <v>Wafer (Low Power Radio) (6 of 8)</v>
      </c>
      <c r="AH31" s="103">
        <f>[2]Electronics!E31</f>
        <v>0</v>
      </c>
      <c r="AI31" s="103">
        <f>'[1]DNA Sampler'!C31</f>
        <v>0</v>
      </c>
      <c r="AJ31" s="103">
        <f>'[1]Cell Culture'!C31</f>
        <v>0</v>
      </c>
      <c r="AK31" s="103" t="str">
        <f>'[2]Polycraft Armor'!$G31&amp;" "&amp;'[2]Polycraft Armor'!H31</f>
        <v>Chitin Skull Cap</v>
      </c>
      <c r="AL31" s="103" t="str">
        <f>'[2]Polycraft Armor'!$G31&amp;" "&amp;'[2]Polycraft Armor'!I31</f>
        <v>Chitin Skeleton Vest</v>
      </c>
      <c r="AM31" s="103" t="str">
        <f>'[2]Polycraft Armor'!$G31&amp;" "&amp;'[2]Polycraft Armor'!J31</f>
        <v>Chitin Skelton Pants</v>
      </c>
      <c r="AN31" s="103" t="str">
        <f>'[2]Polycraft Armor'!$G31&amp;" "&amp;'[2]Polycraft Armor'!K31</f>
        <v>Chitin Skeleton Feet</v>
      </c>
      <c r="AO31" s="103" t="str">
        <f>'[2]Polycraft Tools'!$I31&amp;" "&amp;[3]Enums!$A$102</f>
        <v xml:space="preserve"> Hoe</v>
      </c>
      <c r="AP31" s="103" t="str">
        <f>'[2]Polycraft Tools'!$I31&amp;" "&amp;[3]Enums!$A$103</f>
        <v xml:space="preserve"> Spade</v>
      </c>
      <c r="AQ31" s="103" t="str">
        <f>'[2]Polycraft Tools'!$I31&amp;" "&amp;[3]Enums!$A$104</f>
        <v xml:space="preserve"> Pickaxe</v>
      </c>
      <c r="AR31" s="103" t="str">
        <f>'[2]Polycraft Tools'!$I31&amp;" "&amp;[3]Enums!$A$105</f>
        <v xml:space="preserve"> Axe</v>
      </c>
      <c r="AS31" s="103" t="str">
        <f>'[2]Polycraft Tools'!$I31&amp;" "&amp;[3]Enums!$A$106</f>
        <v xml:space="preserve"> Sword</v>
      </c>
      <c r="AT31" s="103" t="str">
        <f>Inventories!$D31</f>
        <v>Tier Chest</v>
      </c>
      <c r="AU31" s="103" t="e">
        <f>'[2]Gripped Tools'!#REF!</f>
        <v>#REF!</v>
      </c>
      <c r="AV31" s="103">
        <f>'[2]Pogo Sticks'!$C31</f>
        <v>0</v>
      </c>
      <c r="AW31" s="103" t="str">
        <f>'[1]Custom Objects'!$C31</f>
        <v>Heat Exchanger</v>
      </c>
      <c r="AX31" s="103">
        <f>'[1]Internal Objects'!C31</f>
        <v>0</v>
      </c>
      <c r="AY31" s="103" t="str">
        <f>'[3]Items (MC)'!B31</f>
        <v>Golden Pickaxe</v>
      </c>
      <c r="AZ31" s="103" t="str">
        <f>'[3]Blocks (MC)'!B31</f>
        <v>Sticky Piston</v>
      </c>
    </row>
    <row r="32" spans="1:52" x14ac:dyDescent="0.2">
      <c r="A32" s="100">
        <f>COUNTIF(AG:AG,"??*")-1</f>
        <v>55</v>
      </c>
      <c r="B32" s="100" t="str">
        <f>AG1</f>
        <v>Wafer</v>
      </c>
      <c r="C32" s="105">
        <f>[1]Ores!C32</f>
        <v>0</v>
      </c>
      <c r="D32" s="105">
        <f>[1]Ingots!C32</f>
        <v>0</v>
      </c>
      <c r="E32" s="107">
        <f>[1]Nuggets!C32</f>
        <v>0</v>
      </c>
      <c r="F32" s="105">
        <f>'[1]Compressed Blocks'!C32</f>
        <v>0</v>
      </c>
      <c r="G32" s="103" t="str">
        <f>[1]Catalysts!C32</f>
        <v>Zinc Nitrate Catalyst</v>
      </c>
      <c r="H32" s="103" t="str">
        <f>[2]Pellets!F29</f>
        <v>Bag (Paraldehyde Pellets)</v>
      </c>
      <c r="I32" s="103" t="str">
        <f>'[1]CV Links'!B32</f>
        <v>Vial (Hexane Isomers)</v>
      </c>
      <c r="J32" s="162" t="str">
        <f>'[1]Compound Vessels'!F32</f>
        <v>Vial (Acetone)</v>
      </c>
      <c r="K32" s="106" t="str">
        <f>'[1]Compound Vessels'!G32</f>
        <v>Beaker (Acetone)</v>
      </c>
      <c r="L32" s="106" t="str">
        <f>'[1]Compound Vessels'!H32</f>
        <v>Drum (Acetone)</v>
      </c>
      <c r="M32" s="106" t="str">
        <f>'[1]Compound Vessels'!I32</f>
        <v>Chemical Vat (Acetone)</v>
      </c>
      <c r="N32" s="162" t="str">
        <f>'[1]Compound Vessels'!F357</f>
        <v>Vial (Nitric Acid)</v>
      </c>
      <c r="O32" s="106" t="str">
        <f>'[1]Compound Vessels'!G357</f>
        <v>Beaker (Nitric Acid)</v>
      </c>
      <c r="P32" s="106" t="str">
        <f>'[1]Compound Vessels'!H357</f>
        <v>Drum (Nitric Acid)</v>
      </c>
      <c r="Q32" s="106" t="str">
        <f>'[1]Compound Vessels'!I357</f>
        <v>Chemical Vat (Nitric Acid)</v>
      </c>
      <c r="R32" s="165" t="str">
        <f>'[1]Element Vessels'!F32</f>
        <v>Bag (Gallium)</v>
      </c>
      <c r="S32" s="103" t="str">
        <f>'[1]Element Vessels'!G32</f>
        <v>Sack (Gallium)</v>
      </c>
      <c r="T32" s="103" t="str">
        <f>'[1]Element Vessels'!H32</f>
        <v>Powder Keg (Gallium)</v>
      </c>
      <c r="U32" s="103" t="str">
        <f>'[1]Element Vessels'!I32</f>
        <v>Chemical Silo (Gallium)</v>
      </c>
      <c r="V32" s="168" t="str">
        <f>[2]Pellets!F32</f>
        <v>Bag (Poly1-Butene Pellets)</v>
      </c>
      <c r="W32" s="104" t="str">
        <f>[2]Pellets!G32</f>
        <v>Sack (Poly1-Butene Pellets)</v>
      </c>
      <c r="X32" s="104" t="str">
        <f>[2]Pellets!H32</f>
        <v>Powder Keg (Poly1-Butene Pellets)</v>
      </c>
      <c r="Y32" s="104" t="str">
        <f>[2]Pellets!I32</f>
        <v>Chemical Silo (Poly1-Butene Pellets)</v>
      </c>
      <c r="Z32" s="104" t="str">
        <f>'[2]Blocks (Poly)'!D32</f>
        <v>Block (P1B)</v>
      </c>
      <c r="AA32" s="104" t="str">
        <f>'[2]Slabs (Poly)'!F32</f>
        <v>Slab (P1B)</v>
      </c>
      <c r="AB32" s="104" t="str">
        <f>'[2]Stairs (Poly)'!D32</f>
        <v>Stairs (P1B)</v>
      </c>
      <c r="AC32" s="171">
        <f>[2]Bricks!E32</f>
        <v>0</v>
      </c>
      <c r="AD32" s="103" t="str">
        <f>[2]Molds!C32</f>
        <v>Mold (Walky Talky Case)</v>
      </c>
      <c r="AE32" s="103" t="str">
        <f xml:space="preserve"> '[2]Molded Items'!C47</f>
        <v>Fibers (EPM)</v>
      </c>
      <c r="AF32" s="103" t="str">
        <f>[2]Masks!C32</f>
        <v>Mask (Low Power Radio)(PR Encapsulation)</v>
      </c>
      <c r="AG32" s="103" t="str">
        <f>[2]Wafers!H33</f>
        <v>Wafer (Low Power Radio) (7 of 8)</v>
      </c>
      <c r="AH32" s="103">
        <f>[2]Electronics!E32</f>
        <v>0</v>
      </c>
      <c r="AI32" s="103">
        <f>'[1]DNA Sampler'!C32</f>
        <v>0</v>
      </c>
      <c r="AJ32" s="103">
        <f>'[1]Cell Culture'!C32</f>
        <v>0</v>
      </c>
      <c r="AK32" s="103" t="str">
        <f>'[2]Polycraft Armor'!$G32&amp;" "&amp;'[2]Polycraft Armor'!H32</f>
        <v>Acrylic Tamoshanter</v>
      </c>
      <c r="AL32" s="103" t="str">
        <f>'[2]Polycraft Armor'!$G32&amp;" "&amp;'[2]Polycraft Armor'!I32</f>
        <v>Acrylic Sweater</v>
      </c>
      <c r="AM32" s="103" t="str">
        <f>'[2]Polycraft Armor'!$G32&amp;" "&amp;'[2]Polycraft Armor'!J32</f>
        <v>Acrylic Khakis</v>
      </c>
      <c r="AN32" s="103" t="str">
        <f>'[2]Polycraft Armor'!$G32&amp;" "&amp;'[2]Polycraft Armor'!K32</f>
        <v>Acrylic Shoes</v>
      </c>
      <c r="AO32" s="103" t="str">
        <f>'[2]Polycraft Tools'!$I32&amp;" "&amp;[3]Enums!$A$102</f>
        <v xml:space="preserve"> Hoe</v>
      </c>
      <c r="AP32" s="103" t="str">
        <f>'[2]Polycraft Tools'!$I32&amp;" "&amp;[3]Enums!$A$103</f>
        <v xml:space="preserve"> Spade</v>
      </c>
      <c r="AQ32" s="103" t="str">
        <f>'[2]Polycraft Tools'!$I32&amp;" "&amp;[3]Enums!$A$104</f>
        <v xml:space="preserve"> Pickaxe</v>
      </c>
      <c r="AR32" s="103" t="str">
        <f>'[2]Polycraft Tools'!$I32&amp;" "&amp;[3]Enums!$A$105</f>
        <v xml:space="preserve"> Axe</v>
      </c>
      <c r="AS32" s="103" t="str">
        <f>'[2]Polycraft Tools'!$I32&amp;" "&amp;[3]Enums!$A$106</f>
        <v xml:space="preserve"> Sword</v>
      </c>
      <c r="AT32" s="103" t="str">
        <f>Inventories!$D32</f>
        <v>Text Wall</v>
      </c>
      <c r="AU32" s="103" t="e">
        <f>'[2]Gripped Tools'!#REF!</f>
        <v>#REF!</v>
      </c>
      <c r="AV32" s="103">
        <f>'[2]Pogo Sticks'!$C32</f>
        <v>0</v>
      </c>
      <c r="AW32" s="103" t="str">
        <f>'[1]Custom Objects'!$C32</f>
        <v>Heat Fins</v>
      </c>
      <c r="AX32" s="103">
        <f>'[1]Internal Objects'!C32</f>
        <v>0</v>
      </c>
      <c r="AY32" s="103" t="str">
        <f>'[3]Items (MC)'!B32</f>
        <v>Golden Axe</v>
      </c>
      <c r="AZ32" s="103" t="str">
        <f>'[3]Blocks (MC)'!B32</f>
        <v>Web</v>
      </c>
    </row>
    <row r="33" spans="1:52" x14ac:dyDescent="0.2">
      <c r="A33" s="100">
        <f>COUNTIF(AK:AK,"??*")-1</f>
        <v>58</v>
      </c>
      <c r="B33" s="100" t="str">
        <f>AK1</f>
        <v>Polycraft Headgear</v>
      </c>
      <c r="C33" s="105">
        <f>[1]Ores!C33</f>
        <v>0</v>
      </c>
      <c r="D33" s="105">
        <f>[1]Ingots!C33</f>
        <v>0</v>
      </c>
      <c r="E33" s="107">
        <f>[1]Nuggets!C33</f>
        <v>0</v>
      </c>
      <c r="F33" s="105">
        <f>'[1]Compressed Blocks'!C33</f>
        <v>0</v>
      </c>
      <c r="G33" s="103" t="str">
        <f>[1]Catalysts!C33</f>
        <v>Lead Oxide Catalyst</v>
      </c>
      <c r="H33" s="103" t="str">
        <f>[2]Pellets!F30</f>
        <v>Vial (Phenolic Resin)</v>
      </c>
      <c r="I33" s="103" t="str">
        <f>'[1]CV Links'!B33</f>
        <v>Beaker (Hexane Isomers)</v>
      </c>
      <c r="J33" s="162" t="str">
        <f>'[1]Compound Vessels'!F33</f>
        <v>Vial (Acetylene)</v>
      </c>
      <c r="K33" s="106" t="str">
        <f>'[1]Compound Vessels'!G33</f>
        <v>Beaker (Acetylene)</v>
      </c>
      <c r="L33" s="106" t="str">
        <f>'[1]Compound Vessels'!H33</f>
        <v>Drum (Acetylene)</v>
      </c>
      <c r="M33" s="106" t="str">
        <f>'[1]Compound Vessels'!I33</f>
        <v>Chemical Vat (Acetylene)</v>
      </c>
      <c r="N33" s="162" t="str">
        <f>'[1]Compound Vessels'!F358</f>
        <v>Bag (4-Nitroaniline)</v>
      </c>
      <c r="O33" s="106" t="str">
        <f>'[1]Compound Vessels'!G358</f>
        <v>Sack (4-Nitroaniline)</v>
      </c>
      <c r="P33" s="106" t="str">
        <f>'[1]Compound Vessels'!H358</f>
        <v>Powder Keg (4-Nitroaniline)</v>
      </c>
      <c r="Q33" s="106" t="str">
        <f>'[1]Compound Vessels'!I358</f>
        <v>Chemical Silo (4-Nitroaniline)</v>
      </c>
      <c r="R33" s="165" t="str">
        <f>'[1]Element Vessels'!F33</f>
        <v>Bag (Germanium)</v>
      </c>
      <c r="S33" s="103" t="str">
        <f>'[1]Element Vessels'!G33</f>
        <v>Sack (Germanium)</v>
      </c>
      <c r="T33" s="103" t="str">
        <f>'[1]Element Vessels'!H33</f>
        <v>Powder Keg (Germanium)</v>
      </c>
      <c r="U33" s="103" t="str">
        <f>'[1]Element Vessels'!I33</f>
        <v>Chemical Silo (Germanium)</v>
      </c>
      <c r="V33" s="168" t="str">
        <f>[2]Pellets!F33</f>
        <v>Bag (Poly2-6-Dimethyl-1-4-Phenylene Ether Pellets)</v>
      </c>
      <c r="W33" s="104" t="str">
        <f>[2]Pellets!G33</f>
        <v>Sack (Poly2-6-Dimethyl-1-4-Phenylene Ether Pellets)</v>
      </c>
      <c r="X33" s="104" t="str">
        <f>[2]Pellets!H33</f>
        <v>Powder Keg (Poly2-6-Dimethyl-1-4-Phenylene Ether Pellets)</v>
      </c>
      <c r="Y33" s="104" t="str">
        <f>[2]Pellets!I33</f>
        <v>Chemical Silo (Poly2-6-Dimethyl-1-4-Phenylene Ether Pellets)</v>
      </c>
      <c r="Z33" s="104" t="str">
        <f>'[2]Blocks (Poly)'!D33</f>
        <v>Block (PDPE)</v>
      </c>
      <c r="AA33" s="104" t="str">
        <f>'[2]Slabs (Poly)'!F33</f>
        <v>Slab (PDPE)</v>
      </c>
      <c r="AB33" s="104" t="str">
        <f>'[2]Stairs (Poly)'!D33</f>
        <v>Stairs (PDPE)</v>
      </c>
      <c r="AC33" s="171">
        <f>[2]Bricks!E33</f>
        <v>0</v>
      </c>
      <c r="AD33" s="103" t="str">
        <f>[2]Molds!C33</f>
        <v>Mold (HAM Radio Case)</v>
      </c>
      <c r="AE33" s="103" t="str">
        <f xml:space="preserve"> '[2]Molded Items'!C48</f>
        <v>Fibers (EPDM)</v>
      </c>
      <c r="AF33" s="103" t="str">
        <f>[2]Masks!C33</f>
        <v>Mask (DSP)(PR Backplane)</v>
      </c>
      <c r="AG33" s="103" t="str">
        <f>[2]Wafers!H34</f>
        <v>Wafer (Low Power Radio)</v>
      </c>
      <c r="AH33" s="103">
        <f>[2]Electronics!E33</f>
        <v>0</v>
      </c>
      <c r="AI33" s="103">
        <f>'[1]DNA Sampler'!C33</f>
        <v>0</v>
      </c>
      <c r="AJ33" s="103">
        <f>'[1]Cell Culture'!C33</f>
        <v>0</v>
      </c>
      <c r="AK33" s="103" t="str">
        <f>'[2]Polycraft Armor'!$G33&amp;" "&amp;'[2]Polycraft Armor'!H33</f>
        <v>Sporty Nylon Baseball Cap</v>
      </c>
      <c r="AL33" s="103" t="str">
        <f>'[2]Polycraft Armor'!$G33&amp;" "&amp;'[2]Polycraft Armor'!I33</f>
        <v>Sporty Nylon Windbreaker</v>
      </c>
      <c r="AM33" s="103" t="str">
        <f>'[2]Polycraft Armor'!$G33&amp;" "&amp;'[2]Polycraft Armor'!J33</f>
        <v>Sporty Nylon Stockings</v>
      </c>
      <c r="AN33" s="103" t="str">
        <f>'[2]Polycraft Armor'!$G33&amp;" "&amp;'[2]Polycraft Armor'!K33</f>
        <v>Sporty Nylon Footie</v>
      </c>
      <c r="AO33" s="103" t="str">
        <f>'[2]Polycraft Tools'!$I33&amp;" "&amp;[3]Enums!$A$102</f>
        <v xml:space="preserve"> Hoe</v>
      </c>
      <c r="AP33" s="103" t="str">
        <f>'[2]Polycraft Tools'!$I33&amp;" "&amp;[3]Enums!$A$103</f>
        <v xml:space="preserve"> Spade</v>
      </c>
      <c r="AQ33" s="103" t="str">
        <f>'[2]Polycraft Tools'!$I33&amp;" "&amp;[3]Enums!$A$104</f>
        <v xml:space="preserve"> Pickaxe</v>
      </c>
      <c r="AR33" s="103" t="str">
        <f>'[2]Polycraft Tools'!$I33&amp;" "&amp;[3]Enums!$A$105</f>
        <v xml:space="preserve"> Axe</v>
      </c>
      <c r="AS33" s="103" t="str">
        <f>'[2]Polycraft Tools'!$I33&amp;" "&amp;[3]Enums!$A$106</f>
        <v xml:space="preserve"> Sword</v>
      </c>
      <c r="AT33" s="103" t="str">
        <f>Inventories!$D33</f>
        <v>Polycrafting Table</v>
      </c>
      <c r="AU33" s="103" t="e">
        <f>'[2]Gripped Tools'!#REF!</f>
        <v>#REF!</v>
      </c>
      <c r="AV33" s="103">
        <f>'[2]Pogo Sticks'!$C33</f>
        <v>0</v>
      </c>
      <c r="AW33" s="103" t="str">
        <f>'[1]Custom Objects'!$C33</f>
        <v>Flashlight Shaft</v>
      </c>
      <c r="AX33" s="103">
        <f>'[1]Internal Objects'!C33</f>
        <v>0</v>
      </c>
      <c r="AY33" s="103" t="str">
        <f>'[3]Items (MC)'!B33</f>
        <v>String</v>
      </c>
      <c r="AZ33" s="103" t="str">
        <f>'[3]Blocks (MC)'!B33</f>
        <v>Tallgrass</v>
      </c>
    </row>
    <row r="34" spans="1:52" x14ac:dyDescent="0.2">
      <c r="A34" s="100">
        <f>COUNTIF(AL:AL,"??*")-1</f>
        <v>58</v>
      </c>
      <c r="B34" s="100" t="str">
        <f>AL1</f>
        <v>Polycraft Chest</v>
      </c>
      <c r="C34" s="105">
        <f>[1]Ores!C34</f>
        <v>0</v>
      </c>
      <c r="D34" s="105">
        <f>[1]Ingots!C34</f>
        <v>0</v>
      </c>
      <c r="E34" s="107">
        <f>[1]Nuggets!C34</f>
        <v>0</v>
      </c>
      <c r="F34" s="105">
        <f>'[1]Compressed Blocks'!C34</f>
        <v>0</v>
      </c>
      <c r="G34" s="103" t="str">
        <f>[1]Catalysts!C34</f>
        <v>Ruthenium Catalyst</v>
      </c>
      <c r="H34" s="103" t="str">
        <f>[2]Pellets!F31</f>
        <v>Bag (Poly(3-Hydroxybutyrate-Co-3-Hydroxyvalerate) Pellets)</v>
      </c>
      <c r="I34" s="103" t="str">
        <f>'[1]CV Links'!B34</f>
        <v>Drum (Hexane Isomers)</v>
      </c>
      <c r="J34" s="162" t="str">
        <f>'[1]Compound Vessels'!F34</f>
        <v>Vial (Acetylsalicylic Acid)</v>
      </c>
      <c r="K34" s="106" t="str">
        <f>'[1]Compound Vessels'!G34</f>
        <v>Beaker (Acetylsalicylic Acid)</v>
      </c>
      <c r="L34" s="106" t="str">
        <f>'[1]Compound Vessels'!H34</f>
        <v>Drum (Acetylsalicylic Acid)</v>
      </c>
      <c r="M34" s="106" t="str">
        <f>'[1]Compound Vessels'!I34</f>
        <v>Chemical Vat (Acetylsalicylic Acid)</v>
      </c>
      <c r="N34" s="162" t="str">
        <f>'[1]Compound Vessels'!F359</f>
        <v>Flask (Nitric Oxide)</v>
      </c>
      <c r="O34" s="106" t="str">
        <f>'[1]Compound Vessels'!G359</f>
        <v>Cartridge (Nitric Oxide)</v>
      </c>
      <c r="P34" s="106" t="str">
        <f>'[1]Compound Vessels'!H359</f>
        <v>Canister (Nitric Oxide)</v>
      </c>
      <c r="Q34" s="106" t="str">
        <f>'[1]Compound Vessels'!I359</f>
        <v>Chemical Tank (Nitric Oxide)</v>
      </c>
      <c r="R34" s="165" t="str">
        <f>'[1]Element Vessels'!F34</f>
        <v>Bag (Arsenic)</v>
      </c>
      <c r="S34" s="103" t="str">
        <f>'[1]Element Vessels'!G34</f>
        <v>Sack (Arsenic)</v>
      </c>
      <c r="T34" s="103" t="str">
        <f>'[1]Element Vessels'!H34</f>
        <v>Powder Keg (Arsenic)</v>
      </c>
      <c r="U34" s="103" t="str">
        <f>'[1]Element Vessels'!I34</f>
        <v>Chemical Silo (Arsenic)</v>
      </c>
      <c r="V34" s="168" t="str">
        <f>[2]Pellets!F34</f>
        <v>Bag (Poly-2-Hydroxy Butyrate Pellets)</v>
      </c>
      <c r="W34" s="104" t="str">
        <f>[2]Pellets!G34</f>
        <v>Sack (Poly-2-Hydroxy Butyrate Pellets)</v>
      </c>
      <c r="X34" s="104" t="str">
        <f>[2]Pellets!H34</f>
        <v>Powder Keg (Poly-2-Hydroxy Butyrate Pellets)</v>
      </c>
      <c r="Y34" s="104" t="str">
        <f>[2]Pellets!I34</f>
        <v>Chemical Silo (Poly-2-Hydroxy Butyrate Pellets)</v>
      </c>
      <c r="Z34" s="104" t="str">
        <f>'[2]Blocks (Poly)'!D34</f>
        <v>Block (PHB)</v>
      </c>
      <c r="AA34" s="104" t="str">
        <f>'[2]Slabs (Poly)'!F34</f>
        <v>Slab (PHB)</v>
      </c>
      <c r="AB34" s="104" t="str">
        <f>'[2]Stairs (Poly)'!D34</f>
        <v>Stairs (PHB)</v>
      </c>
      <c r="AC34" s="171">
        <f>[2]Bricks!E34</f>
        <v>0</v>
      </c>
      <c r="AD34" s="103" t="str">
        <f>[2]Molds!C34</f>
        <v>Mold (Air Quality Detector Case)</v>
      </c>
      <c r="AE34" s="103" t="str">
        <f xml:space="preserve"> '[2]Molded Items'!C49</f>
        <v>Fibers (EVA)</v>
      </c>
      <c r="AF34" s="103" t="str">
        <f>[2]Masks!C34</f>
        <v>Mask (DSP)(PR n-Type Semiconductor)</v>
      </c>
      <c r="AG34" s="103" t="str">
        <f>[2]Wafers!H35</f>
        <v>Wafer (DSP) (1 of 8)</v>
      </c>
      <c r="AH34" s="103">
        <f>[2]Electronics!E34</f>
        <v>0</v>
      </c>
      <c r="AI34" s="103">
        <f>'[1]DNA Sampler'!C34</f>
        <v>0</v>
      </c>
      <c r="AJ34" s="103">
        <f>'[1]Cell Culture'!C34</f>
        <v>0</v>
      </c>
      <c r="AK34" s="103" t="str">
        <f>'[2]Polycraft Armor'!$G34&amp;" "&amp;'[2]Polycraft Armor'!H34</f>
        <v>Ripstop Nylon Beanie</v>
      </c>
      <c r="AL34" s="103" t="str">
        <f>'[2]Polycraft Armor'!$G34&amp;" "&amp;'[2]Polycraft Armor'!I34</f>
        <v>Ripstop Nylon Track Suit</v>
      </c>
      <c r="AM34" s="103" t="str">
        <f>'[2]Polycraft Armor'!$G34&amp;" "&amp;'[2]Polycraft Armor'!J34</f>
        <v>Ripstop Nylon Track Pants</v>
      </c>
      <c r="AN34" s="103" t="str">
        <f>'[2]Polycraft Armor'!$G34&amp;" "&amp;'[2]Polycraft Armor'!K34</f>
        <v>Ripstop Nylon Cleats</v>
      </c>
      <c r="AO34" s="103" t="str">
        <f>'[2]Polycraft Tools'!$I34&amp;" "&amp;[3]Enums!$A$102</f>
        <v xml:space="preserve"> Hoe</v>
      </c>
      <c r="AP34" s="103" t="str">
        <f>'[2]Polycraft Tools'!$I34&amp;" "&amp;[3]Enums!$A$103</f>
        <v xml:space="preserve"> Spade</v>
      </c>
      <c r="AQ34" s="103" t="str">
        <f>'[2]Polycraft Tools'!$I34&amp;" "&amp;[3]Enums!$A$104</f>
        <v xml:space="preserve"> Pickaxe</v>
      </c>
      <c r="AR34" s="103" t="str">
        <f>'[2]Polycraft Tools'!$I34&amp;" "&amp;[3]Enums!$A$105</f>
        <v xml:space="preserve"> Axe</v>
      </c>
      <c r="AS34" s="103" t="str">
        <f>'[2]Polycraft Tools'!$I34&amp;" "&amp;[3]Enums!$A$106</f>
        <v xml:space="preserve"> Sword</v>
      </c>
      <c r="AT34" s="103" t="str">
        <f>Inventories!$D34</f>
        <v>Cannon</v>
      </c>
      <c r="AU34" s="103" t="e">
        <f>'[2]Gripped Tools'!#REF!</f>
        <v>#REF!</v>
      </c>
      <c r="AV34" s="103">
        <f>'[2]Pogo Sticks'!$C34</f>
        <v>0</v>
      </c>
      <c r="AW34" s="103" t="str">
        <f>'[1]Custom Objects'!$C34</f>
        <v>Metalized PET film</v>
      </c>
      <c r="AX34" s="103">
        <f>'[1]Internal Objects'!C34</f>
        <v>0</v>
      </c>
      <c r="AY34" s="103" t="str">
        <f>'[3]Items (MC)'!B34</f>
        <v>Feather</v>
      </c>
      <c r="AZ34" s="103" t="str">
        <f>'[3]Blocks (MC)'!B34</f>
        <v>Deadbush</v>
      </c>
    </row>
    <row r="35" spans="1:52" x14ac:dyDescent="0.2">
      <c r="A35" s="100">
        <f>COUNTIF(AM:AM,"??*")-1</f>
        <v>58</v>
      </c>
      <c r="B35" s="100" t="str">
        <f>AM1</f>
        <v>Polycraft Leggings</v>
      </c>
      <c r="C35" s="105">
        <f>[1]Ores!C35</f>
        <v>0</v>
      </c>
      <c r="D35" s="105">
        <f>[1]Ingots!C35</f>
        <v>0</v>
      </c>
      <c r="E35" s="107">
        <f>[1]Nuggets!C35</f>
        <v>0</v>
      </c>
      <c r="F35" s="105">
        <f>'[1]Compressed Blocks'!C35</f>
        <v>0</v>
      </c>
      <c r="G35" s="103" t="str">
        <f>[1]Catalysts!C35</f>
        <v>Iridium Catalyst</v>
      </c>
      <c r="H35" s="103" t="str">
        <f>[2]Pellets!F32</f>
        <v>Bag (Poly1-Butene Pellets)</v>
      </c>
      <c r="I35" s="103" t="str">
        <f>'[1]CV Links'!B35</f>
        <v>Vial (Light Naphtha)</v>
      </c>
      <c r="J35" s="162" t="str">
        <f>'[1]Compound Vessels'!F35</f>
        <v>Vial (Acrylic Acid)</v>
      </c>
      <c r="K35" s="106" t="str">
        <f>'[1]Compound Vessels'!G35</f>
        <v>Beaker (Acrylic Acid)</v>
      </c>
      <c r="L35" s="106" t="str">
        <f>'[1]Compound Vessels'!H35</f>
        <v>Drum (Acrylic Acid)</v>
      </c>
      <c r="M35" s="106" t="str">
        <f>'[1]Compound Vessels'!I35</f>
        <v>Chemical Vat (Acrylic Acid)</v>
      </c>
      <c r="N35" s="162" t="str">
        <f>'[1]Compound Vessels'!F360</f>
        <v>Bag (p-Hexachloroxylene)</v>
      </c>
      <c r="O35" s="106" t="str">
        <f>'[1]Compound Vessels'!G360</f>
        <v>Sack (p-Hexachloroxylene)</v>
      </c>
      <c r="P35" s="106" t="str">
        <f>'[1]Compound Vessels'!H360</f>
        <v>Powder Keg (p-Hexachloroxylene)</v>
      </c>
      <c r="Q35" s="106" t="str">
        <f>'[1]Compound Vessels'!I360</f>
        <v>Chemical Silo (p-Hexachloroxylene)</v>
      </c>
      <c r="R35" s="165" t="str">
        <f>'[1]Element Vessels'!F35</f>
        <v>Bag (Selenium)</v>
      </c>
      <c r="S35" s="103" t="str">
        <f>'[1]Element Vessels'!G35</f>
        <v>Sack (Selenium)</v>
      </c>
      <c r="T35" s="103" t="str">
        <f>'[1]Element Vessels'!H35</f>
        <v>Powder Keg (Selenium)</v>
      </c>
      <c r="U35" s="103" t="str">
        <f>'[1]Element Vessels'!I35</f>
        <v>Chemical Silo (Selenium)</v>
      </c>
      <c r="V35" s="168" t="str">
        <f>[2]Pellets!F35</f>
        <v>Bag (Poly2-Hydroxyethyl Methacrylate Pellets)</v>
      </c>
      <c r="W35" s="104" t="str">
        <f>[2]Pellets!G35</f>
        <v>Sack (Poly2-Hydroxyethyl Methacrylate Pellets)</v>
      </c>
      <c r="X35" s="104" t="str">
        <f>[2]Pellets!H35</f>
        <v>Powder Keg (Poly2-Hydroxyethyl Methacrylate Pellets)</v>
      </c>
      <c r="Y35" s="104" t="str">
        <f>[2]Pellets!I35</f>
        <v>Chemical Silo (Poly2-Hydroxyethyl Methacrylate Pellets)</v>
      </c>
      <c r="Z35" s="104" t="str">
        <f>'[2]Blocks (Poly)'!D35</f>
        <v>Block (PHEMA)</v>
      </c>
      <c r="AA35" s="104" t="str">
        <f>'[2]Slabs (Poly)'!F35</f>
        <v>Slab (PHEMA)</v>
      </c>
      <c r="AB35" s="104" t="str">
        <f>'[2]Stairs (Poly)'!D35</f>
        <v>Stairs (PHEMA)</v>
      </c>
      <c r="AC35" s="171">
        <f>[2]Bricks!E35</f>
        <v>0</v>
      </c>
      <c r="AD35" s="103">
        <f>[2]Molds!C35</f>
        <v>0</v>
      </c>
      <c r="AE35" s="103" t="str">
        <f xml:space="preserve"> '[2]Molded Items'!C50</f>
        <v>Fibers (HDPE)</v>
      </c>
      <c r="AF35" s="103" t="str">
        <f>[2]Masks!C35</f>
        <v>Mask (DSP)(PR p-Type Semiconductor)</v>
      </c>
      <c r="AG35" s="103" t="str">
        <f>[2]Wafers!H36</f>
        <v>Wafer (DSP) (2 of 8)</v>
      </c>
      <c r="AH35" s="103">
        <f>[2]Electronics!E35</f>
        <v>0</v>
      </c>
      <c r="AI35" s="103">
        <f>'[1]DNA Sampler'!C35</f>
        <v>0</v>
      </c>
      <c r="AJ35" s="103">
        <f>'[1]Cell Culture'!C35</f>
        <v>0</v>
      </c>
      <c r="AK35" s="103" t="str">
        <f>'[2]Polycraft Armor'!$G35&amp;" "&amp;'[2]Polycraft Armor'!H35</f>
        <v>Cheap Leisure Hat</v>
      </c>
      <c r="AL35" s="103" t="str">
        <f>'[2]Polycraft Armor'!$G35&amp;" "&amp;'[2]Polycraft Armor'!I35</f>
        <v>Cheap Leisure Suit</v>
      </c>
      <c r="AM35" s="103" t="str">
        <f>'[2]Polycraft Armor'!$G35&amp;" "&amp;'[2]Polycraft Armor'!J35</f>
        <v>Cheap Leisure Pants</v>
      </c>
      <c r="AN35" s="103" t="str">
        <f>'[2]Polycraft Armor'!$G35&amp;" "&amp;'[2]Polycraft Armor'!K35</f>
        <v>Cheap Leisure Shoes</v>
      </c>
      <c r="AO35" s="103" t="str">
        <f>'[2]Polycraft Tools'!$I35&amp;" "&amp;[3]Enums!$A$102</f>
        <v xml:space="preserve"> Hoe</v>
      </c>
      <c r="AP35" s="103" t="str">
        <f>'[2]Polycraft Tools'!$I35&amp;" "&amp;[3]Enums!$A$103</f>
        <v xml:space="preserve"> Spade</v>
      </c>
      <c r="AQ35" s="103" t="str">
        <f>'[2]Polycraft Tools'!$I35&amp;" "&amp;[3]Enums!$A$104</f>
        <v xml:space="preserve"> Pickaxe</v>
      </c>
      <c r="AR35" s="103" t="str">
        <f>'[2]Polycraft Tools'!$I35&amp;" "&amp;[3]Enums!$A$105</f>
        <v xml:space="preserve"> Axe</v>
      </c>
      <c r="AS35" s="103" t="str">
        <f>'[2]Polycraft Tools'!$I35&amp;" "&amp;[3]Enums!$A$106</f>
        <v xml:space="preserve"> Sword</v>
      </c>
      <c r="AT35" s="103">
        <f>Inventories!$D35</f>
        <v>0</v>
      </c>
      <c r="AU35" s="103" t="e">
        <f>'[2]Gripped Tools'!#REF!</f>
        <v>#REF!</v>
      </c>
      <c r="AV35" s="103">
        <f>'[2]Pogo Sticks'!$C35</f>
        <v>0</v>
      </c>
      <c r="AW35" s="103" t="str">
        <f>'[1]Custom Objects'!$C35</f>
        <v>Diamond-PolyIsoPrene Heated Knife</v>
      </c>
      <c r="AX35" s="103">
        <f>'[1]Internal Objects'!C35</f>
        <v>0</v>
      </c>
      <c r="AY35" s="103" t="str">
        <f>'[3]Items (MC)'!B35</f>
        <v>Gunpowder</v>
      </c>
      <c r="AZ35" s="103" t="str">
        <f>'[3]Blocks (MC)'!B35</f>
        <v>Piston</v>
      </c>
    </row>
    <row r="36" spans="1:52" x14ac:dyDescent="0.2">
      <c r="A36" s="100">
        <f>COUNTIF(AN:AN,"??*")-1</f>
        <v>58</v>
      </c>
      <c r="B36" s="100" t="str">
        <f>AN1</f>
        <v>Polycraft Feet</v>
      </c>
      <c r="C36" s="105">
        <f>[1]Ores!C36</f>
        <v>0</v>
      </c>
      <c r="D36" s="105">
        <f>[1]Ingots!C36</f>
        <v>0</v>
      </c>
      <c r="E36" s="107">
        <f>[1]Nuggets!C36</f>
        <v>0</v>
      </c>
      <c r="F36" s="105">
        <f>'[1]Compressed Blocks'!C36</f>
        <v>0</v>
      </c>
      <c r="G36" s="103" t="str">
        <f>[1]Catalysts!C36</f>
        <v>Chromium (VI) Oxide Catalyst</v>
      </c>
      <c r="H36" s="103" t="str">
        <f>[2]Pellets!F33</f>
        <v>Bag (Poly2-6-Dimethyl-1-4-Phenylene Ether Pellets)</v>
      </c>
      <c r="I36" s="103" t="str">
        <f>'[1]CV Links'!B36</f>
        <v>Beaker (Light Naphtha)</v>
      </c>
      <c r="J36" s="162" t="str">
        <f>'[1]Compound Vessels'!F36</f>
        <v>Vial (Adipic Acid)</v>
      </c>
      <c r="K36" s="106" t="str">
        <f>'[1]Compound Vessels'!G36</f>
        <v>Beaker (Adipic Acid)</v>
      </c>
      <c r="L36" s="106" t="str">
        <f>'[1]Compound Vessels'!H36</f>
        <v>Drum (Adipic Acid)</v>
      </c>
      <c r="M36" s="106" t="str">
        <f>'[1]Compound Vessels'!I36</f>
        <v>Chemical Vat (Adipic Acid)</v>
      </c>
      <c r="N36" s="162" t="str">
        <f>'[1]Compound Vessels'!F361</f>
        <v>Bag (m-Hexachloroxylene)</v>
      </c>
      <c r="O36" s="106" t="str">
        <f>'[1]Compound Vessels'!G361</f>
        <v>Sack (m-Hexachloroxylene)</v>
      </c>
      <c r="P36" s="106" t="str">
        <f>'[1]Compound Vessels'!H361</f>
        <v>Powder Keg (m-Hexachloroxylene)</v>
      </c>
      <c r="Q36" s="106" t="str">
        <f>'[1]Compound Vessels'!I361</f>
        <v>Chemical Silo (m-Hexachloroxylene)</v>
      </c>
      <c r="R36" s="165" t="str">
        <f>'[1]Element Vessels'!F36</f>
        <v>Vial (Bromine)</v>
      </c>
      <c r="S36" s="103" t="str">
        <f>'[1]Element Vessels'!G36</f>
        <v>Beaker (Bromine)</v>
      </c>
      <c r="T36" s="103" t="str">
        <f>'[1]Element Vessels'!H36</f>
        <v>Drum (Bromine)</v>
      </c>
      <c r="U36" s="103" t="str">
        <f>'[1]Element Vessels'!I36</f>
        <v>Chemical Vat (Bromine)</v>
      </c>
      <c r="V36" s="168" t="str">
        <f>[2]Pellets!F36</f>
        <v>Bag (PolyAcrylic Acid Pellets)</v>
      </c>
      <c r="W36" s="104" t="str">
        <f>[2]Pellets!G36</f>
        <v>Sack (PolyAcrylic Acid Pellets)</v>
      </c>
      <c r="X36" s="104" t="str">
        <f>[2]Pellets!H36</f>
        <v>Powder Keg (PolyAcrylic Acid Pellets)</v>
      </c>
      <c r="Y36" s="104" t="str">
        <f>[2]Pellets!I36</f>
        <v>Chemical Silo (PolyAcrylic Acid Pellets)</v>
      </c>
      <c r="Z36" s="104" t="str">
        <f>'[2]Blocks (Poly)'!D36</f>
        <v>Block (PAA)</v>
      </c>
      <c r="AA36" s="104" t="str">
        <f>'[2]Slabs (Poly)'!F36</f>
        <v>Slab (PAA)</v>
      </c>
      <c r="AB36" s="104" t="str">
        <f>'[2]Stairs (Poly)'!D36</f>
        <v>Stairs (PAA)</v>
      </c>
      <c r="AC36" s="171">
        <f>[2]Bricks!E36</f>
        <v>0</v>
      </c>
      <c r="AD36" s="103">
        <f>[2]Molds!C36</f>
        <v>0</v>
      </c>
      <c r="AE36" s="103" t="str">
        <f xml:space="preserve"> '[2]Molded Items'!C51</f>
        <v>Fibers (HNBR)</v>
      </c>
      <c r="AF36" s="103" t="str">
        <f>[2]Masks!C36</f>
        <v>Mask (DSP)(PR Dielectric)</v>
      </c>
      <c r="AG36" s="103" t="str">
        <f>[2]Wafers!H37</f>
        <v>Wafer (DSP) (3 of 8)</v>
      </c>
      <c r="AH36" s="103">
        <f>[2]Electronics!E36</f>
        <v>0</v>
      </c>
      <c r="AI36" s="103">
        <f>'[1]DNA Sampler'!C36</f>
        <v>0</v>
      </c>
      <c r="AJ36" s="103">
        <f>'[1]Cell Culture'!C36</f>
        <v>0</v>
      </c>
      <c r="AK36" s="103" t="str">
        <f>'[2]Polycraft Armor'!$G36&amp;" "&amp;'[2]Polycraft Armor'!H36</f>
        <v>Comfortable Cap</v>
      </c>
      <c r="AL36" s="103" t="str">
        <f>'[2]Polycraft Armor'!$G36&amp;" "&amp;'[2]Polycraft Armor'!I36</f>
        <v>Comfortable Bathrobe</v>
      </c>
      <c r="AM36" s="103" t="str">
        <f>'[2]Polycraft Armor'!$G36&amp;" "&amp;'[2]Polycraft Armor'!J36</f>
        <v>Comfortable Bathrobe pants</v>
      </c>
      <c r="AN36" s="103" t="str">
        <f>'[2]Polycraft Armor'!$G36&amp;" "&amp;'[2]Polycraft Armor'!K36</f>
        <v>Comfortable Slippers</v>
      </c>
      <c r="AO36" s="103" t="str">
        <f>'[2]Polycraft Tools'!$I36&amp;" "&amp;[3]Enums!$A$102</f>
        <v xml:space="preserve"> Hoe</v>
      </c>
      <c r="AP36" s="103" t="str">
        <f>'[2]Polycraft Tools'!$I36&amp;" "&amp;[3]Enums!$A$103</f>
        <v xml:space="preserve"> Spade</v>
      </c>
      <c r="AQ36" s="103" t="str">
        <f>'[2]Polycraft Tools'!$I36&amp;" "&amp;[3]Enums!$A$104</f>
        <v xml:space="preserve"> Pickaxe</v>
      </c>
      <c r="AR36" s="103" t="str">
        <f>'[2]Polycraft Tools'!$I36&amp;" "&amp;[3]Enums!$A$105</f>
        <v xml:space="preserve"> Axe</v>
      </c>
      <c r="AS36" s="103" t="str">
        <f>'[2]Polycraft Tools'!$I36&amp;" "&amp;[3]Enums!$A$106</f>
        <v xml:space="preserve"> Sword</v>
      </c>
      <c r="AT36" s="103">
        <f>Inventories!$D36</f>
        <v>0</v>
      </c>
      <c r="AU36" s="103" t="e">
        <f>'[2]Gripped Tools'!#REF!</f>
        <v>#REF!</v>
      </c>
      <c r="AV36" s="103">
        <f>'[2]Pogo Sticks'!$C36</f>
        <v>0</v>
      </c>
      <c r="AW36" s="103" t="str">
        <f>'[1]Custom Objects'!$C36</f>
        <v>Diamond-PolyPropylene Heated Knife</v>
      </c>
      <c r="AX36" s="103">
        <f>'[1]Internal Objects'!C36</f>
        <v>0</v>
      </c>
      <c r="AY36" s="103" t="str">
        <f>'[3]Items (MC)'!B36</f>
        <v>Wooden Hoe</v>
      </c>
      <c r="AZ36" s="103" t="str">
        <f>'[3]Blocks (MC)'!B36</f>
        <v>Piston Head</v>
      </c>
    </row>
    <row r="37" spans="1:52" x14ac:dyDescent="0.2">
      <c r="A37" s="100">
        <f>COUNTIF(AO:AO,"??*")-1</f>
        <v>35</v>
      </c>
      <c r="B37" s="100" t="str">
        <f>AO1</f>
        <v>Polycraft Hoe</v>
      </c>
      <c r="C37" s="105">
        <f>[1]Ores!C37</f>
        <v>0</v>
      </c>
      <c r="D37" s="105">
        <f>[1]Ingots!C37</f>
        <v>0</v>
      </c>
      <c r="E37" s="107">
        <f>[1]Nuggets!C37</f>
        <v>0</v>
      </c>
      <c r="F37" s="105">
        <f>'[1]Compressed Blocks'!C37</f>
        <v>0</v>
      </c>
      <c r="G37" s="103" t="str">
        <f>[1]Catalysts!C37</f>
        <v>Vanadium Pentoxide Catalyst</v>
      </c>
      <c r="H37" s="103" t="str">
        <f>[2]Pellets!F34</f>
        <v>Bag (Poly-2-Hydroxy Butyrate Pellets)</v>
      </c>
      <c r="I37" s="103" t="str">
        <f>'[1]CV Links'!B37</f>
        <v>Drum (Light Naphtha)</v>
      </c>
      <c r="J37" s="162" t="str">
        <f>'[1]Compound Vessels'!F37</f>
        <v>Vial (Aldehyde-Collidine)</v>
      </c>
      <c r="K37" s="106" t="str">
        <f>'[1]Compound Vessels'!G37</f>
        <v>Beaker (Aldehyde-Collidine)</v>
      </c>
      <c r="L37" s="106" t="str">
        <f>'[1]Compound Vessels'!H37</f>
        <v>Drum (Aldehyde-Collidine)</v>
      </c>
      <c r="M37" s="106" t="str">
        <f>'[1]Compound Vessels'!I37</f>
        <v>Chemical Vat (Aldehyde-Collidine)</v>
      </c>
      <c r="N37" s="162" t="str">
        <f>'[1]Compound Vessels'!F362</f>
        <v>Bag (o-Hexachloroxylene)</v>
      </c>
      <c r="O37" s="106" t="str">
        <f>'[1]Compound Vessels'!G362</f>
        <v>Sack (o-Hexachloroxylene)</v>
      </c>
      <c r="P37" s="106" t="str">
        <f>'[1]Compound Vessels'!H362</f>
        <v>Powder Keg (o-Hexachloroxylene)</v>
      </c>
      <c r="Q37" s="106" t="str">
        <f>'[1]Compound Vessels'!I362</f>
        <v>Chemical Silo (o-Hexachloroxylene)</v>
      </c>
      <c r="R37" s="165" t="str">
        <f>'[1]Element Vessels'!F37</f>
        <v>Flask (Krypton)</v>
      </c>
      <c r="S37" s="103" t="str">
        <f>'[1]Element Vessels'!G37</f>
        <v>Cartridge (Krypton)</v>
      </c>
      <c r="T37" s="103" t="str">
        <f>'[1]Element Vessels'!H37</f>
        <v>Canister (Krypton)</v>
      </c>
      <c r="U37" s="103" t="str">
        <f>'[1]Element Vessels'!I37</f>
        <v>Chemical Tank (Krypton)</v>
      </c>
      <c r="V37" s="168" t="str">
        <f>[2]Pellets!F37</f>
        <v>Bag (PolyAcrylonitrile Pellets)</v>
      </c>
      <c r="W37" s="104" t="str">
        <f>[2]Pellets!G37</f>
        <v>Sack (PolyAcrylonitrile Pellets)</v>
      </c>
      <c r="X37" s="104" t="str">
        <f>[2]Pellets!H37</f>
        <v>Powder Keg (PolyAcrylonitrile Pellets)</v>
      </c>
      <c r="Y37" s="104" t="str">
        <f>[2]Pellets!I37</f>
        <v>Chemical Silo (PolyAcrylonitrile Pellets)</v>
      </c>
      <c r="Z37" s="104" t="str">
        <f>'[2]Blocks (Poly)'!D37</f>
        <v>Block (PAN)</v>
      </c>
      <c r="AA37" s="104" t="str">
        <f>'[2]Slabs (Poly)'!F37</f>
        <v>Slab (PAN)</v>
      </c>
      <c r="AB37" s="104" t="str">
        <f>'[2]Stairs (Poly)'!D37</f>
        <v>Stairs (PAN)</v>
      </c>
      <c r="AC37" s="171">
        <f>[2]Bricks!E37</f>
        <v>0</v>
      </c>
      <c r="AD37" s="103">
        <f>[2]Molds!C37</f>
        <v>0</v>
      </c>
      <c r="AE37" s="103" t="str">
        <f xml:space="preserve"> '[2]Molded Items'!C52</f>
        <v>Fibers (Butyl Rubber)</v>
      </c>
      <c r="AF37" s="103" t="str">
        <f>[2]Masks!C37</f>
        <v>Mask (DSP)(PR Inner Traces)</v>
      </c>
      <c r="AG37" s="103" t="str">
        <f>[2]Wafers!H38</f>
        <v>Wafer (DSP) (4 of 8)</v>
      </c>
      <c r="AH37" s="103">
        <f>[2]Electronics!E37</f>
        <v>0</v>
      </c>
      <c r="AI37" s="103">
        <f>'[1]DNA Sampler'!C37</f>
        <v>0</v>
      </c>
      <c r="AJ37" s="103">
        <f>'[1]Cell Culture'!C37</f>
        <v>0</v>
      </c>
      <c r="AK37" s="103" t="str">
        <f>'[2]Polycraft Armor'!$G37&amp;" "&amp;'[2]Polycraft Armor'!H37</f>
        <v>Ski Beanie</v>
      </c>
      <c r="AL37" s="103" t="str">
        <f>'[2]Polycraft Armor'!$G37&amp;" "&amp;'[2]Polycraft Armor'!I37</f>
        <v>Ski Jacket</v>
      </c>
      <c r="AM37" s="103" t="str">
        <f>'[2]Polycraft Armor'!$G37&amp;" "&amp;'[2]Polycraft Armor'!J37</f>
        <v>Ski Pants</v>
      </c>
      <c r="AN37" s="103" t="str">
        <f>'[2]Polycraft Armor'!$G37&amp;" "&amp;'[2]Polycraft Armor'!K37</f>
        <v>Ski Boots</v>
      </c>
      <c r="AO37" s="103"/>
      <c r="AP37" s="103"/>
      <c r="AQ37" s="103"/>
      <c r="AR37" s="103"/>
      <c r="AS37" s="103"/>
      <c r="AT37" s="103">
        <f>Inventories!$D37</f>
        <v>0</v>
      </c>
      <c r="AU37" s="103" t="e">
        <f>'[2]Gripped Tools'!#REF!</f>
        <v>#REF!</v>
      </c>
      <c r="AV37" s="103">
        <f>'[2]Pogo Sticks'!$C37</f>
        <v>0</v>
      </c>
      <c r="AW37" s="103" t="str">
        <f>'[1]Custom Objects'!$C37</f>
        <v>Diamond-PEEK Heated Knife</v>
      </c>
      <c r="AX37" s="103"/>
      <c r="AY37" s="103" t="str">
        <f>'[3]Items (MC)'!B37</f>
        <v>Stone Hoe</v>
      </c>
      <c r="AZ37" s="103" t="str">
        <f>'[3]Blocks (MC)'!B37</f>
        <v>Wool</v>
      </c>
    </row>
    <row r="38" spans="1:52" x14ac:dyDescent="0.2">
      <c r="A38" s="100">
        <f>COUNTIF(AP:AP,"??*")-1</f>
        <v>35</v>
      </c>
      <c r="B38" s="100" t="str">
        <f>AP1</f>
        <v>Polycraft Spade</v>
      </c>
      <c r="C38" s="105">
        <f>[1]Ores!C38</f>
        <v>0</v>
      </c>
      <c r="D38" s="105">
        <f>[1]Ingots!C38</f>
        <v>0</v>
      </c>
      <c r="E38" s="107">
        <f>[1]Nuggets!C38</f>
        <v>0</v>
      </c>
      <c r="F38" s="105">
        <f>'[1]Compressed Blocks'!C38</f>
        <v>0</v>
      </c>
      <c r="G38" s="103">
        <f>[1]Catalysts!C38</f>
        <v>0</v>
      </c>
      <c r="H38" s="103" t="str">
        <f>[2]Pellets!F35</f>
        <v>Bag (Poly2-Hydroxyethyl Methacrylate Pellets)</v>
      </c>
      <c r="I38" s="103" t="str">
        <f>'[1]CV Links'!B38</f>
        <v>Vial (Heavy Naphtha)</v>
      </c>
      <c r="J38" s="162" t="str">
        <f>'[1]Compound Vessels'!F38</f>
        <v>Vial (Alkyd Resin)</v>
      </c>
      <c r="K38" s="106" t="str">
        <f>'[1]Compound Vessels'!G38</f>
        <v>Beaker (Alkyd Resin)</v>
      </c>
      <c r="L38" s="106" t="str">
        <f>'[1]Compound Vessels'!H38</f>
        <v>Drum (Alkyd Resin)</v>
      </c>
      <c r="M38" s="106" t="str">
        <f>'[1]Compound Vessels'!I38</f>
        <v>Chemical Vat (Alkyd Resin)</v>
      </c>
      <c r="N38" s="162" t="str">
        <f>'[1]Compound Vessels'!F363</f>
        <v>Bag (Terephthaloyl Chloride)</v>
      </c>
      <c r="O38" s="106" t="str">
        <f>'[1]Compound Vessels'!G363</f>
        <v>Sack (Terephthaloyl Chloride)</v>
      </c>
      <c r="P38" s="106" t="str">
        <f>'[1]Compound Vessels'!H363</f>
        <v>Powder Keg (Terephthaloyl Chloride)</v>
      </c>
      <c r="Q38" s="106" t="str">
        <f>'[1]Compound Vessels'!I363</f>
        <v>Chemical Silo (Terephthaloyl Chloride)</v>
      </c>
      <c r="R38" s="165" t="str">
        <f>'[1]Element Vessels'!F38</f>
        <v>Bag (Rubidium)</v>
      </c>
      <c r="S38" s="103" t="str">
        <f>'[1]Element Vessels'!G38</f>
        <v>Sack (Rubidium)</v>
      </c>
      <c r="T38" s="103" t="str">
        <f>'[1]Element Vessels'!H38</f>
        <v>Powder Keg (Rubidium)</v>
      </c>
      <c r="U38" s="103" t="str">
        <f>'[1]Element Vessels'!I38</f>
        <v>Chemical Silo (Rubidium)</v>
      </c>
      <c r="V38" s="168" t="str">
        <f>[2]Pellets!F38</f>
        <v>Bag (PolyButadiene (low-cis) Pellets)</v>
      </c>
      <c r="W38" s="104" t="str">
        <f>[2]Pellets!G38</f>
        <v>Sack (PolyButadiene (low-cis) Pellets)</v>
      </c>
      <c r="X38" s="104" t="str">
        <f>[2]Pellets!H38</f>
        <v>Powder Keg (PolyButadiene (low-cis) Pellets)</v>
      </c>
      <c r="Y38" s="104" t="str">
        <f>[2]Pellets!I38</f>
        <v>Chemical Silo (PolyButadiene (low-cis) Pellets)</v>
      </c>
      <c r="Z38" s="104" t="str">
        <f>'[2]Blocks (Poly)'!D38</f>
        <v>Block (PBR (low grade))</v>
      </c>
      <c r="AA38" s="104" t="str">
        <f>'[2]Slabs (Poly)'!F38</f>
        <v>Slab (PBR (low grade))</v>
      </c>
      <c r="AB38" s="104" t="str">
        <f>'[2]Stairs (Poly)'!D38</f>
        <v>Stairs (PBR (low grade))</v>
      </c>
      <c r="AC38" s="171">
        <f>[2]Bricks!E38</f>
        <v>0</v>
      </c>
      <c r="AD38" s="103">
        <f>[2]Molds!C38</f>
        <v>0</v>
      </c>
      <c r="AE38" s="103" t="str">
        <f xml:space="preserve"> '[2]Molded Items'!C53</f>
        <v>Fibers (Lignin)</v>
      </c>
      <c r="AF38" s="103" t="str">
        <f>[2]Masks!C38</f>
        <v>Mask (DSP)(PR Through Vias)</v>
      </c>
      <c r="AG38" s="103" t="str">
        <f>[2]Wafers!H39</f>
        <v>Wafer (DSP) (5 of 8)</v>
      </c>
      <c r="AH38" s="103">
        <f>[2]Electronics!E38</f>
        <v>0</v>
      </c>
      <c r="AI38" s="103">
        <f>'[1]DNA Sampler'!C38</f>
        <v>0</v>
      </c>
      <c r="AJ38" s="103">
        <f>'[1]Cell Culture'!C38</f>
        <v>0</v>
      </c>
      <c r="AK38" s="103" t="str">
        <f>'[2]Polycraft Armor'!$G38&amp;" "&amp;'[2]Polycraft Armor'!H38</f>
        <v>The Emperor's New Hat</v>
      </c>
      <c r="AL38" s="103" t="str">
        <f>'[2]Polycraft Armor'!$G38&amp;" "&amp;'[2]Polycraft Armor'!I38</f>
        <v>The Emperor's New Jacket</v>
      </c>
      <c r="AM38" s="103" t="str">
        <f>'[2]Polycraft Armor'!$G38&amp;" "&amp;'[2]Polycraft Armor'!J38</f>
        <v>The Emperor's New Pants</v>
      </c>
      <c r="AN38" s="103" t="str">
        <f>'[2]Polycraft Armor'!$G38&amp;" "&amp;'[2]Polycraft Armor'!K38</f>
        <v>The Emperor's New Shoes</v>
      </c>
      <c r="AO38" s="103"/>
      <c r="AP38" s="103"/>
      <c r="AQ38" s="103"/>
      <c r="AR38" s="103"/>
      <c r="AS38" s="103"/>
      <c r="AT38" s="103">
        <f>Inventories!$D38</f>
        <v>0</v>
      </c>
      <c r="AU38" s="103" t="e">
        <f>'[2]Gripped Tools'!#REF!</f>
        <v>#REF!</v>
      </c>
      <c r="AV38" s="103">
        <f>'[2]Pogo Sticks'!$C38</f>
        <v>0</v>
      </c>
      <c r="AW38" s="103" t="str">
        <f>'[1]Custom Objects'!$C38</f>
        <v>Stainless-PolyIsoPrene Heated Knife</v>
      </c>
      <c r="AX38" s="103"/>
      <c r="AY38" s="103" t="str">
        <f>'[3]Items (MC)'!B38</f>
        <v>Iron Hoe</v>
      </c>
      <c r="AZ38" s="103" t="str">
        <f>'[3]Blocks (MC)'!B38</f>
        <v>Piston Extension</v>
      </c>
    </row>
    <row r="39" spans="1:52" x14ac:dyDescent="0.2">
      <c r="A39" s="100">
        <f>COUNTIF(AQ:AQ,"??*")-1</f>
        <v>35</v>
      </c>
      <c r="B39" s="100" t="str">
        <f>AQ1</f>
        <v>Polycraft Pickaxe</v>
      </c>
      <c r="C39" s="105">
        <f>[1]Ores!C39</f>
        <v>0</v>
      </c>
      <c r="D39" s="105">
        <f>[1]Ingots!C39</f>
        <v>0</v>
      </c>
      <c r="E39" s="107">
        <f>[1]Nuggets!C39</f>
        <v>0</v>
      </c>
      <c r="F39" s="105">
        <f>'[1]Compressed Blocks'!C39</f>
        <v>0</v>
      </c>
      <c r="G39" s="103">
        <f>[1]Catalysts!C39</f>
        <v>0</v>
      </c>
      <c r="H39" s="103" t="str">
        <f>[2]Pellets!F36</f>
        <v>Bag (PolyAcrylic Acid Pellets)</v>
      </c>
      <c r="I39" s="103" t="str">
        <f>'[1]CV Links'!B39</f>
        <v>Beaker (Heavy Naphtha)</v>
      </c>
      <c r="J39" s="162" t="str">
        <f>'[1]Compound Vessels'!F39</f>
        <v>Bag (Aluminium Ammonium Sulfate)</v>
      </c>
      <c r="K39" s="106" t="str">
        <f>'[1]Compound Vessels'!G39</f>
        <v>Sack (Aluminium Ammonium Sulfate)</v>
      </c>
      <c r="L39" s="106" t="str">
        <f>'[1]Compound Vessels'!H39</f>
        <v>Powder Keg (Aluminium Ammonium Sulfate)</v>
      </c>
      <c r="M39" s="106" t="str">
        <f>'[1]Compound Vessels'!I39</f>
        <v>Chemical Silo (Aluminium Ammonium Sulfate)</v>
      </c>
      <c r="N39" s="162" t="str">
        <f>'[1]Compound Vessels'!F364</f>
        <v>Bag (Isophthaloyl Chloride)</v>
      </c>
      <c r="O39" s="106" t="str">
        <f>'[1]Compound Vessels'!G364</f>
        <v>Sack (Isophthaloyl Chloride)</v>
      </c>
      <c r="P39" s="106" t="str">
        <f>'[1]Compound Vessels'!H364</f>
        <v>Powder Keg (Isophthaloyl Chloride)</v>
      </c>
      <c r="Q39" s="106" t="str">
        <f>'[1]Compound Vessels'!I364</f>
        <v>Chemical Silo (Isophthaloyl Chloride)</v>
      </c>
      <c r="R39" s="165" t="str">
        <f>'[1]Element Vessels'!F39</f>
        <v>Bag (Strontium)</v>
      </c>
      <c r="S39" s="103" t="str">
        <f>'[1]Element Vessels'!G39</f>
        <v>Sack (Strontium)</v>
      </c>
      <c r="T39" s="103" t="str">
        <f>'[1]Element Vessels'!H39</f>
        <v>Powder Keg (Strontium)</v>
      </c>
      <c r="U39" s="103" t="str">
        <f>'[1]Element Vessels'!I39</f>
        <v>Chemical Silo (Strontium)</v>
      </c>
      <c r="V39" s="168" t="str">
        <f>[2]Pellets!F39</f>
        <v>Bag (PolyButadiene (high-cis) Pellets)</v>
      </c>
      <c r="W39" s="104" t="str">
        <f>[2]Pellets!G39</f>
        <v>Sack (PolyButadiene (high-cis) Pellets)</v>
      </c>
      <c r="X39" s="104" t="str">
        <f>[2]Pellets!H39</f>
        <v>Powder Keg (PolyButadiene (high-cis) Pellets)</v>
      </c>
      <c r="Y39" s="104" t="str">
        <f>[2]Pellets!I39</f>
        <v>Chemical Silo (PolyButadiene (high-cis) Pellets)</v>
      </c>
      <c r="Z39" s="104" t="str">
        <f>'[2]Blocks (Poly)'!D39</f>
        <v>Block (PBR (high grade))</v>
      </c>
      <c r="AA39" s="104" t="str">
        <f>'[2]Slabs (Poly)'!F39</f>
        <v>Slab (PBR (high grade))</v>
      </c>
      <c r="AB39" s="104" t="str">
        <f>'[2]Stairs (Poly)'!D39</f>
        <v>Stairs (PBR (high grade))</v>
      </c>
      <c r="AC39" s="171">
        <f>[2]Bricks!E39</f>
        <v>0</v>
      </c>
      <c r="AD39" s="103">
        <f>[2]Molds!C39</f>
        <v>0</v>
      </c>
      <c r="AE39" s="103" t="str">
        <f xml:space="preserve"> '[2]Molded Items'!C54</f>
        <v>Fibers (LLDPE)</v>
      </c>
      <c r="AF39" s="103" t="str">
        <f>[2]Masks!C39</f>
        <v>Mask (DSP)(PR Outer Traces)</v>
      </c>
      <c r="AG39" s="103" t="str">
        <f>[2]Wafers!H40</f>
        <v>Wafer (DSP) (6 of 8)</v>
      </c>
      <c r="AH39" s="103">
        <f>[2]Electronics!E39</f>
        <v>0</v>
      </c>
      <c r="AI39" s="103">
        <f>'[1]DNA Sampler'!C39</f>
        <v>0</v>
      </c>
      <c r="AJ39" s="103">
        <f>'[1]Cell Culture'!C39</f>
        <v>0</v>
      </c>
      <c r="AK39" s="103" t="str">
        <f>'[2]Polycraft Armor'!$G39&amp;" "&amp;'[2]Polycraft Armor'!H39</f>
        <v>Fine Polyester Top Hat</v>
      </c>
      <c r="AL39" s="103" t="str">
        <f>'[2]Polycraft Armor'!$G39&amp;" "&amp;'[2]Polycraft Armor'!I39</f>
        <v>Fine Polyester Dress Jacket</v>
      </c>
      <c r="AM39" s="103" t="str">
        <f>'[2]Polycraft Armor'!$G39&amp;" "&amp;'[2]Polycraft Armor'!J39</f>
        <v>Fine Polyester Dress Pants</v>
      </c>
      <c r="AN39" s="103" t="str">
        <f>'[2]Polycraft Armor'!$G39&amp;" "&amp;'[2]Polycraft Armor'!K39</f>
        <v>Fine Polyester Dress Shoes</v>
      </c>
      <c r="AO39" s="103"/>
      <c r="AP39" s="103"/>
      <c r="AQ39" s="103"/>
      <c r="AR39" s="103"/>
      <c r="AS39" s="103"/>
      <c r="AT39" s="103">
        <f>Inventories!$D39</f>
        <v>0</v>
      </c>
      <c r="AU39" s="103" t="e">
        <f>'[2]Gripped Tools'!#REF!</f>
        <v>#REF!</v>
      </c>
      <c r="AV39" s="103">
        <f>'[2]Pogo Sticks'!$C39</f>
        <v>0</v>
      </c>
      <c r="AW39" s="103" t="str">
        <f>'[1]Custom Objects'!$C39</f>
        <v>Stainless-PolyPropylene Heated Knife</v>
      </c>
      <c r="AX39" s="103"/>
      <c r="AY39" s="103" t="str">
        <f>'[3]Items (MC)'!B39</f>
        <v>Diamond Hoe</v>
      </c>
      <c r="AZ39" s="103" t="str">
        <f>'[3]Blocks (MC)'!B39</f>
        <v>Yellow Flower</v>
      </c>
    </row>
    <row r="40" spans="1:52" x14ac:dyDescent="0.2">
      <c r="A40" s="100">
        <f>COUNTIF(AR:AR,"??*")-1</f>
        <v>35</v>
      </c>
      <c r="B40" s="100" t="str">
        <f>AR1</f>
        <v>Polycraft Axe</v>
      </c>
      <c r="C40" s="105">
        <f>[1]Ores!C40</f>
        <v>0</v>
      </c>
      <c r="D40" s="105">
        <f>[1]Ingots!C40</f>
        <v>0</v>
      </c>
      <c r="E40" s="107">
        <f>[1]Nuggets!C40</f>
        <v>0</v>
      </c>
      <c r="F40" s="105">
        <f>'[1]Compressed Blocks'!C40</f>
        <v>0</v>
      </c>
      <c r="G40" s="103">
        <f>[1]Catalysts!C40</f>
        <v>0</v>
      </c>
      <c r="H40" s="103" t="str">
        <f>[2]Pellets!F37</f>
        <v>Bag (PolyAcrylonitrile Pellets)</v>
      </c>
      <c r="I40" s="103" t="str">
        <f>'[1]CV Links'!B40</f>
        <v>Drum (Heavy Naphtha)</v>
      </c>
      <c r="J40" s="162" t="str">
        <f>'[1]Compound Vessels'!F40</f>
        <v>Bag (Aluminium Hydroxide)</v>
      </c>
      <c r="K40" s="106" t="str">
        <f>'[1]Compound Vessels'!G40</f>
        <v>Sack (Aluminium Hydroxide)</v>
      </c>
      <c r="L40" s="106" t="str">
        <f>'[1]Compound Vessels'!H40</f>
        <v>Powder Keg (Aluminium Hydroxide)</v>
      </c>
      <c r="M40" s="106" t="str">
        <f>'[1]Compound Vessels'!I40</f>
        <v>Chemical Silo (Aluminium Hydroxide)</v>
      </c>
      <c r="N40" s="162" t="str">
        <f>'[1]Compound Vessels'!F365</f>
        <v>Vial (Cyclohexanol)</v>
      </c>
      <c r="O40" s="106" t="str">
        <f>'[1]Compound Vessels'!G365</f>
        <v>Beaker (Cyclohexanol)</v>
      </c>
      <c r="P40" s="106" t="str">
        <f>'[1]Compound Vessels'!H365</f>
        <v>Drum (Cyclohexanol)</v>
      </c>
      <c r="Q40" s="106" t="str">
        <f>'[1]Compound Vessels'!I365</f>
        <v>Chemical Vat (Cyclohexanol)</v>
      </c>
      <c r="R40" s="165" t="str">
        <f>'[1]Element Vessels'!F40</f>
        <v>Bag (Yttrium)</v>
      </c>
      <c r="S40" s="103" t="str">
        <f>'[1]Element Vessels'!G40</f>
        <v>Sack (Yttrium)</v>
      </c>
      <c r="T40" s="103" t="str">
        <f>'[1]Element Vessels'!H40</f>
        <v>Powder Keg (Yttrium)</v>
      </c>
      <c r="U40" s="103" t="str">
        <f>'[1]Element Vessels'!I40</f>
        <v>Chemical Silo (Yttrium)</v>
      </c>
      <c r="V40" s="168" t="str">
        <f>[2]Pellets!F40</f>
        <v>Bag (PolyButylene Succinate Pellets)</v>
      </c>
      <c r="W40" s="104" t="str">
        <f>[2]Pellets!G40</f>
        <v>Sack (PolyButylene Succinate Pellets)</v>
      </c>
      <c r="X40" s="104" t="str">
        <f>[2]Pellets!H40</f>
        <v>Powder Keg (PolyButylene Succinate Pellets)</v>
      </c>
      <c r="Y40" s="104" t="str">
        <f>[2]Pellets!I40</f>
        <v>Chemical Silo (PolyButylene Succinate Pellets)</v>
      </c>
      <c r="Z40" s="104" t="str">
        <f>'[2]Blocks (Poly)'!D40</f>
        <v>Block (PBS)</v>
      </c>
      <c r="AA40" s="104" t="str">
        <f>'[2]Slabs (Poly)'!F40</f>
        <v>Slab (PBS)</v>
      </c>
      <c r="AB40" s="104" t="str">
        <f>'[2]Stairs (Poly)'!D40</f>
        <v>Stairs (PBS)</v>
      </c>
      <c r="AC40" s="171">
        <f>[2]Bricks!E40</f>
        <v>0</v>
      </c>
      <c r="AD40" s="103">
        <f>[2]Molds!C40</f>
        <v>0</v>
      </c>
      <c r="AE40" s="103" t="str">
        <f xml:space="preserve"> '[2]Molded Items'!C55</f>
        <v>Fibers (LCP)</v>
      </c>
      <c r="AF40" s="103" t="str">
        <f>[2]Masks!C40</f>
        <v>Mask (DSP)(PR Encapsulation)</v>
      </c>
      <c r="AG40" s="103" t="str">
        <f>[2]Wafers!H41</f>
        <v>Wafer (DSP) (7 of 8)</v>
      </c>
      <c r="AH40" s="103">
        <f>[2]Electronics!E40</f>
        <v>0</v>
      </c>
      <c r="AI40" s="103">
        <f>'[1]DNA Sampler'!C40</f>
        <v>0</v>
      </c>
      <c r="AJ40" s="103">
        <f>'[1]Cell Culture'!C40</f>
        <v>0</v>
      </c>
      <c r="AK40" s="103" t="str">
        <f>'[2]Polycraft Armor'!$G40&amp;" "&amp;'[2]Polycraft Armor'!H40</f>
        <v>Reliable Polyester Tamoshanter</v>
      </c>
      <c r="AL40" s="103" t="str">
        <f>'[2]Polycraft Armor'!$G40&amp;" "&amp;'[2]Polycraft Armor'!I40</f>
        <v>Reliable Polyester Cardigan</v>
      </c>
      <c r="AM40" s="103" t="str">
        <f>'[2]Polycraft Armor'!$G40&amp;" "&amp;'[2]Polycraft Armor'!J40</f>
        <v>Reliable Polyester Trousers</v>
      </c>
      <c r="AN40" s="103" t="str">
        <f>'[2]Polycraft Armor'!$G40&amp;" "&amp;'[2]Polycraft Armor'!K40</f>
        <v>Reliable Polyester Shoes</v>
      </c>
      <c r="AO40" s="103"/>
      <c r="AP40" s="103"/>
      <c r="AQ40" s="103"/>
      <c r="AR40" s="103"/>
      <c r="AS40" s="103"/>
      <c r="AT40" s="103">
        <f>Inventories!$D40</f>
        <v>0</v>
      </c>
      <c r="AU40" s="103" t="e">
        <f>'[2]Gripped Tools'!#REF!</f>
        <v>#REF!</v>
      </c>
      <c r="AV40" s="103">
        <f>'[2]Pogo Sticks'!$C40</f>
        <v>0</v>
      </c>
      <c r="AW40" s="103" t="str">
        <f>'[1]Custom Objects'!$C40</f>
        <v>Stainless-PEEK Heated Knife</v>
      </c>
      <c r="AX40" s="103"/>
      <c r="AY40" s="103" t="str">
        <f>'[3]Items (MC)'!B40</f>
        <v>Golden Hoe</v>
      </c>
      <c r="AZ40" s="103" t="str">
        <f>'[3]Blocks (MC)'!B40</f>
        <v>Red Flower</v>
      </c>
    </row>
    <row r="41" spans="1:52" x14ac:dyDescent="0.2">
      <c r="A41" s="100">
        <f>COUNTIF(AS:AS,"??*")-1</f>
        <v>35</v>
      </c>
      <c r="B41" s="100" t="str">
        <f>AS1</f>
        <v>Polycraft Sword</v>
      </c>
      <c r="C41" s="105">
        <f>[1]Ores!C41</f>
        <v>0</v>
      </c>
      <c r="D41" s="105">
        <f>[1]Ingots!C41</f>
        <v>0</v>
      </c>
      <c r="E41" s="107">
        <f>[1]Nuggets!C41</f>
        <v>0</v>
      </c>
      <c r="F41" s="105">
        <f>'[1]Compressed Blocks'!C41</f>
        <v>0</v>
      </c>
      <c r="G41" s="103">
        <f>[1]Catalysts!C41</f>
        <v>0</v>
      </c>
      <c r="H41" s="103" t="str">
        <f>[2]Pellets!F38</f>
        <v>Bag (PolyButadiene (low-cis) Pellets)</v>
      </c>
      <c r="I41" s="103" t="str">
        <f>'[1]CV Links'!B41</f>
        <v>Vial (Light Naphthenes)</v>
      </c>
      <c r="J41" s="162" t="str">
        <f>'[1]Compound Vessels'!F41</f>
        <v>Bag (Aluminium Oxide)</v>
      </c>
      <c r="K41" s="106" t="str">
        <f>'[1]Compound Vessels'!G41</f>
        <v>Sack (Aluminium Oxide)</v>
      </c>
      <c r="L41" s="106" t="str">
        <f>'[1]Compound Vessels'!H41</f>
        <v>Powder Keg (Aluminium Oxide)</v>
      </c>
      <c r="M41" s="106" t="str">
        <f>'[1]Compound Vessels'!I41</f>
        <v>Chemical Silo (Aluminium Oxide)</v>
      </c>
      <c r="N41" s="162" t="str">
        <f>'[1]Compound Vessels'!F366</f>
        <v>Vial (Nitrobenzene)</v>
      </c>
      <c r="O41" s="106" t="str">
        <f>'[1]Compound Vessels'!G366</f>
        <v>Beaker (Nitrobenzene)</v>
      </c>
      <c r="P41" s="106" t="str">
        <f>'[1]Compound Vessels'!H366</f>
        <v>Drum (Nitrobenzene)</v>
      </c>
      <c r="Q41" s="106" t="str">
        <f>'[1]Compound Vessels'!I366</f>
        <v>Chemical Vat (Nitrobenzene)</v>
      </c>
      <c r="R41" s="165" t="str">
        <f>'[1]Element Vessels'!F41</f>
        <v>Bag (Zirconium)</v>
      </c>
      <c r="S41" s="103" t="str">
        <f>'[1]Element Vessels'!G41</f>
        <v>Sack (Zirconium)</v>
      </c>
      <c r="T41" s="103" t="str">
        <f>'[1]Element Vessels'!H41</f>
        <v>Powder Keg (Zirconium)</v>
      </c>
      <c r="U41" s="103" t="str">
        <f>'[1]Element Vessels'!I41</f>
        <v>Chemical Silo (Zirconium)</v>
      </c>
      <c r="V41" s="168" t="str">
        <f>[2]Pellets!F41</f>
        <v>Bag (PolyButylene Terephthalate Pellets)</v>
      </c>
      <c r="W41" s="104" t="str">
        <f>[2]Pellets!G41</f>
        <v>Sack (PolyButylene Terephthalate Pellets)</v>
      </c>
      <c r="X41" s="104" t="str">
        <f>[2]Pellets!H41</f>
        <v>Powder Keg (PolyButylene Terephthalate Pellets)</v>
      </c>
      <c r="Y41" s="104" t="str">
        <f>[2]Pellets!I41</f>
        <v>Chemical Silo (PolyButylene Terephthalate Pellets)</v>
      </c>
      <c r="Z41" s="104" t="str">
        <f>'[2]Blocks (Poly)'!D41</f>
        <v>Block (PBT)</v>
      </c>
      <c r="AA41" s="104" t="str">
        <f>'[2]Slabs (Poly)'!F41</f>
        <v>Slab (PBT)</v>
      </c>
      <c r="AB41" s="104" t="str">
        <f>'[2]Stairs (Poly)'!D41</f>
        <v>Stairs (PBT)</v>
      </c>
      <c r="AC41" s="171">
        <f>[2]Bricks!E41</f>
        <v>0</v>
      </c>
      <c r="AD41" s="103">
        <f>[2]Molds!C41</f>
        <v>0</v>
      </c>
      <c r="AE41" s="103" t="str">
        <f xml:space="preserve"> '[2]Molded Items'!C56</f>
        <v>Fibers (LDPE)</v>
      </c>
      <c r="AF41" s="103" t="str">
        <f>[2]Masks!C41</f>
        <v>Mask (Digital Analog Convertor)(PR Backplane)</v>
      </c>
      <c r="AG41" s="103" t="str">
        <f>[2]Wafers!H42</f>
        <v>Wafer (DSP)</v>
      </c>
      <c r="AH41" s="103">
        <f>[2]Electronics!E41</f>
        <v>0</v>
      </c>
      <c r="AI41" s="103">
        <f>'[1]DNA Sampler'!C41</f>
        <v>0</v>
      </c>
      <c r="AJ41" s="103">
        <f>'[1]Cell Culture'!C41</f>
        <v>0</v>
      </c>
      <c r="AK41" s="103" t="str">
        <f>'[2]Polycraft Armor'!$G41&amp;" "&amp;'[2]Polycraft Armor'!H41</f>
        <v>Corduroy Hat</v>
      </c>
      <c r="AL41" s="103" t="str">
        <f>'[2]Polycraft Armor'!$G41&amp;" "&amp;'[2]Polycraft Armor'!I41</f>
        <v>Corduroy Jacket</v>
      </c>
      <c r="AM41" s="103" t="str">
        <f>'[2]Polycraft Armor'!$G41&amp;" "&amp;'[2]Polycraft Armor'!J41</f>
        <v>Corduroy Pants</v>
      </c>
      <c r="AN41" s="103" t="str">
        <f>'[2]Polycraft Armor'!$G41&amp;" "&amp;'[2]Polycraft Armor'!K41</f>
        <v>Corduroy Slippers</v>
      </c>
      <c r="AO41" s="103"/>
      <c r="AP41" s="103"/>
      <c r="AQ41" s="103"/>
      <c r="AR41" s="103"/>
      <c r="AS41" s="103"/>
      <c r="AT41" s="103">
        <f>Inventories!$D41</f>
        <v>0</v>
      </c>
      <c r="AU41" s="103" t="e">
        <f>'[2]Gripped Tools'!#REF!</f>
        <v>#REF!</v>
      </c>
      <c r="AV41" s="103">
        <f>'[2]Pogo Sticks'!$C41</f>
        <v>0</v>
      </c>
      <c r="AW41" s="103" t="str">
        <f>'[1]Custom Objects'!$C41</f>
        <v>Heated Knife Handle</v>
      </c>
      <c r="AX41" s="103"/>
      <c r="AY41" s="103" t="str">
        <f>'[3]Items (MC)'!B41</f>
        <v>Wheat Seeds</v>
      </c>
      <c r="AZ41" s="103" t="str">
        <f>'[3]Blocks (MC)'!B41</f>
        <v>Brown Mushroom</v>
      </c>
    </row>
    <row r="42" spans="1:52" x14ac:dyDescent="0.2">
      <c r="A42" s="100">
        <f>COUNTIF(AT:AT,"??*")-1</f>
        <v>33</v>
      </c>
      <c r="B42" s="100" t="str">
        <f>AT1</f>
        <v>Inventory</v>
      </c>
      <c r="C42" s="105">
        <f>[1]Ores!C42</f>
        <v>0</v>
      </c>
      <c r="D42" s="105">
        <f>[1]Ingots!C42</f>
        <v>0</v>
      </c>
      <c r="E42" s="107">
        <f>[1]Nuggets!C42</f>
        <v>0</v>
      </c>
      <c r="F42" s="105">
        <f>'[1]Compressed Blocks'!C42</f>
        <v>0</v>
      </c>
      <c r="G42" s="103">
        <f>[1]Catalysts!C42</f>
        <v>0</v>
      </c>
      <c r="H42" s="103" t="str">
        <f>[2]Pellets!F39</f>
        <v>Bag (PolyButadiene (high-cis) Pellets)</v>
      </c>
      <c r="I42" s="103" t="str">
        <f>'[1]CV Links'!B42</f>
        <v>Beaker (Light Naphthenes)</v>
      </c>
      <c r="J42" s="162" t="str">
        <f>'[1]Compound Vessels'!F42</f>
        <v>Bag (Aluminium Potassium Sulfate)</v>
      </c>
      <c r="K42" s="106" t="str">
        <f>'[1]Compound Vessels'!G42</f>
        <v>Sack (Aluminium Potassium Sulfate)</v>
      </c>
      <c r="L42" s="106" t="str">
        <f>'[1]Compound Vessels'!H42</f>
        <v>Powder Keg (Aluminium Potassium Sulfate)</v>
      </c>
      <c r="M42" s="106" t="str">
        <f>'[1]Compound Vessels'!I42</f>
        <v>Chemical Silo (Aluminium Potassium Sulfate)</v>
      </c>
      <c r="N42" s="162" t="str">
        <f>'[1]Compound Vessels'!F367</f>
        <v>Vial (Aniline)</v>
      </c>
      <c r="O42" s="106" t="str">
        <f>'[1]Compound Vessels'!G367</f>
        <v>Beaker (Aniline)</v>
      </c>
      <c r="P42" s="106" t="str">
        <f>'[1]Compound Vessels'!H367</f>
        <v>Drum (Aniline)</v>
      </c>
      <c r="Q42" s="106" t="str">
        <f>'[1]Compound Vessels'!I367</f>
        <v>Chemical Vat (Aniline)</v>
      </c>
      <c r="R42" s="165" t="str">
        <f>'[1]Element Vessels'!F42</f>
        <v>Bag (Niobium)</v>
      </c>
      <c r="S42" s="103" t="str">
        <f>'[1]Element Vessels'!G42</f>
        <v>Sack (Niobium)</v>
      </c>
      <c r="T42" s="103" t="str">
        <f>'[1]Element Vessels'!H42</f>
        <v>Powder Keg (Niobium)</v>
      </c>
      <c r="U42" s="103" t="str">
        <f>'[1]Element Vessels'!I42</f>
        <v>Chemical Silo (Niobium)</v>
      </c>
      <c r="V42" s="168" t="str">
        <f>[2]Pellets!F42</f>
        <v>Bag (PolyCaprolactone Pellets)</v>
      </c>
      <c r="W42" s="104" t="str">
        <f>[2]Pellets!G42</f>
        <v>Sack (PolyCaprolactone Pellets)</v>
      </c>
      <c r="X42" s="104" t="str">
        <f>[2]Pellets!H42</f>
        <v>Powder Keg (PolyCaprolactone Pellets)</v>
      </c>
      <c r="Y42" s="104" t="str">
        <f>[2]Pellets!I42</f>
        <v>Chemical Silo (PolyCaprolactone Pellets)</v>
      </c>
      <c r="Z42" s="104" t="str">
        <f>'[2]Blocks (Poly)'!D42</f>
        <v>Block (PCL)</v>
      </c>
      <c r="AA42" s="104" t="str">
        <f>'[2]Slabs (Poly)'!F42</f>
        <v>Slab (PCL)</v>
      </c>
      <c r="AB42" s="104" t="str">
        <f>'[2]Stairs (Poly)'!D42</f>
        <v>Stairs (PCL)</v>
      </c>
      <c r="AC42" s="171">
        <f>[2]Bricks!E42</f>
        <v>0</v>
      </c>
      <c r="AD42" s="103">
        <f>[2]Molds!C42</f>
        <v>0</v>
      </c>
      <c r="AE42" s="103" t="str">
        <f xml:space="preserve"> '[2]Molded Items'!C57</f>
        <v>Fibers (MDPE)</v>
      </c>
      <c r="AF42" s="103" t="str">
        <f>[2]Masks!C42</f>
        <v>Mask (Digital Analog Convertor)(PR Semiconductor)</v>
      </c>
      <c r="AG42" s="103" t="str">
        <f>[2]Wafers!H43</f>
        <v>Wafer (Digital Analog Convertor) (1 of 5)</v>
      </c>
      <c r="AH42" s="103">
        <f>[2]Electronics!E42</f>
        <v>0</v>
      </c>
      <c r="AI42" s="103">
        <f>'[1]DNA Sampler'!C42</f>
        <v>0</v>
      </c>
      <c r="AJ42" s="103">
        <f>'[1]Cell Culture'!C42</f>
        <v>0</v>
      </c>
      <c r="AK42" s="103" t="str">
        <f>'[2]Polycraft Armor'!$G42&amp;" "&amp;'[2]Polycraft Armor'!H42</f>
        <v>Yoga Hat</v>
      </c>
      <c r="AL42" s="103" t="str">
        <f>'[2]Polycraft Armor'!$G42&amp;" "&amp;'[2]Polycraft Armor'!I42</f>
        <v>Yoga Top</v>
      </c>
      <c r="AM42" s="103" t="str">
        <f>'[2]Polycraft Armor'!$G42&amp;" "&amp;'[2]Polycraft Armor'!J42</f>
        <v>Yoga Pants</v>
      </c>
      <c r="AN42" s="103" t="str">
        <f>'[2]Polycraft Armor'!$G42&amp;" "&amp;'[2]Polycraft Armor'!K42</f>
        <v>Yoga Shoes</v>
      </c>
      <c r="AO42" s="103"/>
      <c r="AP42" s="103"/>
      <c r="AQ42" s="103"/>
      <c r="AR42" s="103"/>
      <c r="AS42" s="103"/>
      <c r="AT42" s="103">
        <f>Inventories!$D42</f>
        <v>0</v>
      </c>
      <c r="AU42" s="103" t="e">
        <f>'[2]Gripped Tools'!#REF!</f>
        <v>#REF!</v>
      </c>
      <c r="AV42" s="103">
        <f>'[2]Pogo Sticks'!$C42</f>
        <v>0</v>
      </c>
      <c r="AW42" s="103" t="str">
        <f>'[1]Custom Objects'!$C42</f>
        <v>Running Shoes (Sprinter)</v>
      </c>
      <c r="AX42" s="103"/>
      <c r="AY42" s="103" t="str">
        <f>'[3]Items (MC)'!B42</f>
        <v>Wheat</v>
      </c>
      <c r="AZ42" s="103" t="str">
        <f>'[3]Blocks (MC)'!B42</f>
        <v>Red Mushroom</v>
      </c>
    </row>
    <row r="43" spans="1:52" x14ac:dyDescent="0.2">
      <c r="A43" s="100">
        <f>COUNTIF(AU:AU,"??*")-1</f>
        <v>25</v>
      </c>
      <c r="B43" s="100" t="str">
        <f>AU1</f>
        <v>Gripped Tool</v>
      </c>
      <c r="C43" s="105">
        <f>[1]Ores!C43</f>
        <v>0</v>
      </c>
      <c r="D43" s="105">
        <f>[1]Ingots!C43</f>
        <v>0</v>
      </c>
      <c r="E43" s="107">
        <f>[1]Nuggets!C43</f>
        <v>0</v>
      </c>
      <c r="F43" s="105">
        <f>'[1]Compressed Blocks'!C43</f>
        <v>0</v>
      </c>
      <c r="G43" s="103">
        <f>[1]Catalysts!C43</f>
        <v>0</v>
      </c>
      <c r="H43" s="103" t="str">
        <f>[2]Pellets!F40</f>
        <v>Bag (PolyButylene Succinate Pellets)</v>
      </c>
      <c r="I43" s="103" t="str">
        <f>'[1]CV Links'!B43</f>
        <v>Drum (Light Naphthenes)</v>
      </c>
      <c r="J43" s="162" t="str">
        <f>'[1]Compound Vessels'!F43</f>
        <v>Bag (Aluminium Sulfate)</v>
      </c>
      <c r="K43" s="106" t="str">
        <f>'[1]Compound Vessels'!G43</f>
        <v>Sack (Aluminium Sulfate)</v>
      </c>
      <c r="L43" s="106" t="str">
        <f>'[1]Compound Vessels'!H43</f>
        <v>Powder Keg (Aluminium Sulfate)</v>
      </c>
      <c r="M43" s="106" t="str">
        <f>'[1]Compound Vessels'!I43</f>
        <v>Chemical Silo (Aluminium Sulfate)</v>
      </c>
      <c r="N43" s="162" t="str">
        <f>'[1]Compound Vessels'!F368</f>
        <v>Vial (Diphenylmethane Diisocyanate)</v>
      </c>
      <c r="O43" s="106" t="str">
        <f>'[1]Compound Vessels'!G368</f>
        <v>Beaker (Diphenylmethane Diisocyanate)</v>
      </c>
      <c r="P43" s="106" t="str">
        <f>'[1]Compound Vessels'!H368</f>
        <v>Drum (Diphenylmethane Diisocyanate)</v>
      </c>
      <c r="Q43" s="106" t="str">
        <f>'[1]Compound Vessels'!I368</f>
        <v>Chemical Vat (Diphenylmethane Diisocyanate)</v>
      </c>
      <c r="R43" s="165" t="str">
        <f>'[1]Element Vessels'!F43</f>
        <v>Bag (Molybdenum)</v>
      </c>
      <c r="S43" s="103" t="str">
        <f>'[1]Element Vessels'!G43</f>
        <v>Sack (Molybdenum)</v>
      </c>
      <c r="T43" s="103" t="str">
        <f>'[1]Element Vessels'!H43</f>
        <v>Powder Keg (Molybdenum)</v>
      </c>
      <c r="U43" s="103" t="str">
        <f>'[1]Element Vessels'!I43</f>
        <v>Chemical Silo (Molybdenum)</v>
      </c>
      <c r="V43" s="168" t="str">
        <f>[2]Pellets!F43</f>
        <v>Bag (PolyCarbonate Pellets)</v>
      </c>
      <c r="W43" s="104" t="str">
        <f>[2]Pellets!G43</f>
        <v>Sack (PolyCarbonate Pellets)</v>
      </c>
      <c r="X43" s="104" t="str">
        <f>[2]Pellets!H43</f>
        <v>Powder Keg (PolyCarbonate Pellets)</v>
      </c>
      <c r="Y43" s="104" t="str">
        <f>[2]Pellets!I43</f>
        <v>Chemical Silo (PolyCarbonate Pellets)</v>
      </c>
      <c r="Z43" s="104" t="str">
        <f>'[2]Blocks (Poly)'!D43</f>
        <v>Block (PC)</v>
      </c>
      <c r="AA43" s="104" t="str">
        <f>'[2]Slabs (Poly)'!F43</f>
        <v>Slab (PC)</v>
      </c>
      <c r="AB43" s="104" t="str">
        <f>'[2]Stairs (Poly)'!D43</f>
        <v>Stairs (PC)</v>
      </c>
      <c r="AC43" s="171">
        <f>[2]Bricks!E43</f>
        <v>0</v>
      </c>
      <c r="AD43" s="103">
        <f>[2]Molds!C43</f>
        <v>0</v>
      </c>
      <c r="AE43" s="103" t="str">
        <f xml:space="preserve"> '[2]Molded Items'!C58</f>
        <v>Fibers (MFP)</v>
      </c>
      <c r="AF43" s="103" t="str">
        <f>[2]Masks!C43</f>
        <v>Mask (Digital Analog Convertor)(PR Dielectric)</v>
      </c>
      <c r="AG43" s="103" t="str">
        <f>[2]Wafers!H44</f>
        <v>Wafer (Digital Analog Convertor) (2 of 5)</v>
      </c>
      <c r="AH43" s="103">
        <f>[2]Electronics!E43</f>
        <v>0</v>
      </c>
      <c r="AI43" s="103">
        <f>'[1]DNA Sampler'!C43</f>
        <v>0</v>
      </c>
      <c r="AJ43" s="103">
        <f>'[1]Cell Culture'!C43</f>
        <v>0</v>
      </c>
      <c r="AK43" s="103" t="str">
        <f>'[2]Polycraft Armor'!$G43&amp;" "&amp;'[2]Polycraft Armor'!H43</f>
        <v>Thermal Hat</v>
      </c>
      <c r="AL43" s="103" t="str">
        <f>'[2]Polycraft Armor'!$G43&amp;" "&amp;'[2]Polycraft Armor'!I43</f>
        <v>Thermal Henley</v>
      </c>
      <c r="AM43" s="103" t="str">
        <f>'[2]Polycraft Armor'!$G43&amp;" "&amp;'[2]Polycraft Armor'!J43</f>
        <v>Thermal Long Johns</v>
      </c>
      <c r="AN43" s="103" t="str">
        <f>'[2]Polycraft Armor'!$G43&amp;" "&amp;'[2]Polycraft Armor'!K43</f>
        <v>Thermal Shoes</v>
      </c>
      <c r="AO43" s="103"/>
      <c r="AP43" s="103"/>
      <c r="AQ43" s="103"/>
      <c r="AR43" s="103"/>
      <c r="AS43" s="103"/>
      <c r="AT43" s="103">
        <f>Inventories!$D43</f>
        <v>0</v>
      </c>
      <c r="AU43" s="103" t="e">
        <f>'[2]Gripped Tools'!#REF!</f>
        <v>#REF!</v>
      </c>
      <c r="AV43" s="103">
        <f>'[2]Pogo Sticks'!$C43</f>
        <v>0</v>
      </c>
      <c r="AW43" s="103" t="str">
        <f>'[1]Custom Objects'!$C43</f>
        <v>Lead-Acid Battery (1-Cell)</v>
      </c>
      <c r="AX43" s="103"/>
      <c r="AY43" s="103" t="str">
        <f>'[3]Items (MC)'!B43</f>
        <v>Bread</v>
      </c>
      <c r="AZ43" s="103" t="str">
        <f>'[3]Blocks (MC)'!B43</f>
        <v>Gold Block</v>
      </c>
    </row>
    <row r="44" spans="1:52" x14ac:dyDescent="0.2">
      <c r="A44" s="100">
        <f>COUNTIF(AV:AV,"??*")-1</f>
        <v>11</v>
      </c>
      <c r="B44" s="100" t="str">
        <f>AV1</f>
        <v>Pogo Stick</v>
      </c>
      <c r="C44" s="105">
        <f>[1]Ores!C44</f>
        <v>0</v>
      </c>
      <c r="D44" s="105">
        <f>[1]Ingots!C44</f>
        <v>0</v>
      </c>
      <c r="E44" s="107">
        <f>[1]Nuggets!C44</f>
        <v>0</v>
      </c>
      <c r="F44" s="105">
        <f>'[1]Compressed Blocks'!C44</f>
        <v>0</v>
      </c>
      <c r="G44" s="103">
        <f>[1]Catalysts!C44</f>
        <v>0</v>
      </c>
      <c r="H44" s="103" t="str">
        <f>[2]Pellets!F41</f>
        <v>Bag (PolyButylene Terephthalate Pellets)</v>
      </c>
      <c r="I44" s="103" t="str">
        <f>'[1]CV Links'!B44</f>
        <v>Vial (Light Olefins)</v>
      </c>
      <c r="J44" s="162" t="str">
        <f>'[1]Compound Vessels'!F44</f>
        <v>Bag (Aluminoxane)</v>
      </c>
      <c r="K44" s="106" t="str">
        <f>'[1]Compound Vessels'!G44</f>
        <v>Sack (Aluminoxane)</v>
      </c>
      <c r="L44" s="106" t="str">
        <f>'[1]Compound Vessels'!H44</f>
        <v>Powder Keg (Aluminoxane)</v>
      </c>
      <c r="M44" s="106" t="str">
        <f>'[1]Compound Vessels'!I44</f>
        <v>Chemical Silo (Aluminoxane)</v>
      </c>
      <c r="N44" s="162" t="str">
        <f>'[1]Compound Vessels'!F369</f>
        <v>Vial (Toluene Diisocyanate)</v>
      </c>
      <c r="O44" s="106" t="str">
        <f>'[1]Compound Vessels'!G369</f>
        <v>Beaker (Toluene Diisocyanate)</v>
      </c>
      <c r="P44" s="106" t="str">
        <f>'[1]Compound Vessels'!H369</f>
        <v>Drum (Toluene Diisocyanate)</v>
      </c>
      <c r="Q44" s="106" t="str">
        <f>'[1]Compound Vessels'!I369</f>
        <v>Chemical Vat (Toluene Diisocyanate)</v>
      </c>
      <c r="R44" s="165" t="str">
        <f>'[1]Element Vessels'!F44</f>
        <v>Bag (Technetium)</v>
      </c>
      <c r="S44" s="103" t="str">
        <f>'[1]Element Vessels'!G44</f>
        <v>Sack (Technetium)</v>
      </c>
      <c r="T44" s="103" t="str">
        <f>'[1]Element Vessels'!H44</f>
        <v>Powder Keg (Technetium)</v>
      </c>
      <c r="U44" s="103" t="str">
        <f>'[1]Element Vessels'!I44</f>
        <v>Chemical Silo (Technetium)</v>
      </c>
      <c r="V44" s="168" t="str">
        <f>[2]Pellets!F44</f>
        <v>Bag (PolyChloroPrene Pellets)</v>
      </c>
      <c r="W44" s="104" t="str">
        <f>[2]Pellets!G44</f>
        <v>Sack (PolyChloroPrene Pellets)</v>
      </c>
      <c r="X44" s="104" t="str">
        <f>[2]Pellets!H44</f>
        <v>Powder Keg (PolyChloroPrene Pellets)</v>
      </c>
      <c r="Y44" s="104" t="str">
        <f>[2]Pellets!I44</f>
        <v>Chemical Silo (PolyChloroPrene Pellets)</v>
      </c>
      <c r="Z44" s="104" t="str">
        <f>'[2]Blocks (Poly)'!D44</f>
        <v>Block (PCHL)</v>
      </c>
      <c r="AA44" s="104" t="str">
        <f>'[2]Slabs (Poly)'!F44</f>
        <v>Slab (PCHL)</v>
      </c>
      <c r="AB44" s="104" t="str">
        <f>'[2]Stairs (Poly)'!D44</f>
        <v>Stairs (PCHL)</v>
      </c>
      <c r="AC44" s="171">
        <f>[2]Bricks!E44</f>
        <v>0</v>
      </c>
      <c r="AD44" s="103">
        <f>[2]Molds!C44</f>
        <v>0</v>
      </c>
      <c r="AE44" s="103" t="str">
        <f xml:space="preserve"> '[2]Molded Items'!C59</f>
        <v>Fibers (MALD)</v>
      </c>
      <c r="AF44" s="103" t="str">
        <f>[2]Masks!C44</f>
        <v>Mask (Digital Analog Convertor)(PR Traces)</v>
      </c>
      <c r="AG44" s="103" t="str">
        <f>[2]Wafers!H45</f>
        <v>Wafer (Digital Analog Convertor) (3 of 5)</v>
      </c>
      <c r="AH44" s="103">
        <f>[2]Electronics!E44</f>
        <v>0</v>
      </c>
      <c r="AI44" s="103">
        <f>'[1]DNA Sampler'!C44</f>
        <v>0</v>
      </c>
      <c r="AJ44" s="103">
        <f>'[1]Cell Culture'!C44</f>
        <v>0</v>
      </c>
      <c r="AK44" s="103" t="str">
        <f>'[2]Polycraft Armor'!$G44&amp;" "&amp;'[2]Polycraft Armor'!H44</f>
        <v>Styrofoam Hat</v>
      </c>
      <c r="AL44" s="103" t="str">
        <f>'[2]Polycraft Armor'!$G44&amp;" "&amp;'[2]Polycraft Armor'!I44</f>
        <v>Styrofoam Vest</v>
      </c>
      <c r="AM44" s="103" t="str">
        <f>'[2]Polycraft Armor'!$G44&amp;" "&amp;'[2]Polycraft Armor'!J44</f>
        <v>Styrofoam Pants</v>
      </c>
      <c r="AN44" s="103" t="str">
        <f>'[2]Polycraft Armor'!$G44&amp;" "&amp;'[2]Polycraft Armor'!K44</f>
        <v>Styrofoam Shoes</v>
      </c>
      <c r="AO44" s="103"/>
      <c r="AP44" s="103"/>
      <c r="AQ44" s="103"/>
      <c r="AR44" s="103"/>
      <c r="AS44" s="103"/>
      <c r="AT44" s="103">
        <f>Inventories!$D44</f>
        <v>0</v>
      </c>
      <c r="AU44" s="103" t="e">
        <f>'[2]Gripped Tools'!#REF!</f>
        <v>#REF!</v>
      </c>
      <c r="AV44" s="103">
        <f>'[2]Pogo Sticks'!$C44</f>
        <v>0</v>
      </c>
      <c r="AW44" s="103" t="str">
        <f>'[1]Custom Objects'!$C44</f>
        <v>Lead-Acid Battery (9-Cell)</v>
      </c>
      <c r="AX44" s="103"/>
      <c r="AY44" s="103" t="str">
        <f>'[3]Items (MC)'!B44</f>
        <v>Leather Helmet</v>
      </c>
      <c r="AZ44" s="103" t="str">
        <f>'[3]Blocks (MC)'!B44</f>
        <v>Iron Block</v>
      </c>
    </row>
    <row r="45" spans="1:52" x14ac:dyDescent="0.2">
      <c r="A45" s="100">
        <f>COUNTIF(AW:AW,"??*")-1</f>
        <v>97</v>
      </c>
      <c r="B45" s="100" t="str">
        <f>AW1</f>
        <v>Custom Object</v>
      </c>
      <c r="C45" s="105">
        <f>[1]Ores!C45</f>
        <v>0</v>
      </c>
      <c r="D45" s="105">
        <f>[1]Ingots!C45</f>
        <v>0</v>
      </c>
      <c r="E45" s="107">
        <f>[1]Nuggets!C45</f>
        <v>0</v>
      </c>
      <c r="F45" s="105">
        <f>'[1]Compressed Blocks'!C45</f>
        <v>0</v>
      </c>
      <c r="G45" s="103">
        <f>[1]Catalysts!C45</f>
        <v>0</v>
      </c>
      <c r="H45" s="103" t="str">
        <f>[2]Pellets!F42</f>
        <v>Bag (PolyCaprolactone Pellets)</v>
      </c>
      <c r="I45" s="103" t="str">
        <f>'[1]CV Links'!B45</f>
        <v>Beaker (Light Olefins)</v>
      </c>
      <c r="J45" s="162" t="str">
        <f>'[1]Compound Vessels'!F45</f>
        <v>Flask (Ammonia)</v>
      </c>
      <c r="K45" s="106" t="str">
        <f>'[1]Compound Vessels'!G45</f>
        <v>Cartridge (Ammonia)</v>
      </c>
      <c r="L45" s="106" t="str">
        <f>'[1]Compound Vessels'!H45</f>
        <v>Canister (Ammonia)</v>
      </c>
      <c r="M45" s="106" t="str">
        <f>'[1]Compound Vessels'!I45</f>
        <v>Chemical Tank (Ammonia)</v>
      </c>
      <c r="N45" s="162" t="str">
        <f>'[1]Compound Vessels'!F370</f>
        <v>Vial (Hexamethylene Diisocyanate)</v>
      </c>
      <c r="O45" s="106" t="str">
        <f>'[1]Compound Vessels'!G370</f>
        <v>Beaker (Hexamethylene Diisocyanate)</v>
      </c>
      <c r="P45" s="106" t="str">
        <f>'[1]Compound Vessels'!H370</f>
        <v>Drum (Hexamethylene Diisocyanate)</v>
      </c>
      <c r="Q45" s="106" t="str">
        <f>'[1]Compound Vessels'!I370</f>
        <v>Chemical Vat (Hexamethylene Diisocyanate)</v>
      </c>
      <c r="R45" s="165" t="str">
        <f>'[1]Element Vessels'!F45</f>
        <v>Bag (Ruthenium)</v>
      </c>
      <c r="S45" s="103" t="str">
        <f>'[1]Element Vessels'!G45</f>
        <v>Sack (Ruthenium)</v>
      </c>
      <c r="T45" s="103" t="str">
        <f>'[1]Element Vessels'!H45</f>
        <v>Powder Keg (Ruthenium)</v>
      </c>
      <c r="U45" s="103" t="str">
        <f>'[1]Element Vessels'!I45</f>
        <v>Chemical Silo (Ruthenium)</v>
      </c>
      <c r="V45" s="168" t="str">
        <f>[2]Pellets!F45</f>
        <v>Bag (PolyChlorotrifluoroethylene Pellets)</v>
      </c>
      <c r="W45" s="104" t="str">
        <f>[2]Pellets!G45</f>
        <v>Sack (PolyChlorotrifluoroethylene Pellets)</v>
      </c>
      <c r="X45" s="104" t="str">
        <f>[2]Pellets!H45</f>
        <v>Powder Keg (PolyChlorotrifluoroethylene Pellets)</v>
      </c>
      <c r="Y45" s="104" t="str">
        <f>[2]Pellets!I45</f>
        <v>Chemical Silo (PolyChlorotrifluoroethylene Pellets)</v>
      </c>
      <c r="Z45" s="104" t="str">
        <f>'[2]Blocks (Poly)'!D45</f>
        <v>Block (PCTFE)</v>
      </c>
      <c r="AA45" s="104" t="str">
        <f>'[2]Slabs (Poly)'!F45</f>
        <v>Slab (PCTFE)</v>
      </c>
      <c r="AB45" s="104" t="str">
        <f>'[2]Stairs (Poly)'!D45</f>
        <v>Stairs (PCTFE)</v>
      </c>
      <c r="AC45" s="171">
        <f>[2]Bricks!E45</f>
        <v>0</v>
      </c>
      <c r="AD45" s="103">
        <f>[2]Molds!C45</f>
        <v>0</v>
      </c>
      <c r="AE45" s="103" t="str">
        <f xml:space="preserve"> '[2]Molded Items'!C60</f>
        <v>Fibers (NBR)</v>
      </c>
      <c r="AF45" s="103" t="str">
        <f>[2]Masks!C45</f>
        <v>Mask (Digital Analog Convertor)(PR Encapsulation)</v>
      </c>
      <c r="AG45" s="103" t="str">
        <f>[2]Wafers!H46</f>
        <v>Wafer (Digital Analog Convertor) (4 of 5)</v>
      </c>
      <c r="AH45" s="103">
        <f>[2]Electronics!E45</f>
        <v>0</v>
      </c>
      <c r="AI45" s="103">
        <f>'[1]DNA Sampler'!C45</f>
        <v>0</v>
      </c>
      <c r="AJ45" s="103">
        <f>'[1]Cell Culture'!C45</f>
        <v>0</v>
      </c>
      <c r="AK45" s="103" t="str">
        <f>'[2]Polycraft Armor'!$G45&amp;" "&amp;'[2]Polycraft Armor'!H45</f>
        <v>Spandex Hat</v>
      </c>
      <c r="AL45" s="103" t="str">
        <f>'[2]Polycraft Armor'!$G45&amp;" "&amp;'[2]Polycraft Armor'!I45</f>
        <v>Spandex Jacket</v>
      </c>
      <c r="AM45" s="103" t="str">
        <f>'[2]Polycraft Armor'!$G45&amp;" "&amp;'[2]Polycraft Armor'!J45</f>
        <v>Spandex Pants</v>
      </c>
      <c r="AN45" s="103" t="str">
        <f>'[2]Polycraft Armor'!$G45&amp;" "&amp;'[2]Polycraft Armor'!K45</f>
        <v>Spandex Shoes</v>
      </c>
      <c r="AO45" s="103"/>
      <c r="AP45" s="103"/>
      <c r="AQ45" s="103"/>
      <c r="AR45" s="103"/>
      <c r="AS45" s="103"/>
      <c r="AT45" s="103">
        <f>Inventories!$D45</f>
        <v>0</v>
      </c>
      <c r="AU45" s="103" t="e">
        <f>'[2]Gripped Tools'!#REF!</f>
        <v>#REF!</v>
      </c>
      <c r="AV45" s="103">
        <f>'[2]Pogo Sticks'!$C45</f>
        <v>0</v>
      </c>
      <c r="AW45" s="103" t="str">
        <f>'[1]Custom Objects'!$C45</f>
        <v>Lithium Ion Battery (1-Cell)</v>
      </c>
      <c r="AX45" s="103"/>
      <c r="AY45" s="103" t="str">
        <f>'[3]Items (MC)'!B45</f>
        <v>Leather Chestplate</v>
      </c>
      <c r="AZ45" s="103" t="str">
        <f>'[3]Blocks (MC)'!B45</f>
        <v>Double Stone Slab</v>
      </c>
    </row>
    <row r="46" spans="1:52" x14ac:dyDescent="0.2">
      <c r="A46" s="100">
        <f>COUNTIF(AX:AX,"??*")-1</f>
        <v>5</v>
      </c>
      <c r="B46" s="100" t="str">
        <f>AX1</f>
        <v>Internal Object</v>
      </c>
      <c r="C46" s="105">
        <f>[1]Ores!C46</f>
        <v>0</v>
      </c>
      <c r="D46" s="105">
        <f>[1]Ingots!C46</f>
        <v>0</v>
      </c>
      <c r="E46" s="107">
        <f>[1]Nuggets!C46</f>
        <v>0</v>
      </c>
      <c r="F46" s="105">
        <f>'[1]Compressed Blocks'!C46</f>
        <v>0</v>
      </c>
      <c r="G46" s="103">
        <f>[1]Catalysts!C46</f>
        <v>0</v>
      </c>
      <c r="H46" s="103" t="str">
        <f>[2]Pellets!F43</f>
        <v>Bag (PolyCarbonate Pellets)</v>
      </c>
      <c r="I46" s="103" t="str">
        <f>'[1]CV Links'!B46</f>
        <v>Drum (Light Olefins)</v>
      </c>
      <c r="J46" s="162" t="str">
        <f>'[1]Compound Vessels'!F46</f>
        <v>Bag (Ammonium Bicarbonate)</v>
      </c>
      <c r="K46" s="106" t="str">
        <f>'[1]Compound Vessels'!G46</f>
        <v>Sack (Ammonium Bicarbonate)</v>
      </c>
      <c r="L46" s="106" t="str">
        <f>'[1]Compound Vessels'!H46</f>
        <v>Powder Keg (Ammonium Bicarbonate)</v>
      </c>
      <c r="M46" s="106" t="str">
        <f>'[1]Compound Vessels'!I46</f>
        <v>Chemical Silo (Ammonium Bicarbonate)</v>
      </c>
      <c r="N46" s="162" t="str">
        <f>'[1]Compound Vessels'!F371</f>
        <v>Vial (Isopherone Diisocyanate)</v>
      </c>
      <c r="O46" s="106" t="str">
        <f>'[1]Compound Vessels'!G371</f>
        <v>Beaker (Isopherone Diisocyanate)</v>
      </c>
      <c r="P46" s="106" t="str">
        <f>'[1]Compound Vessels'!H371</f>
        <v>Drum (Isopherone Diisocyanate)</v>
      </c>
      <c r="Q46" s="106" t="str">
        <f>'[1]Compound Vessels'!I371</f>
        <v>Chemical Vat (Isopherone Diisocyanate)</v>
      </c>
      <c r="R46" s="165" t="str">
        <f>'[1]Element Vessels'!F46</f>
        <v>Bag (Rhodium)</v>
      </c>
      <c r="S46" s="103" t="str">
        <f>'[1]Element Vessels'!G46</f>
        <v>Sack (Rhodium)</v>
      </c>
      <c r="T46" s="103" t="str">
        <f>'[1]Element Vessels'!H46</f>
        <v>Powder Keg (Rhodium)</v>
      </c>
      <c r="U46" s="103" t="str">
        <f>'[1]Element Vessels'!I46</f>
        <v>Chemical Silo (Rhodium)</v>
      </c>
      <c r="V46" s="168" t="str">
        <f>[2]Pellets!F46</f>
        <v>Bag (PolyDiMethylSiloxane Pellets)</v>
      </c>
      <c r="W46" s="104" t="str">
        <f>[2]Pellets!G46</f>
        <v>Sack (PolyDiMethylSiloxane Pellets)</v>
      </c>
      <c r="X46" s="104" t="str">
        <f>[2]Pellets!H46</f>
        <v>Powder Keg (PolyDiMethylSiloxane Pellets)</v>
      </c>
      <c r="Y46" s="104" t="str">
        <f>[2]Pellets!I46</f>
        <v>Chemical Silo (PolyDiMethylSiloxane Pellets)</v>
      </c>
      <c r="Z46" s="104" t="str">
        <f>'[2]Blocks (Poly)'!D46</f>
        <v>Block (PDMS)</v>
      </c>
      <c r="AA46" s="104" t="str">
        <f>'[2]Slabs (Poly)'!F46</f>
        <v>Slab (PDMS)</v>
      </c>
      <c r="AB46" s="104" t="str">
        <f>'[2]Stairs (Poly)'!D46</f>
        <v>Stairs (PDMS)</v>
      </c>
      <c r="AC46" s="171">
        <f>[2]Bricks!E46</f>
        <v>0</v>
      </c>
      <c r="AD46" s="103">
        <f>[2]Molds!C46</f>
        <v>0</v>
      </c>
      <c r="AE46" s="103" t="str">
        <f xml:space="preserve"> '[2]Molded Items'!C61</f>
        <v>Fibers (PFA)</v>
      </c>
      <c r="AF46" s="103" t="str">
        <f>[2]Masks!C46</f>
        <v>Mask (Amplifier)(PR Backplane)</v>
      </c>
      <c r="AG46" s="103" t="str">
        <f>[2]Wafers!H47</f>
        <v>Wafer (Digital Analog Convertor)</v>
      </c>
      <c r="AH46" s="103">
        <f>[2]Electronics!E46</f>
        <v>0</v>
      </c>
      <c r="AI46" s="103">
        <f>'[1]DNA Sampler'!C46</f>
        <v>0</v>
      </c>
      <c r="AJ46" s="103">
        <f>'[1]Cell Culture'!C46</f>
        <v>0</v>
      </c>
      <c r="AK46" s="103" t="str">
        <f>'[2]Polycraft Armor'!$G46&amp;" "&amp;'[2]Polycraft Armor'!H46</f>
        <v>Zippered Hat</v>
      </c>
      <c r="AL46" s="103" t="str">
        <f>'[2]Polycraft Armor'!$G46&amp;" "&amp;'[2]Polycraft Armor'!I46</f>
        <v>Zippered Jacket</v>
      </c>
      <c r="AM46" s="103" t="str">
        <f>'[2]Polycraft Armor'!$G46&amp;" "&amp;'[2]Polycraft Armor'!J46</f>
        <v>Zippered Pants</v>
      </c>
      <c r="AN46" s="103" t="str">
        <f>'[2]Polycraft Armor'!$G46&amp;" "&amp;'[2]Polycraft Armor'!K46</f>
        <v>Zippered Shoes</v>
      </c>
      <c r="AO46" s="103"/>
      <c r="AP46" s="103"/>
      <c r="AQ46" s="103"/>
      <c r="AR46" s="103"/>
      <c r="AS46" s="103"/>
      <c r="AT46" s="103">
        <f>Inventories!$D46</f>
        <v>0</v>
      </c>
      <c r="AU46" s="103" t="e">
        <f>'[2]Gripped Tools'!#REF!</f>
        <v>#REF!</v>
      </c>
      <c r="AV46" s="103">
        <f>'[2]Pogo Sticks'!$C46</f>
        <v>0</v>
      </c>
      <c r="AW46" s="103" t="str">
        <f>'[1]Custom Objects'!$C46</f>
        <v>Lithium Ion Battery (9-Cell)</v>
      </c>
      <c r="AX46" s="103"/>
      <c r="AY46" s="103" t="str">
        <f>'[3]Items (MC)'!B46</f>
        <v>Leather Leggings</v>
      </c>
      <c r="AZ46" s="103" t="str">
        <f>'[3]Blocks (MC)'!B46</f>
        <v>Stone Slab</v>
      </c>
    </row>
    <row r="47" spans="1:52" x14ac:dyDescent="0.2">
      <c r="A47" s="100">
        <f>COUNTIF(AY:AY,"??*")-1</f>
        <v>171</v>
      </c>
      <c r="B47" s="100" t="str">
        <f>AY1</f>
        <v>Minecraft Item</v>
      </c>
      <c r="C47" s="105">
        <f>[1]Ores!C47</f>
        <v>0</v>
      </c>
      <c r="D47" s="105">
        <f>[1]Ingots!C47</f>
        <v>0</v>
      </c>
      <c r="E47" s="107">
        <f>[1]Nuggets!C47</f>
        <v>0</v>
      </c>
      <c r="F47" s="105">
        <f>'[1]Compressed Blocks'!C47</f>
        <v>0</v>
      </c>
      <c r="G47" s="103">
        <f>[1]Catalysts!C47</f>
        <v>0</v>
      </c>
      <c r="H47" s="103" t="str">
        <f>[2]Pellets!F44</f>
        <v>Bag (PolyChloroPrene Pellets)</v>
      </c>
      <c r="I47" s="103" t="str">
        <f>'[1]CV Links'!B47</f>
        <v>Vial (Light Parrafins)</v>
      </c>
      <c r="J47" s="162" t="str">
        <f>'[1]Compound Vessels'!F47</f>
        <v>Bag (Ammonium Bifluoride)</v>
      </c>
      <c r="K47" s="106" t="str">
        <f>'[1]Compound Vessels'!G47</f>
        <v>Sack (Ammonium Bifluoride)</v>
      </c>
      <c r="L47" s="106" t="str">
        <f>'[1]Compound Vessels'!H47</f>
        <v>Powder Keg (Ammonium Bifluoride)</v>
      </c>
      <c r="M47" s="106" t="str">
        <f>'[1]Compound Vessels'!I47</f>
        <v>Chemical Silo (Ammonium Bifluoride)</v>
      </c>
      <c r="N47" s="162" t="str">
        <f>'[1]Compound Vessels'!F372</f>
        <v>Vial (1,4-Diisopropylbenzene)</v>
      </c>
      <c r="O47" s="106" t="str">
        <f>'[1]Compound Vessels'!G372</f>
        <v>Beaker (1,4-Diisopropylbenzene)</v>
      </c>
      <c r="P47" s="106" t="str">
        <f>'[1]Compound Vessels'!H372</f>
        <v>Drum (1,4-Diisopropylbenzene)</v>
      </c>
      <c r="Q47" s="106" t="str">
        <f>'[1]Compound Vessels'!I372</f>
        <v>Chemical Vat (1,4-Diisopropylbenzene)</v>
      </c>
      <c r="R47" s="165" t="str">
        <f>'[1]Element Vessels'!F47</f>
        <v>Bag (Palladium)</v>
      </c>
      <c r="S47" s="103" t="str">
        <f>'[1]Element Vessels'!G47</f>
        <v>Sack (Palladium)</v>
      </c>
      <c r="T47" s="103" t="str">
        <f>'[1]Element Vessels'!H47</f>
        <v>Powder Keg (Palladium)</v>
      </c>
      <c r="U47" s="103" t="str">
        <f>'[1]Element Vessels'!I47</f>
        <v>Chemical Silo (Palladium)</v>
      </c>
      <c r="V47" s="168" t="str">
        <f>[2]Pellets!F47</f>
        <v>Bag (PolyEther Ether Ketone Pellets)</v>
      </c>
      <c r="W47" s="104" t="str">
        <f>[2]Pellets!G47</f>
        <v>Sack (PolyEther Ether Ketone Pellets)</v>
      </c>
      <c r="X47" s="104" t="str">
        <f>[2]Pellets!H47</f>
        <v>Powder Keg (PolyEther Ether Ketone Pellets)</v>
      </c>
      <c r="Y47" s="104" t="str">
        <f>[2]Pellets!I47</f>
        <v>Chemical Silo (PolyEther Ether Ketone Pellets)</v>
      </c>
      <c r="Z47" s="104" t="str">
        <f>'[2]Blocks (Poly)'!D47</f>
        <v>Block (PEEK)</v>
      </c>
      <c r="AA47" s="104" t="str">
        <f>'[2]Slabs (Poly)'!F47</f>
        <v>Slab (PEEK)</v>
      </c>
      <c r="AB47" s="104" t="str">
        <f>'[2]Stairs (Poly)'!D47</f>
        <v>Stairs (PEEK)</v>
      </c>
      <c r="AC47" s="171">
        <f>[2]Bricks!E47</f>
        <v>0</v>
      </c>
      <c r="AD47" s="103">
        <f>[2]Molds!C47</f>
        <v>0</v>
      </c>
      <c r="AE47" s="103" t="str">
        <f xml:space="preserve"> '[2]Molded Items'!C62</f>
        <v>Fibers (PALD)</v>
      </c>
      <c r="AF47" s="103" t="str">
        <f>[2]Masks!C47</f>
        <v>Mask (Amplifier)(PR Semiconductor)</v>
      </c>
      <c r="AG47" s="103" t="str">
        <f>[2]Wafers!H48</f>
        <v>Wafer (Amplifier) (1 of 5)</v>
      </c>
      <c r="AH47" s="103">
        <f>[2]Electronics!E47</f>
        <v>0</v>
      </c>
      <c r="AI47" s="103">
        <f>'[1]DNA Sampler'!C47</f>
        <v>0</v>
      </c>
      <c r="AJ47" s="103">
        <f>'[1]Cell Culture'!C47</f>
        <v>0</v>
      </c>
      <c r="AK47" s="103" t="str">
        <f>'[2]Polycraft Armor'!$G47&amp;" "&amp;'[2]Polycraft Armor'!H47</f>
        <v>Spectra Helmet</v>
      </c>
      <c r="AL47" s="103" t="str">
        <f>'[2]Polycraft Armor'!$G47&amp;" "&amp;'[2]Polycraft Armor'!I47</f>
        <v>Spectra Chestplate</v>
      </c>
      <c r="AM47" s="103" t="str">
        <f>'[2]Polycraft Armor'!$G47&amp;" "&amp;'[2]Polycraft Armor'!J47</f>
        <v>Spectra Leggings</v>
      </c>
      <c r="AN47" s="103" t="str">
        <f>'[2]Polycraft Armor'!$G47&amp;" "&amp;'[2]Polycraft Armor'!K47</f>
        <v>Spectra Boots</v>
      </c>
      <c r="AO47" s="103"/>
      <c r="AP47" s="103"/>
      <c r="AQ47" s="103"/>
      <c r="AR47" s="103"/>
      <c r="AS47" s="103"/>
      <c r="AT47" s="103">
        <f>Inventories!$D47</f>
        <v>0</v>
      </c>
      <c r="AU47" s="103" t="e">
        <f>'[2]Gripped Tools'!#REF!</f>
        <v>#REF!</v>
      </c>
      <c r="AV47" s="103">
        <f>'[2]Pogo Sticks'!$C47</f>
        <v>0</v>
      </c>
      <c r="AW47" s="103" t="str">
        <f>'[1]Custom Objects'!$C47</f>
        <v>Nickel Metal Hydride Battery (1-Cell)</v>
      </c>
      <c r="AX47" s="103"/>
      <c r="AY47" s="103" t="str">
        <f>'[3]Items (MC)'!B47</f>
        <v>Leather Boots</v>
      </c>
      <c r="AZ47" s="103" t="str">
        <f>'[3]Blocks (MC)'!B47</f>
        <v>Brick Block</v>
      </c>
    </row>
    <row r="48" spans="1:52" x14ac:dyDescent="0.2">
      <c r="A48" s="100">
        <f>COUNTIF(AZ:AZ,"??*")-1</f>
        <v>174</v>
      </c>
      <c r="B48" s="100" t="str">
        <f>AZ1</f>
        <v>Minecraft Block</v>
      </c>
      <c r="C48" s="105">
        <f>[1]Ores!C48</f>
        <v>0</v>
      </c>
      <c r="D48" s="105">
        <f>[1]Ingots!C48</f>
        <v>0</v>
      </c>
      <c r="E48" s="107">
        <f>[1]Nuggets!C48</f>
        <v>0</v>
      </c>
      <c r="F48" s="105">
        <f>'[1]Compressed Blocks'!C48</f>
        <v>0</v>
      </c>
      <c r="G48" s="103">
        <f>[1]Catalysts!C48</f>
        <v>0</v>
      </c>
      <c r="H48" s="103" t="str">
        <f>[2]Pellets!F45</f>
        <v>Bag (PolyChlorotrifluoroethylene Pellets)</v>
      </c>
      <c r="I48" s="103" t="str">
        <f>'[1]CV Links'!B48</f>
        <v>Beaker (Light Parrafins)</v>
      </c>
      <c r="J48" s="162" t="str">
        <f>'[1]Compound Vessels'!F48</f>
        <v>Bag (Ammonium Bromide)</v>
      </c>
      <c r="K48" s="106" t="str">
        <f>'[1]Compound Vessels'!G48</f>
        <v>Sack (Ammonium Bromide)</v>
      </c>
      <c r="L48" s="106" t="str">
        <f>'[1]Compound Vessels'!H48</f>
        <v>Powder Keg (Ammonium Bromide)</v>
      </c>
      <c r="M48" s="106" t="str">
        <f>'[1]Compound Vessels'!I48</f>
        <v>Chemical Silo (Ammonium Bromide)</v>
      </c>
      <c r="N48" s="162" t="str">
        <f>'[1]Compound Vessels'!F373</f>
        <v>Bag (Catechol)</v>
      </c>
      <c r="O48" s="106" t="str">
        <f>'[1]Compound Vessels'!G373</f>
        <v>Sack (Catechol)</v>
      </c>
      <c r="P48" s="106" t="str">
        <f>'[1]Compound Vessels'!H373</f>
        <v>Powder Keg (Catechol)</v>
      </c>
      <c r="Q48" s="106" t="str">
        <f>'[1]Compound Vessels'!I373</f>
        <v>Chemical Silo (Catechol)</v>
      </c>
      <c r="R48" s="165" t="str">
        <f>'[1]Element Vessels'!F48</f>
        <v>Bag (Silver)</v>
      </c>
      <c r="S48" s="103" t="str">
        <f>'[1]Element Vessels'!G48</f>
        <v>Sack (Silver)</v>
      </c>
      <c r="T48" s="103" t="str">
        <f>'[1]Element Vessels'!H48</f>
        <v>Powder Keg (Silver)</v>
      </c>
      <c r="U48" s="103" t="str">
        <f>'[1]Element Vessels'!I48</f>
        <v>Chemical Silo (Silver)</v>
      </c>
      <c r="V48" s="168" t="str">
        <f>[2]Pellets!F48</f>
        <v>Bag (PolyEtherImide Pellets)</v>
      </c>
      <c r="W48" s="104" t="str">
        <f>[2]Pellets!G48</f>
        <v>Sack (PolyEtherImide Pellets)</v>
      </c>
      <c r="X48" s="104" t="str">
        <f>[2]Pellets!H48</f>
        <v>Powder Keg (PolyEtherImide Pellets)</v>
      </c>
      <c r="Y48" s="104" t="str">
        <f>[2]Pellets!I48</f>
        <v>Chemical Silo (PolyEtherImide Pellets)</v>
      </c>
      <c r="Z48" s="104" t="str">
        <f>'[2]Blocks (Poly)'!D48</f>
        <v>Block (PEI)</v>
      </c>
      <c r="AA48" s="104" t="str">
        <f>'[2]Slabs (Poly)'!F48</f>
        <v>Slab (PEI)</v>
      </c>
      <c r="AB48" s="104" t="str">
        <f>'[2]Stairs (Poly)'!D48</f>
        <v>Stairs (PEI)</v>
      </c>
      <c r="AC48" s="171">
        <f>[2]Bricks!E48</f>
        <v>0</v>
      </c>
      <c r="AD48" s="103">
        <f>[2]Molds!C48</f>
        <v>0</v>
      </c>
      <c r="AE48" s="103" t="str">
        <f xml:space="preserve"> '[2]Molded Items'!C63</f>
        <v>Fibers (Phenol Formaldehydes)</v>
      </c>
      <c r="AF48" s="103" t="str">
        <f>[2]Masks!C48</f>
        <v>Mask (Amplifier)(PR Dielectric)</v>
      </c>
      <c r="AG48" s="103" t="str">
        <f>[2]Wafers!H49</f>
        <v>Wafer (Amplifier) (2 of 5)</v>
      </c>
      <c r="AH48" s="103">
        <f>[2]Electronics!E48</f>
        <v>0</v>
      </c>
      <c r="AI48" s="103">
        <f>'[1]DNA Sampler'!C48</f>
        <v>0</v>
      </c>
      <c r="AJ48" s="103">
        <f>'[1]Cell Culture'!C48</f>
        <v>0</v>
      </c>
      <c r="AK48" s="103" t="str">
        <f>'[2]Polycraft Armor'!$G48&amp;" "&amp;'[2]Polycraft Armor'!H48</f>
        <v>The Emperor's New Kevlar Helmet</v>
      </c>
      <c r="AL48" s="103" t="str">
        <f>'[2]Polycraft Armor'!$G48&amp;" "&amp;'[2]Polycraft Armor'!I48</f>
        <v>The Emperor's New Kevlar Vest</v>
      </c>
      <c r="AM48" s="103" t="str">
        <f>'[2]Polycraft Armor'!$G48&amp;" "&amp;'[2]Polycraft Armor'!J48</f>
        <v>The Emperor's New Kevlar Pants</v>
      </c>
      <c r="AN48" s="103" t="str">
        <f>'[2]Polycraft Armor'!$G48&amp;" "&amp;'[2]Polycraft Armor'!K48</f>
        <v>The Emperor's New Kevlar Shoes</v>
      </c>
      <c r="AO48" s="103"/>
      <c r="AP48" s="103"/>
      <c r="AQ48" s="103"/>
      <c r="AR48" s="103"/>
      <c r="AS48" s="103"/>
      <c r="AT48" s="103">
        <f>Inventories!$D48</f>
        <v>0</v>
      </c>
      <c r="AU48" s="103" t="e">
        <f>'[2]Gripped Tools'!#REF!</f>
        <v>#REF!</v>
      </c>
      <c r="AV48" s="103">
        <f>'[2]Pogo Sticks'!$C48</f>
        <v>0</v>
      </c>
      <c r="AW48" s="103" t="str">
        <f>'[1]Custom Objects'!$C48</f>
        <v>Nickel Metal Hydride Battery (9-Cell)</v>
      </c>
      <c r="AX48" s="103"/>
      <c r="AY48" s="103" t="str">
        <f>'[3]Items (MC)'!B48</f>
        <v>Chainmail Helmet</v>
      </c>
      <c r="AZ48" s="103" t="str">
        <f>'[3]Blocks (MC)'!B48</f>
        <v>Tnt</v>
      </c>
    </row>
    <row r="49" spans="3:52" x14ac:dyDescent="0.2">
      <c r="C49" s="105">
        <f>[1]Ores!C49</f>
        <v>0</v>
      </c>
      <c r="D49" s="105">
        <f>[1]Ingots!C49</f>
        <v>0</v>
      </c>
      <c r="E49" s="107">
        <f>[1]Nuggets!C49</f>
        <v>0</v>
      </c>
      <c r="F49" s="105">
        <f>'[1]Compressed Blocks'!C49</f>
        <v>0</v>
      </c>
      <c r="G49" s="103">
        <f>[1]Catalysts!C49</f>
        <v>0</v>
      </c>
      <c r="H49" s="103" t="str">
        <f>[2]Pellets!F46</f>
        <v>Bag (PolyDiMethylSiloxane Pellets)</v>
      </c>
      <c r="I49" s="103" t="str">
        <f>'[1]CV Links'!B49</f>
        <v>Drum (Light Parrafins)</v>
      </c>
      <c r="J49" s="162" t="str">
        <f>'[1]Compound Vessels'!F49</f>
        <v>Bag (Ammonium Carbonate)</v>
      </c>
      <c r="K49" s="106" t="str">
        <f>'[1]Compound Vessels'!G49</f>
        <v>Sack (Ammonium Carbonate)</v>
      </c>
      <c r="L49" s="106" t="str">
        <f>'[1]Compound Vessels'!H49</f>
        <v>Powder Keg (Ammonium Carbonate)</v>
      </c>
      <c r="M49" s="106" t="str">
        <f>'[1]Compound Vessels'!I49</f>
        <v>Chemical Silo (Ammonium Carbonate)</v>
      </c>
      <c r="N49" s="162" t="str">
        <f>'[1]Compound Vessels'!F374</f>
        <v>Bag (Anthracene)</v>
      </c>
      <c r="O49" s="106" t="str">
        <f>'[1]Compound Vessels'!G374</f>
        <v>Sack (Anthracene)</v>
      </c>
      <c r="P49" s="106" t="str">
        <f>'[1]Compound Vessels'!H374</f>
        <v>Powder Keg (Anthracene)</v>
      </c>
      <c r="Q49" s="106" t="str">
        <f>'[1]Compound Vessels'!I374</f>
        <v>Chemical Silo (Anthracene)</v>
      </c>
      <c r="R49" s="165" t="str">
        <f>'[1]Element Vessels'!F49</f>
        <v>Bag (Cadmium)</v>
      </c>
      <c r="S49" s="103" t="str">
        <f>'[1]Element Vessels'!G49</f>
        <v>Sack (Cadmium)</v>
      </c>
      <c r="T49" s="103" t="str">
        <f>'[1]Element Vessels'!H49</f>
        <v>Powder Keg (Cadmium)</v>
      </c>
      <c r="U49" s="103" t="str">
        <f>'[1]Element Vessels'!I49</f>
        <v>Chemical Silo (Cadmium)</v>
      </c>
      <c r="V49" s="168" t="str">
        <f>[2]Pellets!F49</f>
        <v>Bag (PolyEthyl Acrylate Pellets)</v>
      </c>
      <c r="W49" s="104" t="str">
        <f>[2]Pellets!G49</f>
        <v>Sack (PolyEthyl Acrylate Pellets)</v>
      </c>
      <c r="X49" s="104" t="str">
        <f>[2]Pellets!H49</f>
        <v>Powder Keg (PolyEthyl Acrylate Pellets)</v>
      </c>
      <c r="Y49" s="104" t="str">
        <f>[2]Pellets!I49</f>
        <v>Chemical Silo (PolyEthyl Acrylate Pellets)</v>
      </c>
      <c r="Z49" s="104" t="str">
        <f>'[2]Blocks (Poly)'!D49</f>
        <v>Block (PEA)</v>
      </c>
      <c r="AA49" s="104" t="str">
        <f>'[2]Slabs (Poly)'!F49</f>
        <v>Slab (PEA)</v>
      </c>
      <c r="AB49" s="104" t="str">
        <f>'[2]Stairs (Poly)'!D49</f>
        <v>Stairs (PEA)</v>
      </c>
      <c r="AC49" s="171">
        <f>[2]Bricks!E49</f>
        <v>0</v>
      </c>
      <c r="AD49" s="103">
        <f>[2]Molds!C49</f>
        <v>0</v>
      </c>
      <c r="AE49" s="103" t="str">
        <f xml:space="preserve"> '[2]Molded Items'!C64</f>
        <v>Fibers (PHBV)</v>
      </c>
      <c r="AF49" s="103" t="str">
        <f>[2]Masks!C49</f>
        <v>Mask (Amplifier)(PR Traces)</v>
      </c>
      <c r="AG49" s="103" t="str">
        <f>[2]Wafers!H50</f>
        <v>Wafer (Amplifier) (3 of 5)</v>
      </c>
      <c r="AH49" s="103">
        <f>[2]Electronics!E49</f>
        <v>0</v>
      </c>
      <c r="AI49" s="103">
        <f>'[1]DNA Sampler'!C49</f>
        <v>0</v>
      </c>
      <c r="AJ49" s="103">
        <f>'[1]Cell Culture'!C49</f>
        <v>0</v>
      </c>
      <c r="AK49" s="103" t="str">
        <f>'[2]Polycraft Armor'!$G49&amp;" "&amp;'[2]Polycraft Armor'!H49</f>
        <v>Butyl Rubber Swim Cap</v>
      </c>
      <c r="AL49" s="103" t="str">
        <f>'[2]Polycraft Armor'!$G49&amp;" "&amp;'[2]Polycraft Armor'!I49</f>
        <v>Butyl Rubber Wetsuit</v>
      </c>
      <c r="AM49" s="103" t="str">
        <f>'[2]Polycraft Armor'!$G49&amp;" "&amp;'[2]Polycraft Armor'!J49</f>
        <v>Butyl Rubber Pants</v>
      </c>
      <c r="AN49" s="103" t="str">
        <f>'[2]Polycraft Armor'!$G49&amp;" "&amp;'[2]Polycraft Armor'!K49</f>
        <v>Butyl Rubber Booties</v>
      </c>
      <c r="AO49" s="103"/>
      <c r="AP49" s="103"/>
      <c r="AQ49" s="103"/>
      <c r="AR49" s="103"/>
      <c r="AS49" s="103"/>
      <c r="AT49" s="103">
        <f>Inventories!$D49</f>
        <v>0</v>
      </c>
      <c r="AU49" s="103" t="e">
        <f>'[2]Gripped Tools'!#REF!</f>
        <v>#REF!</v>
      </c>
      <c r="AV49" s="103">
        <f>'[2]Pogo Sticks'!$C49</f>
        <v>0</v>
      </c>
      <c r="AW49" s="103" t="str">
        <f>'[1]Custom Objects'!$C49</f>
        <v>Scuba Mask Light (Beginner)</v>
      </c>
      <c r="AX49" s="103"/>
      <c r="AY49" s="103" t="str">
        <f>'[3]Items (MC)'!B49</f>
        <v>Chainmail Chestplate</v>
      </c>
      <c r="AZ49" s="103" t="str">
        <f>'[3]Blocks (MC)'!B49</f>
        <v>Bookshelf</v>
      </c>
    </row>
    <row r="50" spans="3:52" x14ac:dyDescent="0.2">
      <c r="C50" s="105">
        <f>[1]Ores!C50</f>
        <v>0</v>
      </c>
      <c r="D50" s="105">
        <f>[1]Ingots!C50</f>
        <v>0</v>
      </c>
      <c r="E50" s="107">
        <f>[1]Nuggets!C50</f>
        <v>0</v>
      </c>
      <c r="F50" s="105">
        <f>'[1]Compressed Blocks'!C50</f>
        <v>0</v>
      </c>
      <c r="G50" s="103">
        <f>[1]Catalysts!C50</f>
        <v>0</v>
      </c>
      <c r="H50" s="103" t="str">
        <f>[2]Pellets!F47</f>
        <v>Bag (PolyEther Ether Ketone Pellets)</v>
      </c>
      <c r="I50" s="103" t="str">
        <f>'[1]CV Links'!B50</f>
        <v>Vial (N-Ethylidenecyclohexylamine)</v>
      </c>
      <c r="J50" s="162" t="str">
        <f>'[1]Compound Vessels'!F50</f>
        <v>Bag (Ammonium Chloride)</v>
      </c>
      <c r="K50" s="106" t="str">
        <f>'[1]Compound Vessels'!G50</f>
        <v>Sack (Ammonium Chloride)</v>
      </c>
      <c r="L50" s="106" t="str">
        <f>'[1]Compound Vessels'!H50</f>
        <v>Powder Keg (Ammonium Chloride)</v>
      </c>
      <c r="M50" s="106" t="str">
        <f>'[1]Compound Vessels'!I50</f>
        <v>Chemical Silo (Ammonium Chloride)</v>
      </c>
      <c r="N50" s="162" t="str">
        <f>'[1]Compound Vessels'!F375</f>
        <v>Bag (Chromium (VI) Oxide)</v>
      </c>
      <c r="O50" s="106" t="str">
        <f>'[1]Compound Vessels'!G375</f>
        <v>Sack (Chromium (VI) Oxide)</v>
      </c>
      <c r="P50" s="106" t="str">
        <f>'[1]Compound Vessels'!H375</f>
        <v>Powder Keg (Chromium (VI) Oxide)</v>
      </c>
      <c r="Q50" s="106" t="str">
        <f>'[1]Compound Vessels'!I375</f>
        <v>Chemical Silo (Chromium (VI) Oxide)</v>
      </c>
      <c r="R50" s="165" t="str">
        <f>'[1]Element Vessels'!F50</f>
        <v>Bag (Indium)</v>
      </c>
      <c r="S50" s="103" t="str">
        <f>'[1]Element Vessels'!G50</f>
        <v>Sack (Indium)</v>
      </c>
      <c r="T50" s="103" t="str">
        <f>'[1]Element Vessels'!H50</f>
        <v>Powder Keg (Indium)</v>
      </c>
      <c r="U50" s="103" t="str">
        <f>'[1]Element Vessels'!I50</f>
        <v>Chemical Silo (Indium)</v>
      </c>
      <c r="V50" s="168" t="str">
        <f>[2]Pellets!F50</f>
        <v>Bag (PolyEthylene Adipate Pellets)</v>
      </c>
      <c r="W50" s="104" t="str">
        <f>[2]Pellets!G50</f>
        <v>Sack (PolyEthylene Adipate Pellets)</v>
      </c>
      <c r="X50" s="104" t="str">
        <f>[2]Pellets!H50</f>
        <v>Powder Keg (PolyEthylene Adipate Pellets)</v>
      </c>
      <c r="Y50" s="104" t="str">
        <f>[2]Pellets!I50</f>
        <v>Chemical Silo (PolyEthylene Adipate Pellets)</v>
      </c>
      <c r="Z50" s="104" t="str">
        <f>'[2]Blocks (Poly)'!D50</f>
        <v>Block (PEAd)</v>
      </c>
      <c r="AA50" s="104" t="str">
        <f>'[2]Slabs (Poly)'!F50</f>
        <v>Slab (PEAd)</v>
      </c>
      <c r="AB50" s="104" t="str">
        <f>'[2]Stairs (Poly)'!D50</f>
        <v>Stairs (PEAd)</v>
      </c>
      <c r="AC50" s="171">
        <f>[2]Bricks!E50</f>
        <v>0</v>
      </c>
      <c r="AD50" s="103">
        <f>[2]Molds!C50</f>
        <v>0</v>
      </c>
      <c r="AE50" s="103" t="str">
        <f xml:space="preserve"> '[2]Molded Items'!C65</f>
        <v>Fibers (P1B)</v>
      </c>
      <c r="AF50" s="103" t="str">
        <f>[2]Masks!C50</f>
        <v>Mask (Amplifier)(PR Encapsulation)</v>
      </c>
      <c r="AG50" s="103" t="str">
        <f>[2]Wafers!H51</f>
        <v>Wafer (Amplifier) (4 of 5)</v>
      </c>
      <c r="AH50" s="103">
        <f>[2]Electronics!E50</f>
        <v>0</v>
      </c>
      <c r="AI50" s="103">
        <f>'[1]DNA Sampler'!C50</f>
        <v>0</v>
      </c>
      <c r="AJ50" s="103">
        <f>'[1]Cell Culture'!C50</f>
        <v>0</v>
      </c>
      <c r="AK50" s="103" t="str">
        <f>'[2]Polycraft Armor'!$G50&amp;" "&amp;'[2]Polycraft Armor'!H50</f>
        <v>Synthetic Rubber Swim Cap</v>
      </c>
      <c r="AL50" s="103" t="str">
        <f>'[2]Polycraft Armor'!$G50&amp;" "&amp;'[2]Polycraft Armor'!I50</f>
        <v>Synthetic Rubber Wetsuit</v>
      </c>
      <c r="AM50" s="103" t="str">
        <f>'[2]Polycraft Armor'!$G50&amp;" "&amp;'[2]Polycraft Armor'!J50</f>
        <v>Synthetic Rubber Pants</v>
      </c>
      <c r="AN50" s="103" t="str">
        <f>'[2]Polycraft Armor'!$G50&amp;" "&amp;'[2]Polycraft Armor'!K50</f>
        <v>Synthetic Rubber Booties</v>
      </c>
      <c r="AO50" s="103"/>
      <c r="AP50" s="103"/>
      <c r="AQ50" s="103"/>
      <c r="AR50" s="103"/>
      <c r="AS50" s="103"/>
      <c r="AT50" s="103">
        <f>Inventories!$D50</f>
        <v>0</v>
      </c>
      <c r="AU50" s="103" t="e">
        <f>'[2]Gripped Tools'!#REF!</f>
        <v>#REF!</v>
      </c>
      <c r="AV50" s="103">
        <f>'[2]Pogo Sticks'!$C50</f>
        <v>0</v>
      </c>
      <c r="AW50" s="103" t="str">
        <f>'[1]Custom Objects'!$C50</f>
        <v>Scuba Mask Light (Intermediate)</v>
      </c>
      <c r="AX50" s="103"/>
      <c r="AY50" s="103" t="str">
        <f>'[3]Items (MC)'!B50</f>
        <v>Chainmail Leggings</v>
      </c>
      <c r="AZ50" s="103" t="str">
        <f>'[3]Blocks (MC)'!B50</f>
        <v>Mossy Cobblestone</v>
      </c>
    </row>
    <row r="51" spans="3:52" x14ac:dyDescent="0.2">
      <c r="C51" s="105">
        <f>[1]Ores!C51</f>
        <v>0</v>
      </c>
      <c r="D51" s="105">
        <f>[1]Ingots!C51</f>
        <v>0</v>
      </c>
      <c r="E51" s="107">
        <f>[1]Nuggets!C51</f>
        <v>0</v>
      </c>
      <c r="F51" s="105">
        <f>'[1]Compressed Blocks'!C51</f>
        <v>0</v>
      </c>
      <c r="G51" s="103">
        <f>[1]Catalysts!C51</f>
        <v>0</v>
      </c>
      <c r="H51" s="103" t="str">
        <f>[2]Pellets!F48</f>
        <v>Bag (PolyEtherImide Pellets)</v>
      </c>
      <c r="I51" s="103" t="str">
        <f>'[1]CV Links'!B51</f>
        <v>Beaker (N-Ethylidenecyclohexylamine)</v>
      </c>
      <c r="J51" s="162" t="str">
        <f>'[1]Compound Vessels'!F51</f>
        <v>Bag (Ammonium Nitrate)</v>
      </c>
      <c r="K51" s="106" t="str">
        <f>'[1]Compound Vessels'!G51</f>
        <v>Sack (Ammonium Nitrate)</v>
      </c>
      <c r="L51" s="106" t="str">
        <f>'[1]Compound Vessels'!H51</f>
        <v>Powder Keg (Ammonium Nitrate)</v>
      </c>
      <c r="M51" s="106" t="str">
        <f>'[1]Compound Vessels'!I51</f>
        <v>Chemical Silo (Ammonium Nitrate)</v>
      </c>
      <c r="N51" s="162" t="str">
        <f>'[1]Compound Vessels'!F376</f>
        <v>Bag (9,10-Anthraquinone)</v>
      </c>
      <c r="O51" s="106" t="str">
        <f>'[1]Compound Vessels'!G376</f>
        <v>Sack (9,10-Anthraquinone)</v>
      </c>
      <c r="P51" s="106" t="str">
        <f>'[1]Compound Vessels'!H376</f>
        <v>Powder Keg (9,10-Anthraquinone)</v>
      </c>
      <c r="Q51" s="106" t="str">
        <f>'[1]Compound Vessels'!I376</f>
        <v>Chemical Silo (9,10-Anthraquinone)</v>
      </c>
      <c r="R51" s="165" t="str">
        <f>'[1]Element Vessels'!F51</f>
        <v>Bag (Tin)</v>
      </c>
      <c r="S51" s="103" t="str">
        <f>'[1]Element Vessels'!G51</f>
        <v>Sack (Tin)</v>
      </c>
      <c r="T51" s="103" t="str">
        <f>'[1]Element Vessels'!H51</f>
        <v>Powder Keg (Tin)</v>
      </c>
      <c r="U51" s="103" t="str">
        <f>'[1]Element Vessels'!I51</f>
        <v>Chemical Silo (Tin)</v>
      </c>
      <c r="V51" s="168" t="str">
        <f>[2]Pellets!F51</f>
        <v>Bag (PolyEthylene Glycol Pellets)</v>
      </c>
      <c r="W51" s="104" t="str">
        <f>[2]Pellets!G51</f>
        <v>Sack (PolyEthylene Glycol Pellets)</v>
      </c>
      <c r="X51" s="104" t="str">
        <f>[2]Pellets!H51</f>
        <v>Powder Keg (PolyEthylene Glycol Pellets)</v>
      </c>
      <c r="Y51" s="104" t="str">
        <f>[2]Pellets!I51</f>
        <v>Chemical Silo (PolyEthylene Glycol Pellets)</v>
      </c>
      <c r="Z51" s="104" t="str">
        <f>'[2]Blocks (Poly)'!D51</f>
        <v>Block (PEG)</v>
      </c>
      <c r="AA51" s="104" t="str">
        <f>'[2]Slabs (Poly)'!F51</f>
        <v>Slab (PEG)</v>
      </c>
      <c r="AB51" s="104" t="str">
        <f>'[2]Stairs (Poly)'!D51</f>
        <v>Stairs (PEG)</v>
      </c>
      <c r="AC51" s="171">
        <f>[2]Bricks!E51</f>
        <v>0</v>
      </c>
      <c r="AD51" s="103">
        <f>[2]Molds!C51</f>
        <v>0</v>
      </c>
      <c r="AE51" s="103" t="str">
        <f xml:space="preserve"> '[2]Molded Items'!C66</f>
        <v>Fibers (PDPE)</v>
      </c>
      <c r="AF51" s="103" t="str">
        <f>[2]Masks!C51</f>
        <v>Mask (OLED Array)(PR Backplane)</v>
      </c>
      <c r="AG51" s="103" t="str">
        <f>[2]Wafers!H52</f>
        <v>Wafer (Amplifier)</v>
      </c>
      <c r="AH51" s="103">
        <f>[2]Electronics!E51</f>
        <v>0</v>
      </c>
      <c r="AI51" s="103">
        <f>'[1]DNA Sampler'!C51</f>
        <v>0</v>
      </c>
      <c r="AJ51" s="103">
        <f>'[1]Cell Culture'!C51</f>
        <v>0</v>
      </c>
      <c r="AK51" s="103" t="str">
        <f>'[2]Polycraft Armor'!$G51&amp;" "&amp;'[2]Polycraft Armor'!H51</f>
        <v>Synthetic Rubber (II) Swim Cap</v>
      </c>
      <c r="AL51" s="103" t="str">
        <f>'[2]Polycraft Armor'!$G51&amp;" "&amp;'[2]Polycraft Armor'!I51</f>
        <v>Synthetic Rubber (II) Wetsuit</v>
      </c>
      <c r="AM51" s="103" t="str">
        <f>'[2]Polycraft Armor'!$G51&amp;" "&amp;'[2]Polycraft Armor'!J51</f>
        <v>Synthetic Rubber (II) Pants</v>
      </c>
      <c r="AN51" s="103" t="str">
        <f>'[2]Polycraft Armor'!$G51&amp;" "&amp;'[2]Polycraft Armor'!K51</f>
        <v>Synthetic Rubber (II) Booties</v>
      </c>
      <c r="AO51" s="103"/>
      <c r="AP51" s="103"/>
      <c r="AQ51" s="103"/>
      <c r="AR51" s="103"/>
      <c r="AS51" s="103"/>
      <c r="AT51" s="103">
        <f>Inventories!$D51</f>
        <v>0</v>
      </c>
      <c r="AU51" s="103" t="e">
        <f>'[2]Gripped Tools'!#REF!</f>
        <v>#REF!</v>
      </c>
      <c r="AV51" s="103">
        <f>'[2]Pogo Sticks'!$C51</f>
        <v>0</v>
      </c>
      <c r="AW51" s="103" t="str">
        <f>'[1]Custom Objects'!$C51</f>
        <v>Scuba Mask Light (Advanced)</v>
      </c>
      <c r="AX51" s="103"/>
      <c r="AY51" s="103" t="str">
        <f>'[3]Items (MC)'!B51</f>
        <v>Chainmail Boots</v>
      </c>
      <c r="AZ51" s="103" t="str">
        <f>'[3]Blocks (MC)'!B51</f>
        <v>Obsidian</v>
      </c>
    </row>
    <row r="52" spans="3:52" x14ac:dyDescent="0.2">
      <c r="C52" s="105">
        <f>[1]Ores!C52</f>
        <v>0</v>
      </c>
      <c r="D52" s="105">
        <f>[1]Ingots!C52</f>
        <v>0</v>
      </c>
      <c r="E52" s="107">
        <f>[1]Nuggets!C52</f>
        <v>0</v>
      </c>
      <c r="F52" s="105">
        <f>'[1]Compressed Blocks'!C52</f>
        <v>0</v>
      </c>
      <c r="G52" s="103">
        <f>[1]Catalysts!C52</f>
        <v>0</v>
      </c>
      <c r="H52" s="103" t="str">
        <f>[2]Pellets!F49</f>
        <v>Bag (PolyEthyl Acrylate Pellets)</v>
      </c>
      <c r="I52" s="103" t="str">
        <f>'[1]CV Links'!B52</f>
        <v>Drum (N-Ethylidenecyclohexylamine)</v>
      </c>
      <c r="J52" s="162" t="str">
        <f>'[1]Compound Vessels'!F52</f>
        <v>Bag (Ammonium Persulfate)</v>
      </c>
      <c r="K52" s="106" t="str">
        <f>'[1]Compound Vessels'!G52</f>
        <v>Sack (Ammonium Persulfate)</v>
      </c>
      <c r="L52" s="106" t="str">
        <f>'[1]Compound Vessels'!H52</f>
        <v>Powder Keg (Ammonium Persulfate)</v>
      </c>
      <c r="M52" s="106" t="str">
        <f>'[1]Compound Vessels'!I52</f>
        <v>Chemical Silo (Ammonium Persulfate)</v>
      </c>
      <c r="N52" s="162" t="str">
        <f>'[1]Compound Vessels'!F377</f>
        <v>Bag (Phthalic Anhydride)</v>
      </c>
      <c r="O52" s="106" t="str">
        <f>'[1]Compound Vessels'!G377</f>
        <v>Sack (Phthalic Anhydride)</v>
      </c>
      <c r="P52" s="106" t="str">
        <f>'[1]Compound Vessels'!H377</f>
        <v>Powder Keg (Phthalic Anhydride)</v>
      </c>
      <c r="Q52" s="106" t="str">
        <f>'[1]Compound Vessels'!I377</f>
        <v>Chemical Silo (Phthalic Anhydride)</v>
      </c>
      <c r="R52" s="165" t="str">
        <f>'[1]Element Vessels'!F52</f>
        <v>Bag (Antimony)</v>
      </c>
      <c r="S52" s="103" t="str">
        <f>'[1]Element Vessels'!G52</f>
        <v>Sack (Antimony)</v>
      </c>
      <c r="T52" s="103" t="str">
        <f>'[1]Element Vessels'!H52</f>
        <v>Powder Keg (Antimony)</v>
      </c>
      <c r="U52" s="103" t="str">
        <f>'[1]Element Vessels'!I52</f>
        <v>Chemical Silo (Antimony)</v>
      </c>
      <c r="V52" s="168" t="str">
        <f>[2]Pellets!F52</f>
        <v>Bag (PolyEthylene Hexamethylene Dicarbamate Pellets)</v>
      </c>
      <c r="W52" s="104" t="str">
        <f>[2]Pellets!G52</f>
        <v>Sack (PolyEthylene Hexamethylene Dicarbamate Pellets)</v>
      </c>
      <c r="X52" s="104" t="str">
        <f>[2]Pellets!H52</f>
        <v>Powder Keg (PolyEthylene Hexamethylene Dicarbamate Pellets)</v>
      </c>
      <c r="Y52" s="104" t="str">
        <f>[2]Pellets!I52</f>
        <v>Chemical Silo (PolyEthylene Hexamethylene Dicarbamate Pellets)</v>
      </c>
      <c r="Z52" s="104" t="str">
        <f>'[2]Blocks (Poly)'!D52</f>
        <v>Block (PEHD)</v>
      </c>
      <c r="AA52" s="104" t="str">
        <f>'[2]Slabs (Poly)'!F52</f>
        <v>Slab (PEHD)</v>
      </c>
      <c r="AB52" s="104" t="str">
        <f>'[2]Stairs (Poly)'!D52</f>
        <v>Stairs (PEHD)</v>
      </c>
      <c r="AC52" s="171">
        <f>[2]Bricks!E52</f>
        <v>0</v>
      </c>
      <c r="AD52" s="103">
        <f>[2]Molds!C52</f>
        <v>0</v>
      </c>
      <c r="AE52" s="103" t="str">
        <f xml:space="preserve"> '[2]Molded Items'!C67</f>
        <v>Fibers (PHB)</v>
      </c>
      <c r="AF52" s="103" t="str">
        <f>[2]Masks!C52</f>
        <v>Mask (OLED Array)(PR Semiconductor)</v>
      </c>
      <c r="AG52" s="103" t="str">
        <f>[2]Wafers!H53</f>
        <v>Wafer (OLED Array) (1 of 5)</v>
      </c>
      <c r="AH52" s="103">
        <f>[2]Electronics!E52</f>
        <v>0</v>
      </c>
      <c r="AI52" s="103">
        <f>'[1]DNA Sampler'!C52</f>
        <v>0</v>
      </c>
      <c r="AJ52" s="103">
        <f>'[1]Cell Culture'!C52</f>
        <v>0</v>
      </c>
      <c r="AK52" s="103" t="str">
        <f>'[2]Polycraft Armor'!$G52&amp;" "&amp;'[2]Polycraft Armor'!H52</f>
        <v>SBR Swim Cap</v>
      </c>
      <c r="AL52" s="103" t="str">
        <f>'[2]Polycraft Armor'!$G52&amp;" "&amp;'[2]Polycraft Armor'!I52</f>
        <v>SBR Wetsuit</v>
      </c>
      <c r="AM52" s="103" t="str">
        <f>'[2]Polycraft Armor'!$G52&amp;" "&amp;'[2]Polycraft Armor'!J52</f>
        <v>SBR Pants</v>
      </c>
      <c r="AN52" s="103" t="str">
        <f>'[2]Polycraft Armor'!$G52&amp;" "&amp;'[2]Polycraft Armor'!K52</f>
        <v>SBR Booties</v>
      </c>
      <c r="AO52" s="103"/>
      <c r="AP52" s="103"/>
      <c r="AQ52" s="103"/>
      <c r="AR52" s="103"/>
      <c r="AS52" s="103"/>
      <c r="AT52" s="103">
        <f>Inventories!$D52</f>
        <v>0</v>
      </c>
      <c r="AU52" s="103" t="e">
        <f>'[2]Gripped Tools'!#REF!</f>
        <v>#REF!</v>
      </c>
      <c r="AV52" s="103">
        <f>'[2]Pogo Sticks'!$C52</f>
        <v>0</v>
      </c>
      <c r="AW52" s="103" t="str">
        <f>'[1]Custom Objects'!$C52</f>
        <v>Scuba Mask Light (Pro)</v>
      </c>
      <c r="AX52" s="103"/>
      <c r="AY52" s="103" t="str">
        <f>'[3]Items (MC)'!B52</f>
        <v>Iron Helmet</v>
      </c>
      <c r="AZ52" s="103" t="str">
        <f>'[3]Blocks (MC)'!B52</f>
        <v>Torch</v>
      </c>
    </row>
    <row r="53" spans="3:52" x14ac:dyDescent="0.2">
      <c r="C53" s="105">
        <f>[1]Ores!C53</f>
        <v>0</v>
      </c>
      <c r="D53" s="105">
        <f>[1]Ingots!C53</f>
        <v>0</v>
      </c>
      <c r="E53" s="107">
        <f>[1]Nuggets!C53</f>
        <v>0</v>
      </c>
      <c r="F53" s="105">
        <f>'[1]Compressed Blocks'!C53</f>
        <v>0</v>
      </c>
      <c r="G53" s="103">
        <f>[1]Catalysts!C53</f>
        <v>0</v>
      </c>
      <c r="H53" s="103" t="str">
        <f>[2]Pellets!F50</f>
        <v>Bag (PolyEthylene Adipate Pellets)</v>
      </c>
      <c r="I53" s="103" t="str">
        <f>'[1]CV Links'!B53</f>
        <v>Vial (IsoButane)</v>
      </c>
      <c r="J53" s="162" t="str">
        <f>'[1]Compound Vessels'!F53</f>
        <v>Bag (Ammonium Phosphate)</v>
      </c>
      <c r="K53" s="106" t="str">
        <f>'[1]Compound Vessels'!G53</f>
        <v>Sack (Ammonium Phosphate)</v>
      </c>
      <c r="L53" s="106" t="str">
        <f>'[1]Compound Vessels'!H53</f>
        <v>Powder Keg (Ammonium Phosphate)</v>
      </c>
      <c r="M53" s="106" t="str">
        <f>'[1]Compound Vessels'!I53</f>
        <v>Chemical Silo (Ammonium Phosphate)</v>
      </c>
      <c r="N53" s="162" t="str">
        <f>'[1]Compound Vessels'!F378</f>
        <v>Bag (Maleic Anhydride)</v>
      </c>
      <c r="O53" s="106" t="str">
        <f>'[1]Compound Vessels'!G378</f>
        <v>Sack (Maleic Anhydride)</v>
      </c>
      <c r="P53" s="106" t="str">
        <f>'[1]Compound Vessels'!H378</f>
        <v>Powder Keg (Maleic Anhydride)</v>
      </c>
      <c r="Q53" s="106" t="str">
        <f>'[1]Compound Vessels'!I378</f>
        <v>Chemical Silo (Maleic Anhydride)</v>
      </c>
      <c r="R53" s="165" t="str">
        <f>'[1]Element Vessels'!F53</f>
        <v>Bag (Tellurium)</v>
      </c>
      <c r="S53" s="103" t="str">
        <f>'[1]Element Vessels'!G53</f>
        <v>Sack (Tellurium)</v>
      </c>
      <c r="T53" s="103" t="str">
        <f>'[1]Element Vessels'!H53</f>
        <v>Powder Keg (Tellurium)</v>
      </c>
      <c r="U53" s="103" t="str">
        <f>'[1]Element Vessels'!I53</f>
        <v>Chemical Silo (Tellurium)</v>
      </c>
      <c r="V53" s="168" t="str">
        <f>[2]Pellets!F53</f>
        <v>Bag (PolyEthylene Naphthalate Pellets)</v>
      </c>
      <c r="W53" s="104" t="str">
        <f>[2]Pellets!G53</f>
        <v>Sack (PolyEthylene Naphthalate Pellets)</v>
      </c>
      <c r="X53" s="104" t="str">
        <f>[2]Pellets!H53</f>
        <v>Powder Keg (PolyEthylene Naphthalate Pellets)</v>
      </c>
      <c r="Y53" s="104" t="str">
        <f>[2]Pellets!I53</f>
        <v>Chemical Silo (PolyEthylene Naphthalate Pellets)</v>
      </c>
      <c r="Z53" s="104" t="str">
        <f>'[2]Blocks (Poly)'!D53</f>
        <v>Block (PEN)</v>
      </c>
      <c r="AA53" s="104" t="str">
        <f>'[2]Slabs (Poly)'!F53</f>
        <v>Slab (PEN)</v>
      </c>
      <c r="AB53" s="104" t="str">
        <f>'[2]Stairs (Poly)'!D53</f>
        <v>Stairs (PEN)</v>
      </c>
      <c r="AC53" s="171">
        <f>[2]Bricks!E53</f>
        <v>0</v>
      </c>
      <c r="AD53" s="103">
        <f>[2]Molds!C53</f>
        <v>0</v>
      </c>
      <c r="AE53" s="103" t="str">
        <f xml:space="preserve"> '[2]Molded Items'!C68</f>
        <v>Fibers (PHEMA)</v>
      </c>
      <c r="AF53" s="103" t="str">
        <f>[2]Masks!C53</f>
        <v>Mask (OLED Array)(PR Dielectric)</v>
      </c>
      <c r="AG53" s="103" t="str">
        <f>[2]Wafers!H54</f>
        <v>Wafer (OLED Array) (2 of 5)</v>
      </c>
      <c r="AH53" s="103">
        <f>[2]Electronics!E53</f>
        <v>0</v>
      </c>
      <c r="AI53" s="107"/>
      <c r="AJ53" s="107"/>
      <c r="AK53" s="103" t="str">
        <f>'[2]Polycraft Armor'!$G53&amp;" "&amp;'[2]Polycraft Armor'!H53</f>
        <v>NBR Swim Cap</v>
      </c>
      <c r="AL53" s="103" t="str">
        <f>'[2]Polycraft Armor'!$G53&amp;" "&amp;'[2]Polycraft Armor'!I53</f>
        <v>NBR Wetsuit</v>
      </c>
      <c r="AM53" s="103" t="str">
        <f>'[2]Polycraft Armor'!$G53&amp;" "&amp;'[2]Polycraft Armor'!J53</f>
        <v>NBR Pants</v>
      </c>
      <c r="AN53" s="103" t="str">
        <f>'[2]Polycraft Armor'!$G53&amp;" "&amp;'[2]Polycraft Armor'!K53</f>
        <v>NBR Booties</v>
      </c>
      <c r="AO53" s="103"/>
      <c r="AP53" s="103"/>
      <c r="AQ53" s="103"/>
      <c r="AR53" s="103"/>
      <c r="AS53" s="103"/>
      <c r="AT53" s="103">
        <f>Inventories!$D53</f>
        <v>0</v>
      </c>
      <c r="AU53" s="103" t="e">
        <f>'[2]Gripped Tools'!#REF!</f>
        <v>#REF!</v>
      </c>
      <c r="AV53" s="103">
        <f>'[2]Pogo Sticks'!$C53</f>
        <v>0</v>
      </c>
      <c r="AW53" s="103" t="str">
        <f>'[1]Custom Objects'!$C53</f>
        <v>Jet Pack (Intermediate)</v>
      </c>
      <c r="AX53" s="103"/>
      <c r="AY53" s="103" t="str">
        <f>'[3]Items (MC)'!B53</f>
        <v>Iron Chestplate</v>
      </c>
      <c r="AZ53" s="103" t="str">
        <f>'[3]Blocks (MC)'!B53</f>
        <v>Fire</v>
      </c>
    </row>
    <row r="54" spans="3:52" x14ac:dyDescent="0.2">
      <c r="C54" s="105">
        <f>[1]Ores!C54</f>
        <v>0</v>
      </c>
      <c r="D54" s="105">
        <f>[1]Ingots!C54</f>
        <v>0</v>
      </c>
      <c r="E54" s="105"/>
      <c r="F54" s="105">
        <f>'[1]Compressed Blocks'!C54</f>
        <v>0</v>
      </c>
      <c r="G54" s="103">
        <f>[1]Catalysts!C54</f>
        <v>0</v>
      </c>
      <c r="H54" s="103" t="str">
        <f>[2]Pellets!F51</f>
        <v>Bag (PolyEthylene Glycol Pellets)</v>
      </c>
      <c r="I54" s="103" t="str">
        <f>'[1]CV Links'!B54</f>
        <v>Beaker (IsoButane)</v>
      </c>
      <c r="J54" s="162" t="str">
        <f>'[1]Compound Vessels'!F54</f>
        <v>Bag (Ammonium Hydroxide)</v>
      </c>
      <c r="K54" s="106" t="str">
        <f>'[1]Compound Vessels'!G54</f>
        <v>Sack (Ammonium Hydroxide)</v>
      </c>
      <c r="L54" s="106" t="str">
        <f>'[1]Compound Vessels'!H54</f>
        <v>Powder Keg (Ammonium Hydroxide)</v>
      </c>
      <c r="M54" s="106" t="str">
        <f>'[1]Compound Vessels'!I54</f>
        <v>Chemical Silo (Ammonium Hydroxide)</v>
      </c>
      <c r="N54" s="162" t="str">
        <f>'[1]Compound Vessels'!F379</f>
        <v>Bag (Disodium Hydroquinone)</v>
      </c>
      <c r="O54" s="106" t="str">
        <f>'[1]Compound Vessels'!G379</f>
        <v>Sack (Disodium Hydroquinone)</v>
      </c>
      <c r="P54" s="106" t="str">
        <f>'[1]Compound Vessels'!H379</f>
        <v>Powder Keg (Disodium Hydroquinone)</v>
      </c>
      <c r="Q54" s="106" t="str">
        <f>'[1]Compound Vessels'!I379</f>
        <v>Chemical Silo (Disodium Hydroquinone)</v>
      </c>
      <c r="R54" s="165" t="str">
        <f>'[1]Element Vessels'!F54</f>
        <v>Bag (Iodine)</v>
      </c>
      <c r="S54" s="103" t="str">
        <f>'[1]Element Vessels'!G54</f>
        <v>Sack (Iodine)</v>
      </c>
      <c r="T54" s="103" t="str">
        <f>'[1]Element Vessels'!H54</f>
        <v>Powder Keg (Iodine)</v>
      </c>
      <c r="U54" s="103" t="str">
        <f>'[1]Element Vessels'!I54</f>
        <v>Chemical Silo (Iodine)</v>
      </c>
      <c r="V54" s="168" t="str">
        <f>[2]Pellets!F54</f>
        <v>Bag (PolyEthylene Oxide Pellets)</v>
      </c>
      <c r="W54" s="104" t="str">
        <f>[2]Pellets!G54</f>
        <v>Sack (PolyEthylene Oxide Pellets)</v>
      </c>
      <c r="X54" s="104" t="str">
        <f>[2]Pellets!H54</f>
        <v>Powder Keg (PolyEthylene Oxide Pellets)</v>
      </c>
      <c r="Y54" s="104" t="str">
        <f>[2]Pellets!I54</f>
        <v>Chemical Silo (PolyEthylene Oxide Pellets)</v>
      </c>
      <c r="Z54" s="104" t="str">
        <f>'[2]Blocks (Poly)'!D54</f>
        <v>Block (PEO)</v>
      </c>
      <c r="AA54" s="104" t="str">
        <f>'[2]Slabs (Poly)'!F54</f>
        <v>Slab (PEO)</v>
      </c>
      <c r="AB54" s="104" t="str">
        <f>'[2]Stairs (Poly)'!D54</f>
        <v>Stairs (PEO)</v>
      </c>
      <c r="AC54" s="171">
        <f>[2]Bricks!E54</f>
        <v>0</v>
      </c>
      <c r="AD54" s="103">
        <f>[2]Molds!C54</f>
        <v>0</v>
      </c>
      <c r="AE54" s="103" t="str">
        <f xml:space="preserve"> '[2]Molded Items'!C69</f>
        <v>Fibers (PAA)</v>
      </c>
      <c r="AF54" s="103" t="str">
        <f>[2]Masks!C54</f>
        <v>Mask (OLED Array)(PR Traces)</v>
      </c>
      <c r="AG54" s="103" t="str">
        <f>[2]Wafers!H55</f>
        <v>Wafer (OLED Array) (3 of 5)</v>
      </c>
      <c r="AH54" s="103">
        <f>[2]Electronics!E54</f>
        <v>0</v>
      </c>
      <c r="AI54" s="107"/>
      <c r="AJ54" s="107"/>
      <c r="AK54" s="103" t="str">
        <f>'[2]Polycraft Armor'!$G54&amp;" "&amp;'[2]Polycraft Armor'!H54</f>
        <v>HNBR Swim Cap</v>
      </c>
      <c r="AL54" s="103" t="str">
        <f>'[2]Polycraft Armor'!$G54&amp;" "&amp;'[2]Polycraft Armor'!I54</f>
        <v>HNBR Wetsuit</v>
      </c>
      <c r="AM54" s="103" t="str">
        <f>'[2]Polycraft Armor'!$G54&amp;" "&amp;'[2]Polycraft Armor'!J54</f>
        <v>HNBR Pants</v>
      </c>
      <c r="AN54" s="103" t="str">
        <f>'[2]Polycraft Armor'!$G54&amp;" "&amp;'[2]Polycraft Armor'!K54</f>
        <v>HNBR Booties</v>
      </c>
      <c r="AO54" s="103"/>
      <c r="AP54" s="103"/>
      <c r="AQ54" s="103"/>
      <c r="AR54" s="103"/>
      <c r="AS54" s="103"/>
      <c r="AT54" s="103">
        <f>Inventories!$D54</f>
        <v>0</v>
      </c>
      <c r="AU54" s="103" t="e">
        <f>'[2]Gripped Tools'!#REF!</f>
        <v>#REF!</v>
      </c>
      <c r="AV54" s="103">
        <f>'[2]Pogo Sticks'!$C54</f>
        <v>0</v>
      </c>
      <c r="AW54" s="103" t="str">
        <f>'[1]Custom Objects'!$C54</f>
        <v>Jet Pack (Advanced)</v>
      </c>
      <c r="AX54" s="103"/>
      <c r="AY54" s="103" t="str">
        <f>'[3]Items (MC)'!B54</f>
        <v>Iron Leggings</v>
      </c>
      <c r="AZ54" s="103" t="str">
        <f>'[3]Blocks (MC)'!B54</f>
        <v>Mob Spawner</v>
      </c>
    </row>
    <row r="55" spans="3:52" x14ac:dyDescent="0.2">
      <c r="C55" s="105">
        <f>[1]Ores!C55</f>
        <v>0</v>
      </c>
      <c r="D55" s="105">
        <f>[1]Ingots!C55</f>
        <v>0</v>
      </c>
      <c r="E55" s="105"/>
      <c r="F55" s="105">
        <f>'[1]Compressed Blocks'!C55</f>
        <v>0</v>
      </c>
      <c r="G55" s="103">
        <f>[1]Catalysts!C55</f>
        <v>0</v>
      </c>
      <c r="H55" s="103" t="str">
        <f>[2]Pellets!F52</f>
        <v>Bag (PolyEthylene Hexamethylene Dicarbamate Pellets)</v>
      </c>
      <c r="I55" s="103" t="str">
        <f>'[1]CV Links'!B55</f>
        <v>Drum (IsoButane)</v>
      </c>
      <c r="J55" s="162" t="str">
        <f>'[1]Compound Vessels'!F55</f>
        <v>Bag (Amylose)</v>
      </c>
      <c r="K55" s="106" t="str">
        <f>'[1]Compound Vessels'!G55</f>
        <v>Sack (Amylose)</v>
      </c>
      <c r="L55" s="106" t="str">
        <f>'[1]Compound Vessels'!H55</f>
        <v>Powder Keg (Amylose)</v>
      </c>
      <c r="M55" s="106" t="str">
        <f>'[1]Compound Vessels'!I55</f>
        <v>Chemical Silo (Amylose)</v>
      </c>
      <c r="N55" s="162" t="str">
        <f>'[1]Compound Vessels'!F380</f>
        <v>Vial (Cyclopentadiene)</v>
      </c>
      <c r="O55" s="106" t="str">
        <f>'[1]Compound Vessels'!G380</f>
        <v>Beaker (Cyclopentadiene)</v>
      </c>
      <c r="P55" s="106" t="str">
        <f>'[1]Compound Vessels'!H380</f>
        <v>Drum (Cyclopentadiene)</v>
      </c>
      <c r="Q55" s="106" t="str">
        <f>'[1]Compound Vessels'!I380</f>
        <v>Chemical Vat (Cyclopentadiene)</v>
      </c>
      <c r="R55" s="165" t="str">
        <f>'[1]Element Vessels'!F55</f>
        <v>Flask (Xenon)</v>
      </c>
      <c r="S55" s="103" t="str">
        <f>'[1]Element Vessels'!G55</f>
        <v>Cartridge (Xenon)</v>
      </c>
      <c r="T55" s="103" t="str">
        <f>'[1]Element Vessels'!H55</f>
        <v>Canister (Xenon)</v>
      </c>
      <c r="U55" s="103" t="str">
        <f>'[1]Element Vessels'!I55</f>
        <v>Chemical Tank (Xenon)</v>
      </c>
      <c r="V55" s="168" t="str">
        <f>[2]Pellets!F55</f>
        <v>Bag (PolyEthylene Sulphide Pellets)</v>
      </c>
      <c r="W55" s="104" t="str">
        <f>[2]Pellets!G55</f>
        <v>Sack (PolyEthylene Sulphide Pellets)</v>
      </c>
      <c r="X55" s="104" t="str">
        <f>[2]Pellets!H55</f>
        <v>Powder Keg (PolyEthylene Sulphide Pellets)</v>
      </c>
      <c r="Y55" s="104" t="str">
        <f>[2]Pellets!I55</f>
        <v>Chemical Silo (PolyEthylene Sulphide Pellets)</v>
      </c>
      <c r="Z55" s="104" t="str">
        <f>'[2]Blocks (Poly)'!D55</f>
        <v>Block (PES)</v>
      </c>
      <c r="AA55" s="104" t="str">
        <f>'[2]Slabs (Poly)'!F55</f>
        <v>Slab (PES)</v>
      </c>
      <c r="AB55" s="104" t="str">
        <f>'[2]Stairs (Poly)'!D55</f>
        <v>Stairs (PES)</v>
      </c>
      <c r="AC55" s="171">
        <f>[2]Bricks!E55</f>
        <v>0</v>
      </c>
      <c r="AD55" s="103">
        <f>[2]Molds!C55</f>
        <v>0</v>
      </c>
      <c r="AE55" s="103" t="str">
        <f xml:space="preserve"> '[2]Molded Items'!C70</f>
        <v>Fibers (PAN)</v>
      </c>
      <c r="AF55" s="103" t="str">
        <f>[2]Masks!C55</f>
        <v>Mask (OLED Array)(PR Encapsulation)</v>
      </c>
      <c r="AG55" s="103" t="str">
        <f>[2]Wafers!H56</f>
        <v>Wafer (OLED Array) (4 of 5)</v>
      </c>
      <c r="AH55" s="103">
        <f>[2]Electronics!E55</f>
        <v>0</v>
      </c>
      <c r="AI55" s="107"/>
      <c r="AJ55" s="107"/>
      <c r="AK55" s="103" t="str">
        <f>'[2]Polycraft Armor'!$G55&amp;" "&amp;'[2]Polycraft Armor'!H55</f>
        <v>CIIR Swim Cap</v>
      </c>
      <c r="AL55" s="103" t="str">
        <f>'[2]Polycraft Armor'!$G55&amp;" "&amp;'[2]Polycraft Armor'!I55</f>
        <v>CIIR Wetsuit</v>
      </c>
      <c r="AM55" s="103" t="str">
        <f>'[2]Polycraft Armor'!$G55&amp;" "&amp;'[2]Polycraft Armor'!J55</f>
        <v>CIIR Pants</v>
      </c>
      <c r="AN55" s="103" t="str">
        <f>'[2]Polycraft Armor'!$G55&amp;" "&amp;'[2]Polycraft Armor'!K55</f>
        <v>CIIR Booties</v>
      </c>
      <c r="AO55" s="103"/>
      <c r="AP55" s="103"/>
      <c r="AQ55" s="103"/>
      <c r="AR55" s="103"/>
      <c r="AS55" s="103"/>
      <c r="AT55" s="103">
        <f>Inventories!$D55</f>
        <v>0</v>
      </c>
      <c r="AU55" s="103" t="e">
        <f>'[2]Gripped Tools'!#REF!</f>
        <v>#REF!</v>
      </c>
      <c r="AV55" s="103">
        <f>'[2]Pogo Sticks'!$C55</f>
        <v>0</v>
      </c>
      <c r="AW55" s="103" t="str">
        <f>'[1]Custom Objects'!$C55</f>
        <v>Jet Pack (Pro)</v>
      </c>
      <c r="AX55" s="103"/>
      <c r="AY55" s="103" t="str">
        <f>'[3]Items (MC)'!B55</f>
        <v>Iron Boots</v>
      </c>
      <c r="AZ55" s="103" t="str">
        <f>'[3]Blocks (MC)'!B55</f>
        <v>Oak Stairs</v>
      </c>
    </row>
    <row r="56" spans="3:52" x14ac:dyDescent="0.2">
      <c r="C56" s="105">
        <f>[1]Ores!C56</f>
        <v>0</v>
      </c>
      <c r="D56" s="105">
        <f>[1]Ingots!C56</f>
        <v>0</v>
      </c>
      <c r="E56" s="105"/>
      <c r="F56" s="105">
        <f>'[1]Compressed Blocks'!C56</f>
        <v>0</v>
      </c>
      <c r="G56" s="103">
        <f>[1]Catalysts!C56</f>
        <v>0</v>
      </c>
      <c r="H56" s="103" t="str">
        <f>[2]Pellets!F53</f>
        <v>Bag (PolyEthylene Naphthalate Pellets)</v>
      </c>
      <c r="I56" s="103" t="str">
        <f>'[1]CV Links'!B56</f>
        <v>Vial (Naphtha)</v>
      </c>
      <c r="J56" s="162" t="str">
        <f>'[1]Compound Vessels'!F56</f>
        <v>Vial (Anthocyanin)</v>
      </c>
      <c r="K56" s="106" t="str">
        <f>'[1]Compound Vessels'!G56</f>
        <v>Beaker (Anthocyanin)</v>
      </c>
      <c r="L56" s="106" t="str">
        <f>'[1]Compound Vessels'!H56</f>
        <v>Drum (Anthocyanin)</v>
      </c>
      <c r="M56" s="106" t="str">
        <f>'[1]Compound Vessels'!I56</f>
        <v>Chemical Vat (Anthocyanin)</v>
      </c>
      <c r="N56" s="162" t="str">
        <f>'[1]Compound Vessels'!F381</f>
        <v>Flask (Nitrogen Dioxide)</v>
      </c>
      <c r="O56" s="106" t="str">
        <f>'[1]Compound Vessels'!G381</f>
        <v>Cartridge (Nitrogen Dioxide)</v>
      </c>
      <c r="P56" s="106" t="str">
        <f>'[1]Compound Vessels'!H381</f>
        <v>Canister (Nitrogen Dioxide)</v>
      </c>
      <c r="Q56" s="106" t="str">
        <f>'[1]Compound Vessels'!I381</f>
        <v>Chemical Tank (Nitrogen Dioxide)</v>
      </c>
      <c r="R56" s="165" t="str">
        <f>'[1]Element Vessels'!F56</f>
        <v>Bag (Caesium)</v>
      </c>
      <c r="S56" s="103" t="str">
        <f>'[1]Element Vessels'!G56</f>
        <v>Sack (Caesium)</v>
      </c>
      <c r="T56" s="103" t="str">
        <f>'[1]Element Vessels'!H56</f>
        <v>Powder Keg (Caesium)</v>
      </c>
      <c r="U56" s="103" t="str">
        <f>'[1]Element Vessels'!I56</f>
        <v>Chemical Silo (Caesium)</v>
      </c>
      <c r="V56" s="168" t="str">
        <f>[2]Pellets!F56</f>
        <v>Bag (PolyEthylene Terephthalate Pellets)</v>
      </c>
      <c r="W56" s="104" t="str">
        <f>[2]Pellets!G56</f>
        <v>Sack (PolyEthylene Terephthalate Pellets)</v>
      </c>
      <c r="X56" s="104" t="str">
        <f>[2]Pellets!H56</f>
        <v>Powder Keg (PolyEthylene Terephthalate Pellets)</v>
      </c>
      <c r="Y56" s="104" t="str">
        <f>[2]Pellets!I56</f>
        <v>Chemical Silo (PolyEthylene Terephthalate Pellets)</v>
      </c>
      <c r="Z56" s="104" t="str">
        <f>'[2]Blocks (Poly)'!D56</f>
        <v>Block (PET)</v>
      </c>
      <c r="AA56" s="104" t="str">
        <f>'[2]Slabs (Poly)'!F56</f>
        <v>Slab (PET)</v>
      </c>
      <c r="AB56" s="104" t="str">
        <f>'[2]Stairs (Poly)'!D56</f>
        <v>Stairs (PET)</v>
      </c>
      <c r="AC56" s="171">
        <f>[2]Bricks!E56</f>
        <v>0</v>
      </c>
      <c r="AD56" s="103">
        <f>[2]Molds!C56</f>
        <v>0</v>
      </c>
      <c r="AE56" s="103" t="str">
        <f xml:space="preserve"> '[2]Molded Items'!C71</f>
        <v>Fibers (PBR (low grade))</v>
      </c>
      <c r="AF56" s="103">
        <f>[2]Masks!C56</f>
        <v>0</v>
      </c>
      <c r="AG56" s="103" t="str">
        <f>[2]Wafers!H57</f>
        <v>Wafer (OLED Array)</v>
      </c>
      <c r="AH56" s="103">
        <f>[2]Electronics!E56</f>
        <v>0</v>
      </c>
      <c r="AI56" s="107"/>
      <c r="AJ56" s="107"/>
      <c r="AK56" s="103" t="str">
        <f>'[2]Polycraft Armor'!$G56&amp;" "&amp;'[2]Polycraft Armor'!H56</f>
        <v>BIIR Swim Cap</v>
      </c>
      <c r="AL56" s="103" t="str">
        <f>'[2]Polycraft Armor'!$G56&amp;" "&amp;'[2]Polycraft Armor'!I56</f>
        <v>BIIR Wetsuit</v>
      </c>
      <c r="AM56" s="103" t="str">
        <f>'[2]Polycraft Armor'!$G56&amp;" "&amp;'[2]Polycraft Armor'!J56</f>
        <v>BIIR Pants</v>
      </c>
      <c r="AN56" s="103" t="str">
        <f>'[2]Polycraft Armor'!$G56&amp;" "&amp;'[2]Polycraft Armor'!K56</f>
        <v>BIIR Booties</v>
      </c>
      <c r="AO56" s="103"/>
      <c r="AP56" s="103"/>
      <c r="AQ56" s="103"/>
      <c r="AR56" s="103"/>
      <c r="AS56" s="103"/>
      <c r="AT56" s="103">
        <f>Inventories!$D56</f>
        <v>0</v>
      </c>
      <c r="AU56" s="103" t="e">
        <f>'[2]Gripped Tools'!#REF!</f>
        <v>#REF!</v>
      </c>
      <c r="AV56" s="103">
        <f>'[2]Pogo Sticks'!$C56</f>
        <v>0</v>
      </c>
      <c r="AW56" s="103" t="str">
        <f>'[1]Custom Objects'!$C56</f>
        <v>Carbon Fiber Weave</v>
      </c>
      <c r="AX56" s="103"/>
      <c r="AY56" s="103" t="str">
        <f>'[3]Items (MC)'!B56</f>
        <v>Diamond Helmet</v>
      </c>
      <c r="AZ56" s="103" t="str">
        <f>'[3]Blocks (MC)'!B56</f>
        <v>Chest</v>
      </c>
    </row>
    <row r="57" spans="3:52" x14ac:dyDescent="0.2">
      <c r="C57" s="105">
        <f>[1]Ores!C57</f>
        <v>0</v>
      </c>
      <c r="D57" s="105">
        <f>[1]Ingots!C57</f>
        <v>0</v>
      </c>
      <c r="E57" s="105"/>
      <c r="F57" s="105">
        <f>'[1]Compressed Blocks'!C57</f>
        <v>0</v>
      </c>
      <c r="G57" s="103">
        <f>[1]Catalysts!C57</f>
        <v>0</v>
      </c>
      <c r="H57" s="103" t="str">
        <f>[2]Pellets!F54</f>
        <v>Bag (PolyEthylene Oxide Pellets)</v>
      </c>
      <c r="I57" s="103" t="str">
        <f>'[1]CV Links'!B57</f>
        <v>Beaker (Naphtha)</v>
      </c>
      <c r="J57" s="162" t="str">
        <f>'[1]Compound Vessels'!F57</f>
        <v>Vial (Antimony Trioxide)</v>
      </c>
      <c r="K57" s="106" t="str">
        <f>'[1]Compound Vessels'!G57</f>
        <v>Beaker (Antimony Trioxide)</v>
      </c>
      <c r="L57" s="106" t="str">
        <f>'[1]Compound Vessels'!H57</f>
        <v>Drum (Antimony Trioxide)</v>
      </c>
      <c r="M57" s="106" t="str">
        <f>'[1]Compound Vessels'!I57</f>
        <v>Chemical Vat (Antimony Trioxide)</v>
      </c>
      <c r="N57" s="162" t="str">
        <f>'[1]Compound Vessels'!F382</f>
        <v>Bag (Sodium Nitrite)</v>
      </c>
      <c r="O57" s="106" t="str">
        <f>'[1]Compound Vessels'!G382</f>
        <v>Sack (Sodium Nitrite)</v>
      </c>
      <c r="P57" s="106" t="str">
        <f>'[1]Compound Vessels'!H382</f>
        <v>Powder Keg (Sodium Nitrite)</v>
      </c>
      <c r="Q57" s="106" t="str">
        <f>'[1]Compound Vessels'!I382</f>
        <v>Chemical Silo (Sodium Nitrite)</v>
      </c>
      <c r="R57" s="165" t="str">
        <f>'[1]Element Vessels'!F57</f>
        <v>Bag (Barium)</v>
      </c>
      <c r="S57" s="103" t="str">
        <f>'[1]Element Vessels'!G57</f>
        <v>Sack (Barium)</v>
      </c>
      <c r="T57" s="103" t="str">
        <f>'[1]Element Vessels'!H57</f>
        <v>Powder Keg (Barium)</v>
      </c>
      <c r="U57" s="103" t="str">
        <f>'[1]Element Vessels'!I57</f>
        <v>Chemical Silo (Barium)</v>
      </c>
      <c r="V57" s="168" t="str">
        <f>[2]Pellets!F57</f>
        <v>Bag (PolyEthylene Terephthalate Glycol-Modified Pellets)</v>
      </c>
      <c r="W57" s="104" t="str">
        <f>[2]Pellets!G57</f>
        <v>Sack (PolyEthylene Terephthalate Glycol-Modified Pellets)</v>
      </c>
      <c r="X57" s="104" t="str">
        <f>[2]Pellets!H57</f>
        <v>Powder Keg (PolyEthylene Terephthalate Glycol-Modified Pellets)</v>
      </c>
      <c r="Y57" s="104" t="str">
        <f>[2]Pellets!I57</f>
        <v>Chemical Silo (PolyEthylene Terephthalate Glycol-Modified Pellets)</v>
      </c>
      <c r="Z57" s="104" t="str">
        <f>'[2]Blocks (Poly)'!D57</f>
        <v>Block (PETG)</v>
      </c>
      <c r="AA57" s="104" t="str">
        <f>'[2]Slabs (Poly)'!F57</f>
        <v>Slab (PETG)</v>
      </c>
      <c r="AB57" s="104" t="str">
        <f>'[2]Stairs (Poly)'!D57</f>
        <v>Stairs (PETG)</v>
      </c>
      <c r="AC57" s="171">
        <f>[2]Bricks!E57</f>
        <v>0</v>
      </c>
      <c r="AD57" s="103">
        <f>[2]Molds!C57</f>
        <v>0</v>
      </c>
      <c r="AE57" s="103" t="str">
        <f xml:space="preserve"> '[2]Molded Items'!C72</f>
        <v>Fibers (PBR (high grade))</v>
      </c>
      <c r="AF57" s="103">
        <f>[2]Masks!C57</f>
        <v>0</v>
      </c>
      <c r="AG57" s="103">
        <f>[2]Wafers!H58</f>
        <v>0</v>
      </c>
      <c r="AH57" s="103">
        <f>[2]Electronics!E57</f>
        <v>0</v>
      </c>
      <c r="AI57" s="107"/>
      <c r="AJ57" s="107"/>
      <c r="AK57" s="103" t="str">
        <f>'[2]Polycraft Armor'!$G57&amp;" "&amp;'[2]Polycraft Armor'!H57</f>
        <v>EPDM Swim Cap</v>
      </c>
      <c r="AL57" s="103" t="str">
        <f>'[2]Polycraft Armor'!$G57&amp;" "&amp;'[2]Polycraft Armor'!I57</f>
        <v>EPDM Wetsuit</v>
      </c>
      <c r="AM57" s="103" t="str">
        <f>'[2]Polycraft Armor'!$G57&amp;" "&amp;'[2]Polycraft Armor'!J57</f>
        <v>EPDM Pants</v>
      </c>
      <c r="AN57" s="103" t="str">
        <f>'[2]Polycraft Armor'!$G57&amp;" "&amp;'[2]Polycraft Armor'!K57</f>
        <v>EPDM Booties</v>
      </c>
      <c r="AO57" s="103"/>
      <c r="AP57" s="103"/>
      <c r="AQ57" s="103"/>
      <c r="AR57" s="103"/>
      <c r="AS57" s="103"/>
      <c r="AT57" s="103">
        <f>Inventories!$D57</f>
        <v>0</v>
      </c>
      <c r="AU57" s="103" t="e">
        <f>'[2]Gripped Tools'!#REF!</f>
        <v>#REF!</v>
      </c>
      <c r="AV57" s="103">
        <f>'[2]Pogo Sticks'!$C57</f>
        <v>0</v>
      </c>
      <c r="AW57" s="103" t="str">
        <f>'[1]Custom Objects'!$C57</f>
        <v>Freeze Ray (Beginner)</v>
      </c>
      <c r="AX57" s="103"/>
      <c r="AY57" s="103" t="str">
        <f>'[3]Items (MC)'!B57</f>
        <v>Diamond Chestplate</v>
      </c>
      <c r="AZ57" s="103" t="str">
        <f>'[3]Blocks (MC)'!B57</f>
        <v>Redstone Wire</v>
      </c>
    </row>
    <row r="58" spans="3:52" x14ac:dyDescent="0.2">
      <c r="C58" s="105">
        <f>[1]Ores!C58</f>
        <v>0</v>
      </c>
      <c r="D58" s="105">
        <f>[1]Ingots!C58</f>
        <v>0</v>
      </c>
      <c r="E58" s="105"/>
      <c r="F58" s="105">
        <f>'[1]Compressed Blocks'!C58</f>
        <v>0</v>
      </c>
      <c r="G58" s="103">
        <f>[1]Catalysts!C58</f>
        <v>0</v>
      </c>
      <c r="H58" s="103" t="str">
        <f>[2]Pellets!F55</f>
        <v>Bag (PolyEthylene Sulphide Pellets)</v>
      </c>
      <c r="I58" s="103" t="str">
        <f>'[1]CV Links'!B58</f>
        <v>Drum (Naphtha)</v>
      </c>
      <c r="J58" s="162" t="str">
        <f>'[1]Compound Vessels'!F58</f>
        <v>Vial (Ascorbic Acid)</v>
      </c>
      <c r="K58" s="106" t="str">
        <f>'[1]Compound Vessels'!G58</f>
        <v>Beaker (Ascorbic Acid)</v>
      </c>
      <c r="L58" s="106" t="str">
        <f>'[1]Compound Vessels'!H58</f>
        <v>Drum (Ascorbic Acid)</v>
      </c>
      <c r="M58" s="106" t="str">
        <f>'[1]Compound Vessels'!I58</f>
        <v>Chemical Vat (Ascorbic Acid)</v>
      </c>
      <c r="N58" s="162" t="str">
        <f>'[1]Compound Vessels'!F383</f>
        <v>Vial (Dicyclopentadiene)</v>
      </c>
      <c r="O58" s="106" t="str">
        <f>'[1]Compound Vessels'!G383</f>
        <v>Beaker (Dicyclopentadiene)</v>
      </c>
      <c r="P58" s="106" t="str">
        <f>'[1]Compound Vessels'!H383</f>
        <v>Drum (Dicyclopentadiene)</v>
      </c>
      <c r="Q58" s="106" t="str">
        <f>'[1]Compound Vessels'!I383</f>
        <v>Chemical Vat (Dicyclopentadiene)</v>
      </c>
      <c r="R58" s="165" t="str">
        <f>'[1]Element Vessels'!F58</f>
        <v>Bag (Lanthanum)</v>
      </c>
      <c r="S58" s="103" t="str">
        <f>'[1]Element Vessels'!G58</f>
        <v>Sack (Lanthanum)</v>
      </c>
      <c r="T58" s="103" t="str">
        <f>'[1]Element Vessels'!H58</f>
        <v>Powder Keg (Lanthanum)</v>
      </c>
      <c r="U58" s="103" t="str">
        <f>'[1]Element Vessels'!I58</f>
        <v>Chemical Silo (Lanthanum)</v>
      </c>
      <c r="V58" s="168" t="str">
        <f>[2]Pellets!F58</f>
        <v>Bag (PolyGlycolic Acid Pellets)</v>
      </c>
      <c r="W58" s="104" t="str">
        <f>[2]Pellets!G58</f>
        <v>Sack (PolyGlycolic Acid Pellets)</v>
      </c>
      <c r="X58" s="104" t="str">
        <f>[2]Pellets!H58</f>
        <v>Powder Keg (PolyGlycolic Acid Pellets)</v>
      </c>
      <c r="Y58" s="104" t="str">
        <f>[2]Pellets!I58</f>
        <v>Chemical Silo (PolyGlycolic Acid Pellets)</v>
      </c>
      <c r="Z58" s="104" t="str">
        <f>'[2]Blocks (Poly)'!D58</f>
        <v>Block (PGA)</v>
      </c>
      <c r="AA58" s="104" t="str">
        <f>'[2]Slabs (Poly)'!F58</f>
        <v>Slab (PGA)</v>
      </c>
      <c r="AB58" s="104" t="str">
        <f>'[2]Stairs (Poly)'!D58</f>
        <v>Stairs (PGA)</v>
      </c>
      <c r="AC58" s="171">
        <f>[2]Bricks!E58</f>
        <v>0</v>
      </c>
      <c r="AD58" s="103">
        <f>[2]Molds!C58</f>
        <v>0</v>
      </c>
      <c r="AE58" s="103" t="str">
        <f xml:space="preserve"> '[2]Molded Items'!C73</f>
        <v>Fibers (PBS)</v>
      </c>
      <c r="AF58" s="103">
        <f>[2]Masks!C58</f>
        <v>0</v>
      </c>
      <c r="AG58" s="103">
        <f>[2]Wafers!H59</f>
        <v>0</v>
      </c>
      <c r="AH58" s="103">
        <f>[2]Electronics!E58</f>
        <v>0</v>
      </c>
      <c r="AI58" s="107"/>
      <c r="AJ58" s="107"/>
      <c r="AK58" s="103" t="str">
        <f>'[2]Polycraft Armor'!$G58&amp;" "&amp;'[2]Polycraft Armor'!H58</f>
        <v>EVA Swim Cap</v>
      </c>
      <c r="AL58" s="103" t="str">
        <f>'[2]Polycraft Armor'!$G58&amp;" "&amp;'[2]Polycraft Armor'!I58</f>
        <v>EVA Wetsuit</v>
      </c>
      <c r="AM58" s="103" t="str">
        <f>'[2]Polycraft Armor'!$G58&amp;" "&amp;'[2]Polycraft Armor'!J58</f>
        <v>EVA Pants</v>
      </c>
      <c r="AN58" s="103" t="str">
        <f>'[2]Polycraft Armor'!$G58&amp;" "&amp;'[2]Polycraft Armor'!K58</f>
        <v>EVA Booties</v>
      </c>
      <c r="AO58" s="103"/>
      <c r="AP58" s="103"/>
      <c r="AQ58" s="103"/>
      <c r="AR58" s="103"/>
      <c r="AS58" s="103"/>
      <c r="AT58" s="103">
        <f>Inventories!$D58</f>
        <v>0</v>
      </c>
      <c r="AU58" s="103" t="e">
        <f>'[2]Gripped Tools'!#REF!</f>
        <v>#REF!</v>
      </c>
      <c r="AV58" s="103">
        <f>'[2]Pogo Sticks'!$C58</f>
        <v>0</v>
      </c>
      <c r="AW58" s="103" t="str">
        <f>'[1]Custom Objects'!$C58</f>
        <v>Freeze Ray (Intermediate)</v>
      </c>
      <c r="AX58" s="103"/>
      <c r="AY58" s="103" t="str">
        <f>'[3]Items (MC)'!B58</f>
        <v>Diamond Leggings</v>
      </c>
      <c r="AZ58" s="103" t="str">
        <f>'[3]Blocks (MC)'!B58</f>
        <v>Diamond Ore</v>
      </c>
    </row>
    <row r="59" spans="3:52" x14ac:dyDescent="0.2">
      <c r="C59" s="105">
        <f>[1]Ores!C59</f>
        <v>0</v>
      </c>
      <c r="D59" s="105">
        <f>[1]Ingots!C59</f>
        <v>0</v>
      </c>
      <c r="E59" s="105"/>
      <c r="F59" s="105">
        <f>'[1]Compressed Blocks'!C59</f>
        <v>0</v>
      </c>
      <c r="G59" s="103">
        <f>[1]Catalysts!C59</f>
        <v>0</v>
      </c>
      <c r="H59" s="103" t="str">
        <f>[2]Pellets!F56</f>
        <v>Bag (PolyEthylene Terephthalate Pellets)</v>
      </c>
      <c r="I59" s="103" t="str">
        <f>'[1]CV Links'!B59</f>
        <v>Vial (IsoPentane)</v>
      </c>
      <c r="J59" s="162" t="str">
        <f>'[1]Compound Vessels'!F59</f>
        <v>Vial (Barium Carbonate)</v>
      </c>
      <c r="K59" s="106" t="str">
        <f>'[1]Compound Vessels'!G59</f>
        <v>Beaker (Barium Carbonate)</v>
      </c>
      <c r="L59" s="106" t="str">
        <f>'[1]Compound Vessels'!H59</f>
        <v>Drum (Barium Carbonate)</v>
      </c>
      <c r="M59" s="106" t="str">
        <f>'[1]Compound Vessels'!I59</f>
        <v>Chemical Vat (Barium Carbonate)</v>
      </c>
      <c r="N59" s="162" t="str">
        <f>'[1]Compound Vessels'!F384</f>
        <v>Vial (Tetrafluoroboric Acid)</v>
      </c>
      <c r="O59" s="106" t="str">
        <f>'[1]Compound Vessels'!G384</f>
        <v>Beaker (Tetrafluoroboric Acid)</v>
      </c>
      <c r="P59" s="106" t="str">
        <f>'[1]Compound Vessels'!H384</f>
        <v>Drum (Tetrafluoroboric Acid)</v>
      </c>
      <c r="Q59" s="106" t="str">
        <f>'[1]Compound Vessels'!I384</f>
        <v>Chemical Vat (Tetrafluoroboric Acid)</v>
      </c>
      <c r="R59" s="165" t="str">
        <f>'[1]Element Vessels'!F59</f>
        <v>Bag (Cerium)</v>
      </c>
      <c r="S59" s="103" t="str">
        <f>'[1]Element Vessels'!G59</f>
        <v>Sack (Cerium)</v>
      </c>
      <c r="T59" s="103" t="str">
        <f>'[1]Element Vessels'!H59</f>
        <v>Powder Keg (Cerium)</v>
      </c>
      <c r="U59" s="103" t="str">
        <f>'[1]Element Vessels'!I59</f>
        <v>Chemical Silo (Cerium)</v>
      </c>
      <c r="V59" s="168" t="str">
        <f>[2]Pellets!F59</f>
        <v>Bag (PolyHexamethylene Adipamide Pellets)</v>
      </c>
      <c r="W59" s="104" t="str">
        <f>[2]Pellets!G59</f>
        <v>Sack (PolyHexamethylene Adipamide Pellets)</v>
      </c>
      <c r="X59" s="104" t="str">
        <f>[2]Pellets!H59</f>
        <v>Powder Keg (PolyHexamethylene Adipamide Pellets)</v>
      </c>
      <c r="Y59" s="104" t="str">
        <f>[2]Pellets!I59</f>
        <v>Chemical Silo (PolyHexamethylene Adipamide Pellets)</v>
      </c>
      <c r="Z59" s="104" t="str">
        <f>'[2]Blocks (Poly)'!D59</f>
        <v>Block (Nylon 6,7)</v>
      </c>
      <c r="AA59" s="104" t="str">
        <f>'[2]Slabs (Poly)'!F59</f>
        <v>Slab (Nylon 6,7)</v>
      </c>
      <c r="AB59" s="104" t="str">
        <f>'[2]Stairs (Poly)'!D59</f>
        <v>Stairs (Nylon 6,7)</v>
      </c>
      <c r="AC59" s="171">
        <f>[2]Bricks!E59</f>
        <v>0</v>
      </c>
      <c r="AD59" s="103">
        <f>[2]Molds!C59</f>
        <v>0</v>
      </c>
      <c r="AE59" s="103" t="str">
        <f xml:space="preserve"> '[2]Molded Items'!C74</f>
        <v>Fibers (PBT)</v>
      </c>
      <c r="AF59" s="103">
        <f>[2]Masks!C59</f>
        <v>0</v>
      </c>
      <c r="AG59" s="103">
        <f>[2]Wafers!H60</f>
        <v>0</v>
      </c>
      <c r="AH59" s="103">
        <f>[2]Electronics!E59</f>
        <v>0</v>
      </c>
      <c r="AI59" s="107"/>
      <c r="AJ59" s="107"/>
      <c r="AK59" s="103" t="str">
        <f>'[2]Polycraft Armor'!$G59&amp;" "&amp;'[2]Polycraft Armor'!H59</f>
        <v>PUR Swim Cap</v>
      </c>
      <c r="AL59" s="103" t="str">
        <f>'[2]Polycraft Armor'!$G59&amp;" "&amp;'[2]Polycraft Armor'!I59</f>
        <v>PUR Wetsuit</v>
      </c>
      <c r="AM59" s="103" t="str">
        <f>'[2]Polycraft Armor'!$G59&amp;" "&amp;'[2]Polycraft Armor'!J59</f>
        <v>PUR Pants</v>
      </c>
      <c r="AN59" s="103" t="str">
        <f>'[2]Polycraft Armor'!$G59&amp;" "&amp;'[2]Polycraft Armor'!K59</f>
        <v>PUR Booties</v>
      </c>
      <c r="AO59" s="103"/>
      <c r="AP59" s="103"/>
      <c r="AQ59" s="103"/>
      <c r="AR59" s="103"/>
      <c r="AS59" s="103"/>
      <c r="AT59" s="103">
        <f>Inventories!$D59</f>
        <v>0</v>
      </c>
      <c r="AU59" s="103" t="e">
        <f>'[2]Gripped Tools'!#REF!</f>
        <v>#REF!</v>
      </c>
      <c r="AV59" s="103">
        <f>'[2]Pogo Sticks'!$C59</f>
        <v>0</v>
      </c>
      <c r="AW59" s="103" t="str">
        <f>'[1]Custom Objects'!$C59</f>
        <v>Freeze Ray (Advanced)</v>
      </c>
      <c r="AX59" s="103"/>
      <c r="AY59" s="103" t="str">
        <f>'[3]Items (MC)'!B59</f>
        <v>Diamond Boots</v>
      </c>
      <c r="AZ59" s="103" t="str">
        <f>'[3]Blocks (MC)'!B59</f>
        <v>Diamond Block</v>
      </c>
    </row>
    <row r="60" spans="3:52" x14ac:dyDescent="0.2">
      <c r="C60" s="105">
        <f>[1]Ores!C60</f>
        <v>0</v>
      </c>
      <c r="D60" s="105">
        <f>[1]Ingots!C60</f>
        <v>0</v>
      </c>
      <c r="E60" s="105"/>
      <c r="F60" s="105">
        <f>'[1]Compressed Blocks'!C60</f>
        <v>0</v>
      </c>
      <c r="G60" s="103">
        <f>[1]Catalysts!C60</f>
        <v>0</v>
      </c>
      <c r="H60" s="103" t="str">
        <f>[2]Pellets!F57</f>
        <v>Bag (PolyEthylene Terephthalate Glycol-Modified Pellets)</v>
      </c>
      <c r="I60" s="103" t="str">
        <f>'[1]CV Links'!B60</f>
        <v>Beaker (IsoPentane)</v>
      </c>
      <c r="J60" s="162" t="str">
        <f>'[1]Compound Vessels'!F60</f>
        <v>Vial (Barium Sulfate)</v>
      </c>
      <c r="K60" s="106" t="str">
        <f>'[1]Compound Vessels'!G60</f>
        <v>Beaker (Barium Sulfate)</v>
      </c>
      <c r="L60" s="106" t="str">
        <f>'[1]Compound Vessels'!H60</f>
        <v>Drum (Barium Sulfate)</v>
      </c>
      <c r="M60" s="106" t="str">
        <f>'[1]Compound Vessels'!I60</f>
        <v>Chemical Vat (Barium Sulfate)</v>
      </c>
      <c r="N60" s="162" t="str">
        <f>'[1]Compound Vessels'!F385</f>
        <v>Vial (Fluorobenzene)</v>
      </c>
      <c r="O60" s="106" t="str">
        <f>'[1]Compound Vessels'!G385</f>
        <v>Beaker (Fluorobenzene)</v>
      </c>
      <c r="P60" s="106" t="str">
        <f>'[1]Compound Vessels'!H385</f>
        <v>Drum (Fluorobenzene)</v>
      </c>
      <c r="Q60" s="106" t="str">
        <f>'[1]Compound Vessels'!I385</f>
        <v>Chemical Vat (Fluorobenzene)</v>
      </c>
      <c r="R60" s="165" t="str">
        <f>'[1]Element Vessels'!F60</f>
        <v>Bag (Praseodymium)</v>
      </c>
      <c r="S60" s="103" t="str">
        <f>'[1]Element Vessels'!G60</f>
        <v>Sack (Praseodymium)</v>
      </c>
      <c r="T60" s="103" t="str">
        <f>'[1]Element Vessels'!H60</f>
        <v>Powder Keg (Praseodymium)</v>
      </c>
      <c r="U60" s="103" t="str">
        <f>'[1]Element Vessels'!I60</f>
        <v>Chemical Silo (Praseodymium)</v>
      </c>
      <c r="V60" s="168" t="str">
        <f>[2]Pellets!F60</f>
        <v>Bag (PolyHexamethylene Sebacamide Pellets)</v>
      </c>
      <c r="W60" s="104" t="str">
        <f>[2]Pellets!G60</f>
        <v>Sack (PolyHexamethylene Sebacamide Pellets)</v>
      </c>
      <c r="X60" s="104" t="str">
        <f>[2]Pellets!H60</f>
        <v>Powder Keg (PolyHexamethylene Sebacamide Pellets)</v>
      </c>
      <c r="Y60" s="104" t="str">
        <f>[2]Pellets!I60</f>
        <v>Chemical Silo (PolyHexamethylene Sebacamide Pellets)</v>
      </c>
      <c r="Z60" s="104" t="str">
        <f>'[2]Blocks (Poly)'!D60</f>
        <v>Block (Nylon 6,10)</v>
      </c>
      <c r="AA60" s="104" t="str">
        <f>'[2]Slabs (Poly)'!F60</f>
        <v>Slab (Nylon 6,10)</v>
      </c>
      <c r="AB60" s="104" t="str">
        <f>'[2]Stairs (Poly)'!D60</f>
        <v>Stairs (Nylon 6,10)</v>
      </c>
      <c r="AC60" s="171">
        <f>[2]Bricks!E60</f>
        <v>0</v>
      </c>
      <c r="AD60" s="103">
        <f>[2]Molds!C60</f>
        <v>0</v>
      </c>
      <c r="AE60" s="103" t="str">
        <f xml:space="preserve"> '[2]Molded Items'!C75</f>
        <v>Fibers (PCL)</v>
      </c>
      <c r="AF60" s="103">
        <f>[2]Masks!C60</f>
        <v>0</v>
      </c>
      <c r="AG60" s="103">
        <f>[2]Wafers!H61</f>
        <v>0</v>
      </c>
      <c r="AH60" s="103">
        <f>[2]Electronics!E60</f>
        <v>0</v>
      </c>
      <c r="AI60" s="107"/>
      <c r="AJ60" s="107"/>
      <c r="AK60" s="103" t="str">
        <f>'[2]Polycraft Armor'!$G60&amp;" "&amp;'[2]Polycraft Armor'!H60</f>
        <v xml:space="preserve"> </v>
      </c>
      <c r="AL60" s="103" t="str">
        <f>'[2]Polycraft Armor'!$G60&amp;" "&amp;'[2]Polycraft Armor'!I60</f>
        <v xml:space="preserve"> </v>
      </c>
      <c r="AM60" s="103" t="str">
        <f>'[2]Polycraft Armor'!$G60&amp;" "&amp;'[2]Polycraft Armor'!J60</f>
        <v xml:space="preserve"> </v>
      </c>
      <c r="AN60" s="103" t="str">
        <f>'[2]Polycraft Armor'!$G60&amp;" "&amp;'[2]Polycraft Armor'!K60</f>
        <v xml:space="preserve"> </v>
      </c>
      <c r="AO60" s="103"/>
      <c r="AP60" s="103"/>
      <c r="AQ60" s="103"/>
      <c r="AR60" s="103"/>
      <c r="AS60" s="103"/>
      <c r="AT60" s="103">
        <f>Inventories!$D60</f>
        <v>0</v>
      </c>
      <c r="AU60" s="103" t="e">
        <f>'[2]Gripped Tools'!#REF!</f>
        <v>#REF!</v>
      </c>
      <c r="AV60" s="103">
        <f>'[2]Pogo Sticks'!$C60</f>
        <v>0</v>
      </c>
      <c r="AW60" s="103" t="str">
        <f>'[1]Custom Objects'!$C60</f>
        <v>Freeze Ray (Pro)</v>
      </c>
      <c r="AX60" s="103"/>
      <c r="AY60" s="103" t="str">
        <f>'[3]Items (MC)'!B60</f>
        <v>Golden Helmet</v>
      </c>
      <c r="AZ60" s="103" t="str">
        <f>'[3]Blocks (MC)'!B60</f>
        <v>Crafting Table</v>
      </c>
    </row>
    <row r="61" spans="3:52" x14ac:dyDescent="0.2">
      <c r="C61" s="105">
        <f>[1]Ores!C61</f>
        <v>0</v>
      </c>
      <c r="D61" s="105">
        <f>[1]Ingots!C61</f>
        <v>0</v>
      </c>
      <c r="E61" s="105"/>
      <c r="F61" s="105">
        <f>'[1]Compressed Blocks'!C61</f>
        <v>0</v>
      </c>
      <c r="G61" s="103">
        <f>[1]Catalysts!C61</f>
        <v>0</v>
      </c>
      <c r="H61" s="103" t="str">
        <f>[2]Pellets!F58</f>
        <v>Bag (PolyGlycolic Acid Pellets)</v>
      </c>
      <c r="I61" s="103" t="str">
        <f>'[1]CV Links'!B61</f>
        <v>Drum (IsoPentane)</v>
      </c>
      <c r="J61" s="162" t="str">
        <f>'[1]Compound Vessels'!F61</f>
        <v>Vial (Beer)</v>
      </c>
      <c r="K61" s="106" t="str">
        <f>'[1]Compound Vessels'!G61</f>
        <v>Beaker (Beer)</v>
      </c>
      <c r="L61" s="106" t="str">
        <f>'[1]Compound Vessels'!H61</f>
        <v>Drum (Beer)</v>
      </c>
      <c r="M61" s="106" t="str">
        <f>'[1]Compound Vessels'!I61</f>
        <v>Chemical Vat (Beer)</v>
      </c>
      <c r="N61" s="162" t="str">
        <f>'[1]Compound Vessels'!F386</f>
        <v>Vial (p-Fluorobenzoyl Chloride)</v>
      </c>
      <c r="O61" s="106" t="str">
        <f>'[1]Compound Vessels'!G386</f>
        <v>Beaker (p-Fluorobenzoyl Chloride)</v>
      </c>
      <c r="P61" s="106" t="str">
        <f>'[1]Compound Vessels'!H386</f>
        <v>Drum (p-Fluorobenzoyl Chloride)</v>
      </c>
      <c r="Q61" s="106" t="str">
        <f>'[1]Compound Vessels'!I386</f>
        <v>Chemical Vat (p-Fluorobenzoyl Chloride)</v>
      </c>
      <c r="R61" s="165" t="str">
        <f>'[1]Element Vessels'!F61</f>
        <v>Bag (Neodymium)</v>
      </c>
      <c r="S61" s="103" t="str">
        <f>'[1]Element Vessels'!G61</f>
        <v>Sack (Neodymium)</v>
      </c>
      <c r="T61" s="103" t="str">
        <f>'[1]Element Vessels'!H61</f>
        <v>Powder Keg (Neodymium)</v>
      </c>
      <c r="U61" s="103" t="str">
        <f>'[1]Element Vessels'!I61</f>
        <v>Chemical Silo (Neodymium)</v>
      </c>
      <c r="V61" s="168" t="str">
        <f>[2]Pellets!F61</f>
        <v>Bag (PolyHydroxyalkanoate Pellets)</v>
      </c>
      <c r="W61" s="104" t="str">
        <f>[2]Pellets!G61</f>
        <v>Sack (PolyHydroxyalkanoate Pellets)</v>
      </c>
      <c r="X61" s="104" t="str">
        <f>[2]Pellets!H61</f>
        <v>Powder Keg (PolyHydroxyalkanoate Pellets)</v>
      </c>
      <c r="Y61" s="104" t="str">
        <f>[2]Pellets!I61</f>
        <v>Chemical Silo (PolyHydroxyalkanoate Pellets)</v>
      </c>
      <c r="Z61" s="104" t="str">
        <f>'[2]Blocks (Poly)'!D61</f>
        <v>Block (PHA)</v>
      </c>
      <c r="AA61" s="104" t="str">
        <f>'[2]Slabs (Poly)'!F61</f>
        <v>Slab (PHA)</v>
      </c>
      <c r="AB61" s="104" t="str">
        <f>'[2]Stairs (Poly)'!D61</f>
        <v>Stairs (PHA)</v>
      </c>
      <c r="AC61" s="171">
        <f>[2]Bricks!E61</f>
        <v>0</v>
      </c>
      <c r="AD61" s="103">
        <f>[2]Molds!C61</f>
        <v>0</v>
      </c>
      <c r="AE61" s="103" t="str">
        <f xml:space="preserve"> '[2]Molded Items'!C76</f>
        <v>Fibers (PC)</v>
      </c>
      <c r="AF61" s="103">
        <f>[2]Masks!C61</f>
        <v>0</v>
      </c>
      <c r="AG61" s="103">
        <f>[2]Wafers!H62</f>
        <v>0</v>
      </c>
      <c r="AH61" s="103">
        <f>[2]Electronics!E61</f>
        <v>0</v>
      </c>
      <c r="AI61" s="107"/>
      <c r="AJ61" s="107"/>
      <c r="AK61" s="103" t="str">
        <f>'[2]Polycraft Armor'!$G61&amp;" "&amp;'[2]Polycraft Armor'!H61</f>
        <v xml:space="preserve"> </v>
      </c>
      <c r="AL61" s="103" t="str">
        <f>'[2]Polycraft Armor'!$G61&amp;" "&amp;'[2]Polycraft Armor'!I61</f>
        <v xml:space="preserve"> </v>
      </c>
      <c r="AM61" s="103" t="str">
        <f>'[2]Polycraft Armor'!$G61&amp;" "&amp;'[2]Polycraft Armor'!J61</f>
        <v xml:space="preserve"> </v>
      </c>
      <c r="AN61" s="103" t="str">
        <f>'[2]Polycraft Armor'!$G61&amp;" "&amp;'[2]Polycraft Armor'!K61</f>
        <v xml:space="preserve"> </v>
      </c>
      <c r="AO61" s="103"/>
      <c r="AP61" s="103"/>
      <c r="AQ61" s="103"/>
      <c r="AR61" s="103"/>
      <c r="AS61" s="103"/>
      <c r="AT61" s="103">
        <f>Inventories!$D61</f>
        <v>0</v>
      </c>
      <c r="AU61" s="103" t="e">
        <f>'[2]Gripped Tools'!#REF!</f>
        <v>#REF!</v>
      </c>
      <c r="AV61" s="103">
        <f>'[2]Pogo Sticks'!$C61</f>
        <v>0</v>
      </c>
      <c r="AW61" s="103" t="str">
        <f>'[1]Custom Objects'!$C61</f>
        <v>Water Cannon (Beginner)</v>
      </c>
      <c r="AX61" s="103"/>
      <c r="AY61" s="103" t="str">
        <f>'[3]Items (MC)'!B61</f>
        <v>Golden Chestplate</v>
      </c>
      <c r="AZ61" s="103" t="str">
        <f>'[3]Blocks (MC)'!B61</f>
        <v>Wheat</v>
      </c>
    </row>
    <row r="62" spans="3:52" x14ac:dyDescent="0.2">
      <c r="C62" s="105">
        <f>[1]Ores!C62</f>
        <v>0</v>
      </c>
      <c r="D62" s="105">
        <f>[1]Ingots!C62</f>
        <v>0</v>
      </c>
      <c r="E62" s="105"/>
      <c r="F62" s="105">
        <f>'[1]Compressed Blocks'!C62</f>
        <v>0</v>
      </c>
      <c r="G62" s="103">
        <f>[1]Catalysts!C62</f>
        <v>0</v>
      </c>
      <c r="H62" s="103" t="str">
        <f>[2]Pellets!F59</f>
        <v>Bag (PolyHexamethylene Adipamide Pellets)</v>
      </c>
      <c r="I62" s="103" t="str">
        <f>'[1]CV Links'!B62</f>
        <v>Flask (Nitrogen Gas)</v>
      </c>
      <c r="J62" s="162" t="str">
        <f>'[1]Compound Vessels'!F62</f>
        <v>Vial (Benzene)</v>
      </c>
      <c r="K62" s="106" t="str">
        <f>'[1]Compound Vessels'!G62</f>
        <v>Beaker (Benzene)</v>
      </c>
      <c r="L62" s="106" t="str">
        <f>'[1]Compound Vessels'!H62</f>
        <v>Drum (Benzene)</v>
      </c>
      <c r="M62" s="106" t="str">
        <f>'[1]Compound Vessels'!I62</f>
        <v>Chemical Vat (Benzene)</v>
      </c>
      <c r="N62" s="162" t="str">
        <f>'[1]Compound Vessels'!F387</f>
        <v>Vial (p-Nitrotoluene)</v>
      </c>
      <c r="O62" s="106" t="str">
        <f>'[1]Compound Vessels'!G387</f>
        <v>Beaker (p-Nitrotoluene)</v>
      </c>
      <c r="P62" s="106" t="str">
        <f>'[1]Compound Vessels'!H387</f>
        <v>Drum (p-Nitrotoluene)</v>
      </c>
      <c r="Q62" s="106" t="str">
        <f>'[1]Compound Vessels'!I387</f>
        <v>Chemical Vat (p-Nitrotoluene)</v>
      </c>
      <c r="R62" s="165" t="str">
        <f>'[1]Element Vessels'!F62</f>
        <v>Bag (Promethium)</v>
      </c>
      <c r="S62" s="103" t="str">
        <f>'[1]Element Vessels'!G62</f>
        <v>Sack (Promethium)</v>
      </c>
      <c r="T62" s="103" t="str">
        <f>'[1]Element Vessels'!H62</f>
        <v>Powder Keg (Promethium)</v>
      </c>
      <c r="U62" s="103" t="str">
        <f>'[1]Element Vessels'!I62</f>
        <v>Chemical Silo (Promethium)</v>
      </c>
      <c r="V62" s="168" t="str">
        <f>[2]Pellets!F62</f>
        <v>Bag (PolyHydroxybutyrate-Co-Hydroxyvalerate Pellets)</v>
      </c>
      <c r="W62" s="104" t="str">
        <f>[2]Pellets!G62</f>
        <v>Sack (PolyHydroxybutyrate-Co-Hydroxyvalerate Pellets)</v>
      </c>
      <c r="X62" s="104" t="str">
        <f>[2]Pellets!H62</f>
        <v>Powder Keg (PolyHydroxybutyrate-Co-Hydroxyvalerate Pellets)</v>
      </c>
      <c r="Y62" s="104" t="str">
        <f>[2]Pellets!I62</f>
        <v>Chemical Silo (PolyHydroxybutyrate-Co-Hydroxyvalerate Pellets)</v>
      </c>
      <c r="Z62" s="104" t="str">
        <f>'[2]Blocks (Poly)'!D62</f>
        <v>Block (PHBV)</v>
      </c>
      <c r="AA62" s="104" t="str">
        <f>'[2]Slabs (Poly)'!F62</f>
        <v>Slab (PHBV)</v>
      </c>
      <c r="AB62" s="104" t="str">
        <f>'[2]Stairs (Poly)'!D62</f>
        <v>Stairs (PHBV)</v>
      </c>
      <c r="AC62" s="171">
        <f>[2]Bricks!E62</f>
        <v>0</v>
      </c>
      <c r="AD62" s="103">
        <f>[2]Molds!C62</f>
        <v>0</v>
      </c>
      <c r="AE62" s="103" t="str">
        <f xml:space="preserve"> '[2]Molded Items'!C77</f>
        <v>Fibers (PCHL)</v>
      </c>
      <c r="AF62" s="103">
        <f>[2]Masks!C62</f>
        <v>0</v>
      </c>
      <c r="AG62" s="103">
        <f>[2]Wafers!H63</f>
        <v>0</v>
      </c>
      <c r="AH62" s="103">
        <f>[2]Electronics!E62</f>
        <v>0</v>
      </c>
      <c r="AI62" s="107"/>
      <c r="AJ62" s="107"/>
      <c r="AK62" s="103" t="str">
        <f>'[2]Polycraft Armor'!$G62&amp;" "&amp;'[2]Polycraft Armor'!H62</f>
        <v xml:space="preserve"> </v>
      </c>
      <c r="AL62" s="103" t="str">
        <f>'[2]Polycraft Armor'!$G62&amp;" "&amp;'[2]Polycraft Armor'!I62</f>
        <v xml:space="preserve"> </v>
      </c>
      <c r="AM62" s="103" t="str">
        <f>'[2]Polycraft Armor'!$G62&amp;" "&amp;'[2]Polycraft Armor'!J62</f>
        <v xml:space="preserve"> </v>
      </c>
      <c r="AN62" s="103" t="str">
        <f>'[2]Polycraft Armor'!$G62&amp;" "&amp;'[2]Polycraft Armor'!K62</f>
        <v xml:space="preserve"> </v>
      </c>
      <c r="AO62" s="103"/>
      <c r="AP62" s="103"/>
      <c r="AQ62" s="103"/>
      <c r="AR62" s="103"/>
      <c r="AS62" s="103"/>
      <c r="AT62" s="103">
        <f>Inventories!$D62</f>
        <v>0</v>
      </c>
      <c r="AU62" s="103" t="e">
        <f>'[2]Gripped Tools'!#REF!</f>
        <v>#REF!</v>
      </c>
      <c r="AV62" s="103">
        <f>'[2]Pogo Sticks'!$C62</f>
        <v>0</v>
      </c>
      <c r="AW62" s="103" t="str">
        <f>'[1]Custom Objects'!$C62</f>
        <v>Water Cannon (Intermediate)</v>
      </c>
      <c r="AX62" s="103"/>
      <c r="AY62" s="103" t="str">
        <f>'[3]Items (MC)'!B62</f>
        <v>Golden Leggings</v>
      </c>
      <c r="AZ62" s="103" t="str">
        <f>'[3]Blocks (MC)'!B62</f>
        <v>Farmland</v>
      </c>
    </row>
    <row r="63" spans="3:52" x14ac:dyDescent="0.2">
      <c r="C63" s="105">
        <f>[1]Ores!C63</f>
        <v>0</v>
      </c>
      <c r="D63" s="105">
        <f>[1]Ingots!C63</f>
        <v>0</v>
      </c>
      <c r="E63" s="105"/>
      <c r="F63" s="105">
        <f>'[1]Compressed Blocks'!C63</f>
        <v>0</v>
      </c>
      <c r="G63" s="103">
        <f>[1]Catalysts!C63</f>
        <v>0</v>
      </c>
      <c r="H63" s="103" t="str">
        <f>[2]Pellets!F60</f>
        <v>Bag (PolyHexamethylene Sebacamide Pellets)</v>
      </c>
      <c r="I63" s="103" t="str">
        <f>'[1]CV Links'!B63</f>
        <v>Cartridge (Nitrogen Gas)</v>
      </c>
      <c r="J63" s="162" t="str">
        <f>'[1]Compound Vessels'!F63</f>
        <v>Vial (Benzene-Toluene-Xylene)</v>
      </c>
      <c r="K63" s="106" t="str">
        <f>'[1]Compound Vessels'!G63</f>
        <v>Beaker (Benzene-Toluene-Xylene)</v>
      </c>
      <c r="L63" s="106" t="str">
        <f>'[1]Compound Vessels'!H63</f>
        <v>Drum (Benzene-Toluene-Xylene)</v>
      </c>
      <c r="M63" s="106" t="str">
        <f>'[1]Compound Vessels'!I63</f>
        <v>Chemical Vat (Benzene-Toluene-Xylene)</v>
      </c>
      <c r="N63" s="162" t="str">
        <f>'[1]Compound Vessels'!F388</f>
        <v>Vial (p-Aminotoluene)</v>
      </c>
      <c r="O63" s="106" t="str">
        <f>'[1]Compound Vessels'!G388</f>
        <v>Beaker (p-Aminotoluene)</v>
      </c>
      <c r="P63" s="106" t="str">
        <f>'[1]Compound Vessels'!H388</f>
        <v>Drum (p-Aminotoluene)</v>
      </c>
      <c r="Q63" s="106" t="str">
        <f>'[1]Compound Vessels'!I388</f>
        <v>Chemical Vat (p-Aminotoluene)</v>
      </c>
      <c r="R63" s="165" t="str">
        <f>'[1]Element Vessels'!F63</f>
        <v>Bag (Samarium)</v>
      </c>
      <c r="S63" s="103" t="str">
        <f>'[1]Element Vessels'!G63</f>
        <v>Sack (Samarium)</v>
      </c>
      <c r="T63" s="103" t="str">
        <f>'[1]Element Vessels'!H63</f>
        <v>Powder Keg (Samarium)</v>
      </c>
      <c r="U63" s="103" t="str">
        <f>'[1]Element Vessels'!I63</f>
        <v>Chemical Silo (Samarium)</v>
      </c>
      <c r="V63" s="168" t="str">
        <f>[2]Pellets!F63</f>
        <v>Bag (PolyImide Pellets)</v>
      </c>
      <c r="W63" s="104" t="str">
        <f>[2]Pellets!G63</f>
        <v>Sack (PolyImide Pellets)</v>
      </c>
      <c r="X63" s="104" t="str">
        <f>[2]Pellets!H63</f>
        <v>Powder Keg (PolyImide Pellets)</v>
      </c>
      <c r="Y63" s="104" t="str">
        <f>[2]Pellets!I63</f>
        <v>Chemical Silo (PolyImide Pellets)</v>
      </c>
      <c r="Z63" s="104" t="str">
        <f>'[2]Blocks (Poly)'!D63</f>
        <v>Block (PI)</v>
      </c>
      <c r="AA63" s="104" t="str">
        <f>'[2]Slabs (Poly)'!F63</f>
        <v>Slab (PI)</v>
      </c>
      <c r="AB63" s="104" t="str">
        <f>'[2]Stairs (Poly)'!D63</f>
        <v>Stairs (PI)</v>
      </c>
      <c r="AC63" s="171">
        <f>[2]Bricks!E63</f>
        <v>0</v>
      </c>
      <c r="AD63" s="103">
        <f>[2]Molds!C63</f>
        <v>0</v>
      </c>
      <c r="AE63" s="103" t="str">
        <f xml:space="preserve"> '[2]Molded Items'!C78</f>
        <v>Fibers (PCTFE)</v>
      </c>
      <c r="AF63" s="103">
        <f>[2]Masks!C63</f>
        <v>0</v>
      </c>
      <c r="AG63" s="103">
        <f>[2]Wafers!H64</f>
        <v>0</v>
      </c>
      <c r="AH63" s="103">
        <f>[2]Electronics!E63</f>
        <v>0</v>
      </c>
      <c r="AI63" s="107"/>
      <c r="AJ63" s="107"/>
      <c r="AK63" s="103" t="str">
        <f>'[2]Polycraft Armor'!$G63&amp;" "&amp;'[2]Polycraft Armor'!H63</f>
        <v xml:space="preserve"> </v>
      </c>
      <c r="AL63" s="103" t="str">
        <f>'[2]Polycraft Armor'!$G63&amp;" "&amp;'[2]Polycraft Armor'!I63</f>
        <v xml:space="preserve"> </v>
      </c>
      <c r="AM63" s="103" t="str">
        <f>'[2]Polycraft Armor'!$G63&amp;" "&amp;'[2]Polycraft Armor'!J63</f>
        <v xml:space="preserve"> </v>
      </c>
      <c r="AN63" s="103" t="str">
        <f>'[2]Polycraft Armor'!$G63&amp;" "&amp;'[2]Polycraft Armor'!K63</f>
        <v xml:space="preserve"> </v>
      </c>
      <c r="AO63" s="103"/>
      <c r="AP63" s="103"/>
      <c r="AQ63" s="103"/>
      <c r="AR63" s="103"/>
      <c r="AS63" s="103"/>
      <c r="AT63" s="103">
        <f>Inventories!$D63</f>
        <v>0</v>
      </c>
      <c r="AU63" s="103" t="e">
        <f>'[2]Gripped Tools'!#REF!</f>
        <v>#REF!</v>
      </c>
      <c r="AV63" s="103">
        <f>'[2]Pogo Sticks'!$C63</f>
        <v>0</v>
      </c>
      <c r="AW63" s="103" t="str">
        <f>'[1]Custom Objects'!$C63</f>
        <v>Water Cannon (Advanced)</v>
      </c>
      <c r="AX63" s="103"/>
      <c r="AY63" s="103" t="str">
        <f>'[3]Items (MC)'!B63</f>
        <v>Golden Boots</v>
      </c>
      <c r="AZ63" s="103" t="str">
        <f>'[3]Blocks (MC)'!B63</f>
        <v>Furnace</v>
      </c>
    </row>
    <row r="64" spans="3:52" x14ac:dyDescent="0.2">
      <c r="C64" s="105">
        <f>[1]Ores!C64</f>
        <v>0</v>
      </c>
      <c r="D64" s="105">
        <f>[1]Ingots!C64</f>
        <v>0</v>
      </c>
      <c r="E64" s="105"/>
      <c r="F64" s="105">
        <f>'[1]Compressed Blocks'!C64</f>
        <v>0</v>
      </c>
      <c r="G64" s="103">
        <f>[1]Catalysts!C64</f>
        <v>0</v>
      </c>
      <c r="H64" s="103" t="str">
        <f>[2]Pellets!F61</f>
        <v>Bag (PolyHydroxyalkanoate Pellets)</v>
      </c>
      <c r="I64" s="103" t="str">
        <f>'[1]CV Links'!B64</f>
        <v>Canister (Nitrogen Gas)</v>
      </c>
      <c r="J64" s="162" t="str">
        <f>'[1]Compound Vessels'!F64</f>
        <v>Vial (Benzoic Acid)</v>
      </c>
      <c r="K64" s="106" t="str">
        <f>'[1]Compound Vessels'!G64</f>
        <v>Beaker (Benzoic Acid)</v>
      </c>
      <c r="L64" s="106" t="str">
        <f>'[1]Compound Vessels'!H64</f>
        <v>Drum (Benzoic Acid)</v>
      </c>
      <c r="M64" s="106" t="str">
        <f>'[1]Compound Vessels'!I64</f>
        <v>Chemical Vat (Benzoic Acid)</v>
      </c>
      <c r="N64" s="162" t="str">
        <f>'[1]Compound Vessels'!F389</f>
        <v>Vial (p-Fluorotoluene)</v>
      </c>
      <c r="O64" s="106" t="str">
        <f>'[1]Compound Vessels'!G389</f>
        <v>Beaker (p-Fluorotoluene)</v>
      </c>
      <c r="P64" s="106" t="str">
        <f>'[1]Compound Vessels'!H389</f>
        <v>Drum (p-Fluorotoluene)</v>
      </c>
      <c r="Q64" s="106" t="str">
        <f>'[1]Compound Vessels'!I389</f>
        <v>Chemical Vat (p-Fluorotoluene)</v>
      </c>
      <c r="R64" s="165" t="str">
        <f>'[1]Element Vessels'!F64</f>
        <v>Bag (Europium)</v>
      </c>
      <c r="S64" s="103" t="str">
        <f>'[1]Element Vessels'!G64</f>
        <v>Sack (Europium)</v>
      </c>
      <c r="T64" s="103" t="str">
        <f>'[1]Element Vessels'!H64</f>
        <v>Powder Keg (Europium)</v>
      </c>
      <c r="U64" s="103" t="str">
        <f>'[1]Element Vessels'!I64</f>
        <v>Chemical Silo (Europium)</v>
      </c>
      <c r="V64" s="168" t="str">
        <f>[2]Pellets!F64</f>
        <v>Bag (PolyIsoBorynl Acrylate Pellets)</v>
      </c>
      <c r="W64" s="104" t="str">
        <f>[2]Pellets!G64</f>
        <v>Sack (PolyIsoBorynl Acrylate Pellets)</v>
      </c>
      <c r="X64" s="104" t="str">
        <f>[2]Pellets!H64</f>
        <v>Powder Keg (PolyIsoBorynl Acrylate Pellets)</v>
      </c>
      <c r="Y64" s="104" t="str">
        <f>[2]Pellets!I64</f>
        <v>Chemical Silo (PolyIsoBorynl Acrylate Pellets)</v>
      </c>
      <c r="Z64" s="104" t="str">
        <f>'[2]Blocks (Poly)'!D64</f>
        <v>Block (PIBOA)</v>
      </c>
      <c r="AA64" s="104" t="str">
        <f>'[2]Slabs (Poly)'!F64</f>
        <v>Slab (PIBOA)</v>
      </c>
      <c r="AB64" s="104" t="str">
        <f>'[2]Stairs (Poly)'!D64</f>
        <v>Stairs (PIBOA)</v>
      </c>
      <c r="AC64" s="171">
        <f>[2]Bricks!E64</f>
        <v>0</v>
      </c>
      <c r="AD64" s="103">
        <f>[2]Molds!C64</f>
        <v>0</v>
      </c>
      <c r="AE64" s="103" t="str">
        <f xml:space="preserve"> '[2]Molded Items'!C79</f>
        <v>Fibers (PDMS)</v>
      </c>
      <c r="AF64" s="103">
        <f>[2]Masks!C64</f>
        <v>0</v>
      </c>
      <c r="AG64" s="103">
        <f>[2]Wafers!H65</f>
        <v>0</v>
      </c>
      <c r="AH64" s="103">
        <f>[2]Electronics!E64</f>
        <v>0</v>
      </c>
      <c r="AI64" s="107"/>
      <c r="AJ64" s="107"/>
      <c r="AK64" s="103" t="str">
        <f>'[2]Polycraft Armor'!$G64&amp;" "&amp;'[2]Polycraft Armor'!H64</f>
        <v xml:space="preserve"> </v>
      </c>
      <c r="AL64" s="103" t="str">
        <f>'[2]Polycraft Armor'!$G64&amp;" "&amp;'[2]Polycraft Armor'!I64</f>
        <v xml:space="preserve"> </v>
      </c>
      <c r="AM64" s="103" t="str">
        <f>'[2]Polycraft Armor'!$G64&amp;" "&amp;'[2]Polycraft Armor'!J64</f>
        <v xml:space="preserve"> </v>
      </c>
      <c r="AN64" s="103" t="str">
        <f>'[2]Polycraft Armor'!$G64&amp;" "&amp;'[2]Polycraft Armor'!K64</f>
        <v xml:space="preserve"> </v>
      </c>
      <c r="AO64" s="103"/>
      <c r="AP64" s="103"/>
      <c r="AQ64" s="103"/>
      <c r="AR64" s="103"/>
      <c r="AS64" s="103"/>
      <c r="AT64" s="103">
        <f>Inventories!$D64</f>
        <v>0</v>
      </c>
      <c r="AU64" s="103" t="e">
        <f>'[2]Gripped Tools'!#REF!</f>
        <v>#REF!</v>
      </c>
      <c r="AV64" s="103">
        <f>'[2]Pogo Sticks'!$C64</f>
        <v>0</v>
      </c>
      <c r="AW64" s="103" t="str">
        <f>'[1]Custom Objects'!$C64</f>
        <v>Water Cannon (Pro)</v>
      </c>
      <c r="AX64" s="103"/>
      <c r="AY64" s="103" t="str">
        <f>'[3]Items (MC)'!B64</f>
        <v>Flint</v>
      </c>
      <c r="AZ64" s="103" t="str">
        <f>'[3]Blocks (MC)'!B64</f>
        <v>Lit Furnace</v>
      </c>
    </row>
    <row r="65" spans="3:52" x14ac:dyDescent="0.2">
      <c r="C65" s="105">
        <f>[1]Ores!C65</f>
        <v>0</v>
      </c>
      <c r="D65" s="105">
        <f>[1]Ingots!C65</f>
        <v>0</v>
      </c>
      <c r="E65" s="105"/>
      <c r="F65" s="105">
        <f>'[1]Compressed Blocks'!C65</f>
        <v>0</v>
      </c>
      <c r="G65" s="103">
        <f>[1]Catalysts!C65</f>
        <v>0</v>
      </c>
      <c r="H65" s="103" t="str">
        <f>[2]Pellets!F62</f>
        <v>Bag (PolyHydroxybutyrate-Co-Hydroxyvalerate Pellets)</v>
      </c>
      <c r="I65" s="103" t="str">
        <f>'[1]CV Links'!B65</f>
        <v>Vial (n-Pentane)</v>
      </c>
      <c r="J65" s="162" t="str">
        <f>'[1]Compound Vessels'!F65</f>
        <v>Vial (Benzoyl Peroxide)</v>
      </c>
      <c r="K65" s="106" t="str">
        <f>'[1]Compound Vessels'!G65</f>
        <v>Beaker (Benzoyl Peroxide)</v>
      </c>
      <c r="L65" s="106" t="str">
        <f>'[1]Compound Vessels'!H65</f>
        <v>Drum (Benzoyl Peroxide)</v>
      </c>
      <c r="M65" s="106" t="str">
        <f>'[1]Compound Vessels'!I65</f>
        <v>Chemical Vat (Benzoyl Peroxide)</v>
      </c>
      <c r="N65" s="162" t="str">
        <f>'[1]Compound Vessels'!F390</f>
        <v>Vial (1-(Trichloromethyl)-4-Fluorobenzene)</v>
      </c>
      <c r="O65" s="106" t="str">
        <f>'[1]Compound Vessels'!G390</f>
        <v>Beaker (1-(Trichloromethyl)-4-Fluorobenzene)</v>
      </c>
      <c r="P65" s="106" t="str">
        <f>'[1]Compound Vessels'!H390</f>
        <v>Drum (1-(Trichloromethyl)-4-Fluorobenzene)</v>
      </c>
      <c r="Q65" s="106" t="str">
        <f>'[1]Compound Vessels'!I390</f>
        <v>Chemical Vat (1-(Trichloromethyl)-4-Fluorobenzene)</v>
      </c>
      <c r="R65" s="165" t="str">
        <f>'[1]Element Vessels'!F65</f>
        <v>Bag (Gadolinium)</v>
      </c>
      <c r="S65" s="103" t="str">
        <f>'[1]Element Vessels'!G65</f>
        <v>Sack (Gadolinium)</v>
      </c>
      <c r="T65" s="103" t="str">
        <f>'[1]Element Vessels'!H65</f>
        <v>Powder Keg (Gadolinium)</v>
      </c>
      <c r="U65" s="103" t="str">
        <f>'[1]Element Vessels'!I65</f>
        <v>Chemical Silo (Gadolinium)</v>
      </c>
      <c r="V65" s="168" t="str">
        <f>[2]Pellets!F65</f>
        <v>Bag (PolyIsoButyl Acrylate Pellets)</v>
      </c>
      <c r="W65" s="104" t="str">
        <f>[2]Pellets!G65</f>
        <v>Sack (PolyIsoButyl Acrylate Pellets)</v>
      </c>
      <c r="X65" s="104" t="str">
        <f>[2]Pellets!H65</f>
        <v>Powder Keg (PolyIsoButyl Acrylate Pellets)</v>
      </c>
      <c r="Y65" s="104" t="str">
        <f>[2]Pellets!I65</f>
        <v>Chemical Silo (PolyIsoButyl Acrylate Pellets)</v>
      </c>
      <c r="Z65" s="104" t="str">
        <f>'[2]Blocks (Poly)'!D65</f>
        <v>Block (PIBA)</v>
      </c>
      <c r="AA65" s="104" t="str">
        <f>'[2]Slabs (Poly)'!F65</f>
        <v>Slab (PIBA)</v>
      </c>
      <c r="AB65" s="104" t="str">
        <f>'[2]Stairs (Poly)'!D65</f>
        <v>Stairs (PIBA)</v>
      </c>
      <c r="AC65" s="171">
        <f>[2]Bricks!E65</f>
        <v>0</v>
      </c>
      <c r="AD65" s="103">
        <f>[2]Molds!C65</f>
        <v>0</v>
      </c>
      <c r="AE65" s="103" t="str">
        <f xml:space="preserve"> '[2]Molded Items'!C80</f>
        <v>Fibers (PEEK)</v>
      </c>
      <c r="AF65" s="103">
        <f>[2]Masks!C65</f>
        <v>0</v>
      </c>
      <c r="AG65" s="103">
        <f>[2]Wafers!H66</f>
        <v>0</v>
      </c>
      <c r="AH65" s="103">
        <f>[2]Electronics!E65</f>
        <v>0</v>
      </c>
      <c r="AI65" s="107"/>
      <c r="AJ65" s="107"/>
      <c r="AK65" s="103" t="str">
        <f>'[2]Polycraft Armor'!$G65&amp;" "&amp;'[2]Polycraft Armor'!H65</f>
        <v xml:space="preserve"> </v>
      </c>
      <c r="AL65" s="103" t="str">
        <f>'[2]Polycraft Armor'!$G65&amp;" "&amp;'[2]Polycraft Armor'!I65</f>
        <v xml:space="preserve"> </v>
      </c>
      <c r="AM65" s="103" t="str">
        <f>'[2]Polycraft Armor'!$G65&amp;" "&amp;'[2]Polycraft Armor'!J65</f>
        <v xml:space="preserve"> </v>
      </c>
      <c r="AN65" s="103" t="str">
        <f>'[2]Polycraft Armor'!$G65&amp;" "&amp;'[2]Polycraft Armor'!K65</f>
        <v xml:space="preserve"> </v>
      </c>
      <c r="AO65" s="103"/>
      <c r="AP65" s="103"/>
      <c r="AQ65" s="103"/>
      <c r="AR65" s="103"/>
      <c r="AS65" s="103"/>
      <c r="AT65" s="103">
        <f>Inventories!$D65</f>
        <v>0</v>
      </c>
      <c r="AU65" s="103" t="e">
        <f>'[2]Gripped Tools'!#REF!</f>
        <v>#REF!</v>
      </c>
      <c r="AV65" s="103">
        <f>'[2]Pogo Sticks'!$C65</f>
        <v>0</v>
      </c>
      <c r="AW65" s="103" t="str">
        <f>'[1]Custom Objects'!$C65</f>
        <v>Silicon Boule</v>
      </c>
      <c r="AX65" s="103"/>
      <c r="AY65" s="103" t="str">
        <f>'[3]Items (MC)'!B65</f>
        <v>Porkchop</v>
      </c>
      <c r="AZ65" s="103" t="str">
        <f>'[3]Blocks (MC)'!B65</f>
        <v>Standing Sign</v>
      </c>
    </row>
    <row r="66" spans="3:52" x14ac:dyDescent="0.2">
      <c r="C66" s="105">
        <f>[1]Ores!C66</f>
        <v>0</v>
      </c>
      <c r="D66" s="105">
        <f>[1]Ingots!C66</f>
        <v>0</v>
      </c>
      <c r="E66" s="105"/>
      <c r="F66" s="105">
        <f>'[1]Compressed Blocks'!C66</f>
        <v>0</v>
      </c>
      <c r="G66" s="103">
        <f>[1]Catalysts!C66</f>
        <v>0</v>
      </c>
      <c r="H66" s="103" t="str">
        <f>[2]Pellets!F63</f>
        <v>Bag (PolyImide Pellets)</v>
      </c>
      <c r="I66" s="103" t="str">
        <f>'[1]CV Links'!B66</f>
        <v>Beaker (n-Pentane)</v>
      </c>
      <c r="J66" s="162" t="str">
        <f>'[1]Compound Vessels'!F66</f>
        <v>Vial (Bismuth Subsalicylate)</v>
      </c>
      <c r="K66" s="106" t="str">
        <f>'[1]Compound Vessels'!G66</f>
        <v>Beaker (Bismuth Subsalicylate)</v>
      </c>
      <c r="L66" s="106" t="str">
        <f>'[1]Compound Vessels'!H66</f>
        <v>Drum (Bismuth Subsalicylate)</v>
      </c>
      <c r="M66" s="106" t="str">
        <f>'[1]Compound Vessels'!I66</f>
        <v>Chemical Vat (Bismuth Subsalicylate)</v>
      </c>
      <c r="N66" s="162" t="str">
        <f>'[1]Compound Vessels'!F391</f>
        <v>Vial (4,4-Difluorobenzophenone)</v>
      </c>
      <c r="O66" s="106" t="str">
        <f>'[1]Compound Vessels'!G391</f>
        <v>Beaker (4,4-Difluorobenzophenone)</v>
      </c>
      <c r="P66" s="106" t="str">
        <f>'[1]Compound Vessels'!H391</f>
        <v>Drum (4,4-Difluorobenzophenone)</v>
      </c>
      <c r="Q66" s="106" t="str">
        <f>'[1]Compound Vessels'!I391</f>
        <v>Chemical Vat (4,4-Difluorobenzophenone)</v>
      </c>
      <c r="R66" s="165" t="str">
        <f>'[1]Element Vessels'!F66</f>
        <v>Bag (Terbium)</v>
      </c>
      <c r="S66" s="103" t="str">
        <f>'[1]Element Vessels'!G66</f>
        <v>Sack (Terbium)</v>
      </c>
      <c r="T66" s="103" t="str">
        <f>'[1]Element Vessels'!H66</f>
        <v>Powder Keg (Terbium)</v>
      </c>
      <c r="U66" s="103" t="str">
        <f>'[1]Element Vessels'!I66</f>
        <v>Chemical Silo (Terbium)</v>
      </c>
      <c r="V66" s="168" t="str">
        <f>[2]Pellets!F66</f>
        <v>Bag (PolyIsoButylene Pellets)</v>
      </c>
      <c r="W66" s="104" t="str">
        <f>[2]Pellets!G66</f>
        <v>Sack (PolyIsoButylene Pellets)</v>
      </c>
      <c r="X66" s="104" t="str">
        <f>[2]Pellets!H66</f>
        <v>Powder Keg (PolyIsoButylene Pellets)</v>
      </c>
      <c r="Y66" s="104" t="str">
        <f>[2]Pellets!I66</f>
        <v>Chemical Silo (PolyIsoButylene Pellets)</v>
      </c>
      <c r="Z66" s="104" t="str">
        <f>'[2]Blocks (Poly)'!D66</f>
        <v>Block (PIB)</v>
      </c>
      <c r="AA66" s="104" t="str">
        <f>'[2]Slabs (Poly)'!F66</f>
        <v>Slab (PIB)</v>
      </c>
      <c r="AB66" s="104" t="str">
        <f>'[2]Stairs (Poly)'!D66</f>
        <v>Stairs (PIB)</v>
      </c>
      <c r="AC66" s="171">
        <f>[2]Bricks!E66</f>
        <v>0</v>
      </c>
      <c r="AD66" s="103">
        <f>[2]Molds!C66</f>
        <v>0</v>
      </c>
      <c r="AE66" s="103" t="str">
        <f xml:space="preserve"> '[2]Molded Items'!C81</f>
        <v>Fibers (PEI)</v>
      </c>
      <c r="AF66" s="103">
        <f>[2]Masks!C66</f>
        <v>0</v>
      </c>
      <c r="AG66" s="103">
        <f>[2]Wafers!H67</f>
        <v>0</v>
      </c>
      <c r="AH66" s="103">
        <f>[2]Electronics!E66</f>
        <v>0</v>
      </c>
      <c r="AI66" s="107"/>
      <c r="AJ66" s="107"/>
      <c r="AK66" s="103" t="str">
        <f>'[2]Polycraft Armor'!$G66&amp;" "&amp;'[2]Polycraft Armor'!H66</f>
        <v xml:space="preserve"> </v>
      </c>
      <c r="AL66" s="103" t="str">
        <f>'[2]Polycraft Armor'!$G66&amp;" "&amp;'[2]Polycraft Armor'!I66</f>
        <v xml:space="preserve"> </v>
      </c>
      <c r="AM66" s="103" t="str">
        <f>'[2]Polycraft Armor'!$G66&amp;" "&amp;'[2]Polycraft Armor'!J66</f>
        <v xml:space="preserve"> </v>
      </c>
      <c r="AN66" s="103" t="str">
        <f>'[2]Polycraft Armor'!$G66&amp;" "&amp;'[2]Polycraft Armor'!K66</f>
        <v xml:space="preserve"> </v>
      </c>
      <c r="AO66" s="103"/>
      <c r="AP66" s="103"/>
      <c r="AQ66" s="103"/>
      <c r="AR66" s="103"/>
      <c r="AS66" s="103"/>
      <c r="AT66" s="103">
        <f>Inventories!$D66</f>
        <v>0</v>
      </c>
      <c r="AU66" s="103" t="e">
        <f>'[2]Gripped Tools'!#REF!</f>
        <v>#REF!</v>
      </c>
      <c r="AV66" s="103">
        <f>'[2]Pogo Sticks'!$C66</f>
        <v>0</v>
      </c>
      <c r="AW66" s="103" t="str">
        <f>'[1]Custom Objects'!$C66</f>
        <v>Coins (Copper)</v>
      </c>
      <c r="AX66" s="103"/>
      <c r="AY66" s="103" t="str">
        <f>'[3]Items (MC)'!B66</f>
        <v>Cooked Porkchop</v>
      </c>
      <c r="AZ66" s="103" t="str">
        <f>'[3]Blocks (MC)'!B66</f>
        <v>Wooden Door</v>
      </c>
    </row>
    <row r="67" spans="3:52" x14ac:dyDescent="0.2">
      <c r="C67" s="105">
        <f>[1]Ores!C67</f>
        <v>0</v>
      </c>
      <c r="D67" s="105">
        <f>[1]Ingots!C67</f>
        <v>0</v>
      </c>
      <c r="E67" s="105"/>
      <c r="F67" s="105">
        <f>'[1]Compressed Blocks'!C67</f>
        <v>0</v>
      </c>
      <c r="G67" s="103">
        <f>[1]Catalysts!C67</f>
        <v>0</v>
      </c>
      <c r="H67" s="103" t="str">
        <f>[2]Pellets!F64</f>
        <v>Bag (PolyIsoBorynl Acrylate Pellets)</v>
      </c>
      <c r="I67" s="103" t="str">
        <f>'[1]CV Links'!B67</f>
        <v>Drum (n-Pentane)</v>
      </c>
      <c r="J67" s="162" t="str">
        <f>'[1]Compound Vessels'!F67</f>
        <v>Vial (Bisphenol A)</v>
      </c>
      <c r="K67" s="106" t="str">
        <f>'[1]Compound Vessels'!G67</f>
        <v>Beaker (Bisphenol A)</v>
      </c>
      <c r="L67" s="106" t="str">
        <f>'[1]Compound Vessels'!H67</f>
        <v>Drum (Bisphenol A)</v>
      </c>
      <c r="M67" s="106" t="str">
        <f>'[1]Compound Vessels'!I67</f>
        <v>Chemical Vat (Bisphenol A)</v>
      </c>
      <c r="N67" s="162" t="str">
        <f>'[1]Compound Vessels'!F392</f>
        <v>Vial (PR Developer)</v>
      </c>
      <c r="O67" s="106" t="str">
        <f>'[1]Compound Vessels'!G392</f>
        <v>Beaker (PR Developer)</v>
      </c>
      <c r="P67" s="106" t="str">
        <f>'[1]Compound Vessels'!H392</f>
        <v>Drum (PR Developer)</v>
      </c>
      <c r="Q67" s="106" t="str">
        <f>'[1]Compound Vessels'!I392</f>
        <v>Chemical Vat (PR Developer)</v>
      </c>
      <c r="R67" s="165" t="str">
        <f>'[1]Element Vessels'!F67</f>
        <v>Bag (Dysprosium)</v>
      </c>
      <c r="S67" s="103" t="str">
        <f>'[1]Element Vessels'!G67</f>
        <v>Sack (Dysprosium)</v>
      </c>
      <c r="T67" s="103" t="str">
        <f>'[1]Element Vessels'!H67</f>
        <v>Powder Keg (Dysprosium)</v>
      </c>
      <c r="U67" s="103" t="str">
        <f>'[1]Element Vessels'!I67</f>
        <v>Chemical Silo (Dysprosium)</v>
      </c>
      <c r="V67" s="168" t="str">
        <f>[2]Pellets!F67</f>
        <v>Bag (PolyIsoPrene Pellets)</v>
      </c>
      <c r="W67" s="104" t="str">
        <f>[2]Pellets!G67</f>
        <v>Sack (PolyIsoPrene Pellets)</v>
      </c>
      <c r="X67" s="104" t="str">
        <f>[2]Pellets!H67</f>
        <v>Powder Keg (PolyIsoPrene Pellets)</v>
      </c>
      <c r="Y67" s="104" t="str">
        <f>[2]Pellets!I67</f>
        <v>Chemical Silo (PolyIsoPrene Pellets)</v>
      </c>
      <c r="Z67" s="104" t="str">
        <f>'[2]Blocks (Poly)'!$D$67</f>
        <v>Block (Natural Rubber)</v>
      </c>
      <c r="AA67" s="104" t="str">
        <f>'[2]Slabs (Poly)'!$F$67</f>
        <v>Slab (Natural Rubber)</v>
      </c>
      <c r="AB67" s="104" t="str">
        <f>'[2]Stairs (Poly)'!D67</f>
        <v>Stairs (Natural Rubber)</v>
      </c>
      <c r="AC67" s="171">
        <f>[2]Bricks!E67</f>
        <v>0</v>
      </c>
      <c r="AD67" s="103">
        <f>[2]Molds!C67</f>
        <v>0</v>
      </c>
      <c r="AE67" s="103" t="str">
        <f xml:space="preserve"> '[2]Molded Items'!C82</f>
        <v>Fibers (PEA)</v>
      </c>
      <c r="AF67" s="103">
        <f>[2]Masks!C67</f>
        <v>0</v>
      </c>
      <c r="AG67" s="103">
        <f>[2]Wafers!H68</f>
        <v>0</v>
      </c>
      <c r="AH67" s="103">
        <f>[2]Electronics!E67</f>
        <v>0</v>
      </c>
      <c r="AI67" s="107"/>
      <c r="AJ67" s="107"/>
      <c r="AK67" s="103" t="str">
        <f>'[2]Polycraft Armor'!$G67&amp;" "&amp;'[2]Polycraft Armor'!H67</f>
        <v xml:space="preserve"> </v>
      </c>
      <c r="AL67" s="103" t="str">
        <f>'[2]Polycraft Armor'!$G67&amp;" "&amp;'[2]Polycraft Armor'!I67</f>
        <v xml:space="preserve"> </v>
      </c>
      <c r="AM67" s="103" t="str">
        <f>'[2]Polycraft Armor'!$G67&amp;" "&amp;'[2]Polycraft Armor'!J67</f>
        <v xml:space="preserve"> </v>
      </c>
      <c r="AN67" s="103" t="str">
        <f>'[2]Polycraft Armor'!$G67&amp;" "&amp;'[2]Polycraft Armor'!K67</f>
        <v xml:space="preserve"> </v>
      </c>
      <c r="AO67" s="103"/>
      <c r="AP67" s="103"/>
      <c r="AQ67" s="103"/>
      <c r="AR67" s="103"/>
      <c r="AS67" s="103"/>
      <c r="AT67" s="103">
        <f>Inventories!$D67</f>
        <v>0</v>
      </c>
      <c r="AU67" s="103" t="e">
        <f>'[2]Gripped Tools'!#REF!</f>
        <v>#REF!</v>
      </c>
      <c r="AV67" s="103">
        <f>'[2]Pogo Sticks'!$C67</f>
        <v>0</v>
      </c>
      <c r="AW67" s="103" t="str">
        <f>'[1]Custom Objects'!$C67</f>
        <v>Bars (Copper)</v>
      </c>
      <c r="AX67" s="103"/>
      <c r="AY67" s="103" t="str">
        <f>'[3]Items (MC)'!B67</f>
        <v>Painting</v>
      </c>
      <c r="AZ67" s="103" t="str">
        <f>'[3]Blocks (MC)'!B67</f>
        <v>Ladder</v>
      </c>
    </row>
    <row r="68" spans="3:52" x14ac:dyDescent="0.2">
      <c r="C68" s="105">
        <f>[1]Ores!C68</f>
        <v>0</v>
      </c>
      <c r="D68" s="105">
        <f>[1]Ingots!C68</f>
        <v>0</v>
      </c>
      <c r="E68" s="105"/>
      <c r="F68" s="105">
        <f>'[1]Compressed Blocks'!C68</f>
        <v>0</v>
      </c>
      <c r="G68" s="103">
        <f>[1]Catalysts!C68</f>
        <v>0</v>
      </c>
      <c r="H68" s="103" t="str">
        <f>[2]Pellets!F65</f>
        <v>Bag (PolyIsoButyl Acrylate Pellets)</v>
      </c>
      <c r="I68" s="103" t="str">
        <f>'[1]CV Links'!B68</f>
        <v>Vial (2-MethylPentane)</v>
      </c>
      <c r="J68" s="162" t="str">
        <f>'[1]Compound Vessels'!F68</f>
        <v>Vial (Boric Acid)</v>
      </c>
      <c r="K68" s="106" t="str">
        <f>'[1]Compound Vessels'!G68</f>
        <v>Beaker (Boric Acid)</v>
      </c>
      <c r="L68" s="106" t="str">
        <f>'[1]Compound Vessels'!H68</f>
        <v>Drum (Boric Acid)</v>
      </c>
      <c r="M68" s="106" t="str">
        <f>'[1]Compound Vessels'!I68</f>
        <v>Chemical Vat (Boric Acid)</v>
      </c>
      <c r="N68" s="162" t="str">
        <f>'[1]Compound Vessels'!F393</f>
        <v>Vial (Chrome Etchant)</v>
      </c>
      <c r="O68" s="106" t="str">
        <f>'[1]Compound Vessels'!G393</f>
        <v>Beaker (Chrome Etchant)</v>
      </c>
      <c r="P68" s="106" t="str">
        <f>'[1]Compound Vessels'!H393</f>
        <v>Drum (Chrome Etchant)</v>
      </c>
      <c r="Q68" s="106" t="str">
        <f>'[1]Compound Vessels'!I393</f>
        <v>Chemical Vat (Chrome Etchant)</v>
      </c>
      <c r="R68" s="165" t="str">
        <f>'[1]Element Vessels'!F68</f>
        <v>Bag (Holmium)</v>
      </c>
      <c r="S68" s="103" t="str">
        <f>'[1]Element Vessels'!G68</f>
        <v>Sack (Holmium)</v>
      </c>
      <c r="T68" s="103" t="str">
        <f>'[1]Element Vessels'!H68</f>
        <v>Powder Keg (Holmium)</v>
      </c>
      <c r="U68" s="103" t="str">
        <f>'[1]Element Vessels'!I68</f>
        <v>Chemical Silo (Holmium)</v>
      </c>
      <c r="V68" s="168" t="str">
        <f>[2]Pellets!F68</f>
        <v>Bag (PolyLactic Acid Pellets)</v>
      </c>
      <c r="W68" s="104" t="str">
        <f>[2]Pellets!G68</f>
        <v>Sack (PolyLactic Acid Pellets)</v>
      </c>
      <c r="X68" s="104" t="str">
        <f>[2]Pellets!H68</f>
        <v>Powder Keg (PolyLactic Acid Pellets)</v>
      </c>
      <c r="Y68" s="104" t="str">
        <f>[2]Pellets!I68</f>
        <v>Chemical Silo (PolyLactic Acid Pellets)</v>
      </c>
      <c r="Z68" s="104" t="str">
        <f>'[2]Blocks (Poly)'!D68</f>
        <v>Block (PLA)</v>
      </c>
      <c r="AA68" s="104" t="str">
        <f>'[2]Slabs (Poly)'!F68</f>
        <v>Slab (PLA)</v>
      </c>
      <c r="AB68" s="104" t="str">
        <f>'[2]Stairs (Poly)'!D68</f>
        <v>Stairs (PLA)</v>
      </c>
      <c r="AC68" s="171">
        <f>[2]Bricks!E68</f>
        <v>0</v>
      </c>
      <c r="AD68" s="103">
        <f>[2]Molds!C68</f>
        <v>0</v>
      </c>
      <c r="AE68" s="103" t="str">
        <f xml:space="preserve"> '[2]Molded Items'!C83</f>
        <v>Fibers (PEAd)</v>
      </c>
      <c r="AF68" s="103">
        <f>[2]Masks!C68</f>
        <v>0</v>
      </c>
      <c r="AG68" s="103">
        <f>[2]Wafers!H69</f>
        <v>0</v>
      </c>
      <c r="AH68" s="103">
        <f>[2]Electronics!E68</f>
        <v>0</v>
      </c>
      <c r="AI68" s="107"/>
      <c r="AJ68" s="107"/>
      <c r="AK68" s="103" t="str">
        <f>'[2]Polycraft Armor'!$G68&amp;" "&amp;'[2]Polycraft Armor'!H68</f>
        <v xml:space="preserve"> </v>
      </c>
      <c r="AL68" s="103" t="str">
        <f>'[2]Polycraft Armor'!$G68&amp;" "&amp;'[2]Polycraft Armor'!I68</f>
        <v xml:space="preserve"> </v>
      </c>
      <c r="AM68" s="103" t="str">
        <f>'[2]Polycraft Armor'!$G68&amp;" "&amp;'[2]Polycraft Armor'!J68</f>
        <v xml:space="preserve"> </v>
      </c>
      <c r="AN68" s="103" t="str">
        <f>'[2]Polycraft Armor'!$G68&amp;" "&amp;'[2]Polycraft Armor'!K68</f>
        <v xml:space="preserve"> </v>
      </c>
      <c r="AO68" s="103"/>
      <c r="AP68" s="103"/>
      <c r="AQ68" s="103"/>
      <c r="AR68" s="103"/>
      <c r="AS68" s="103"/>
      <c r="AT68" s="103">
        <f>Inventories!$D68</f>
        <v>0</v>
      </c>
      <c r="AU68" s="103" t="e">
        <f>'[2]Gripped Tools'!#REF!</f>
        <v>#REF!</v>
      </c>
      <c r="AV68" s="103">
        <f>'[2]Pogo Sticks'!$C68</f>
        <v>0</v>
      </c>
      <c r="AW68" s="103" t="str">
        <f>'[1]Custom Objects'!$C68</f>
        <v>Stacks (Copper)</v>
      </c>
      <c r="AX68" s="103"/>
      <c r="AY68" s="103" t="str">
        <f>'[3]Items (MC)'!B68</f>
        <v>Golden Apple</v>
      </c>
      <c r="AZ68" s="103" t="str">
        <f>'[3]Blocks (MC)'!B68</f>
        <v>Rail</v>
      </c>
    </row>
    <row r="69" spans="3:52" x14ac:dyDescent="0.2">
      <c r="C69" s="105">
        <f>[1]Ores!C69</f>
        <v>0</v>
      </c>
      <c r="D69" s="105">
        <f>[1]Ingots!C69</f>
        <v>0</v>
      </c>
      <c r="E69" s="105"/>
      <c r="F69" s="105">
        <f>'[1]Compressed Blocks'!C69</f>
        <v>0</v>
      </c>
      <c r="G69" s="103">
        <f>[1]Catalysts!C69</f>
        <v>0</v>
      </c>
      <c r="H69" s="103" t="str">
        <f>[2]Pellets!F66</f>
        <v>Bag (PolyIsoButylene Pellets)</v>
      </c>
      <c r="I69" s="103" t="str">
        <f>'[1]CV Links'!B69</f>
        <v>Beaker (2-MethylPentane)</v>
      </c>
      <c r="J69" s="162" t="str">
        <f>'[1]Compound Vessels'!F69</f>
        <v>Vial (Bromthymol Blue)</v>
      </c>
      <c r="K69" s="106" t="str">
        <f>'[1]Compound Vessels'!G69</f>
        <v>Beaker (Bromthymol Blue)</v>
      </c>
      <c r="L69" s="106" t="str">
        <f>'[1]Compound Vessels'!H69</f>
        <v>Drum (Bromthymol Blue)</v>
      </c>
      <c r="M69" s="106" t="str">
        <f>'[1]Compound Vessels'!I69</f>
        <v>Chemical Vat (Bromthymol Blue)</v>
      </c>
      <c r="N69" s="162" t="str">
        <f>'[1]Compound Vessels'!F394</f>
        <v>Vial (Gold Etchant)</v>
      </c>
      <c r="O69" s="106" t="str">
        <f>'[1]Compound Vessels'!G394</f>
        <v>Beaker (Gold Etchant)</v>
      </c>
      <c r="P69" s="106" t="str">
        <f>'[1]Compound Vessels'!H394</f>
        <v>Drum (Gold Etchant)</v>
      </c>
      <c r="Q69" s="106" t="str">
        <f>'[1]Compound Vessels'!I394</f>
        <v>Chemical Vat (Gold Etchant)</v>
      </c>
      <c r="R69" s="165" t="str">
        <f>'[1]Element Vessels'!F69</f>
        <v>Bag (Erbium)</v>
      </c>
      <c r="S69" s="103" t="str">
        <f>'[1]Element Vessels'!G69</f>
        <v>Sack (Erbium)</v>
      </c>
      <c r="T69" s="103" t="str">
        <f>'[1]Element Vessels'!H69</f>
        <v>Powder Keg (Erbium)</v>
      </c>
      <c r="U69" s="103" t="str">
        <f>'[1]Element Vessels'!I69</f>
        <v>Chemical Silo (Erbium)</v>
      </c>
      <c r="V69" s="168" t="str">
        <f>[2]Pellets!F69</f>
        <v>Bag (PolyLactic-Co-Glycolic Acid Pellets)</v>
      </c>
      <c r="W69" s="104" t="str">
        <f>[2]Pellets!G69</f>
        <v>Sack (PolyLactic-Co-Glycolic Acid Pellets)</v>
      </c>
      <c r="X69" s="104" t="str">
        <f>[2]Pellets!H69</f>
        <v>Powder Keg (PolyLactic-Co-Glycolic Acid Pellets)</v>
      </c>
      <c r="Y69" s="104" t="str">
        <f>[2]Pellets!I69</f>
        <v>Chemical Silo (PolyLactic-Co-Glycolic Acid Pellets)</v>
      </c>
      <c r="Z69" s="104" t="str">
        <f>'[2]Blocks (Poly)'!D69</f>
        <v>Block (PLGA)</v>
      </c>
      <c r="AA69" s="104" t="str">
        <f>'[2]Slabs (Poly)'!F69</f>
        <v>Slab (PLGA)</v>
      </c>
      <c r="AB69" s="104" t="str">
        <f>'[2]Stairs (Poly)'!D69</f>
        <v>Stairs (PLGA)</v>
      </c>
      <c r="AC69" s="171">
        <f>[2]Bricks!E69</f>
        <v>0</v>
      </c>
      <c r="AD69" s="103">
        <f>[2]Molds!C69</f>
        <v>0</v>
      </c>
      <c r="AE69" s="103" t="str">
        <f xml:space="preserve"> '[2]Molded Items'!C84</f>
        <v>Fibers (PEG)</v>
      </c>
      <c r="AF69" s="103">
        <f>[2]Masks!C69</f>
        <v>0</v>
      </c>
      <c r="AG69" s="103">
        <f>[2]Wafers!H70</f>
        <v>0</v>
      </c>
      <c r="AH69" s="103">
        <f>[2]Electronics!E69</f>
        <v>0</v>
      </c>
      <c r="AI69" s="107"/>
      <c r="AJ69" s="107"/>
      <c r="AK69" s="103" t="str">
        <f>'[2]Polycraft Armor'!$G69&amp;" "&amp;'[2]Polycraft Armor'!H69</f>
        <v xml:space="preserve"> </v>
      </c>
      <c r="AL69" s="103" t="str">
        <f>'[2]Polycraft Armor'!$G69&amp;" "&amp;'[2]Polycraft Armor'!I69</f>
        <v xml:space="preserve"> </v>
      </c>
      <c r="AM69" s="103" t="str">
        <f>'[2]Polycraft Armor'!$G69&amp;" "&amp;'[2]Polycraft Armor'!J69</f>
        <v xml:space="preserve"> </v>
      </c>
      <c r="AN69" s="103" t="str">
        <f>'[2]Polycraft Armor'!$G69&amp;" "&amp;'[2]Polycraft Armor'!K69</f>
        <v xml:space="preserve"> </v>
      </c>
      <c r="AO69" s="103"/>
      <c r="AP69" s="103"/>
      <c r="AQ69" s="103"/>
      <c r="AR69" s="103"/>
      <c r="AS69" s="103"/>
      <c r="AT69" s="103">
        <f>Inventories!$D69</f>
        <v>0</v>
      </c>
      <c r="AU69" s="103" t="e">
        <f>'[2]Gripped Tools'!#REF!</f>
        <v>#REF!</v>
      </c>
      <c r="AV69" s="103">
        <f>'[2]Pogo Sticks'!$C69</f>
        <v>0</v>
      </c>
      <c r="AW69" s="103" t="str">
        <f>'[1]Custom Objects'!$C69</f>
        <v>365 nm UV Bulbs</v>
      </c>
      <c r="AX69" s="103"/>
      <c r="AY69" s="103" t="str">
        <f>'[3]Items (MC)'!B69</f>
        <v>Sign</v>
      </c>
      <c r="AZ69" s="103" t="str">
        <f>'[3]Blocks (MC)'!B69</f>
        <v>Stone Stairs</v>
      </c>
    </row>
    <row r="70" spans="3:52" x14ac:dyDescent="0.2">
      <c r="C70" s="105">
        <f>[1]Ores!C70</f>
        <v>0</v>
      </c>
      <c r="D70" s="105">
        <f>[1]Ingots!C70</f>
        <v>0</v>
      </c>
      <c r="E70" s="105"/>
      <c r="F70" s="105">
        <f>'[1]Compressed Blocks'!C70</f>
        <v>0</v>
      </c>
      <c r="G70" s="103">
        <f>[1]Catalysts!C70</f>
        <v>0</v>
      </c>
      <c r="H70" s="103" t="str">
        <f>[2]Pellets!F67</f>
        <v>Bag (PolyIsoPrene Pellets)</v>
      </c>
      <c r="I70" s="103" t="str">
        <f>'[1]CV Links'!B70</f>
        <v>Drum (2-MethylPentane)</v>
      </c>
      <c r="J70" s="162" t="str">
        <f>'[1]Compound Vessels'!F70</f>
        <v>Vial (Butadiene)</v>
      </c>
      <c r="K70" s="106" t="str">
        <f>'[1]Compound Vessels'!G70</f>
        <v>Beaker (Butadiene)</v>
      </c>
      <c r="L70" s="106" t="str">
        <f>'[1]Compound Vessels'!H70</f>
        <v>Drum (Butadiene)</v>
      </c>
      <c r="M70" s="106" t="str">
        <f>'[1]Compound Vessels'!I70</f>
        <v>Chemical Vat (Butadiene)</v>
      </c>
      <c r="N70" s="162" t="str">
        <f>'[1]Compound Vessels'!F395</f>
        <v>Vial (Nickel Etchant)</v>
      </c>
      <c r="O70" s="106" t="str">
        <f>'[1]Compound Vessels'!G395</f>
        <v>Beaker (Nickel Etchant)</v>
      </c>
      <c r="P70" s="106" t="str">
        <f>'[1]Compound Vessels'!H395</f>
        <v>Drum (Nickel Etchant)</v>
      </c>
      <c r="Q70" s="106" t="str">
        <f>'[1]Compound Vessels'!I395</f>
        <v>Chemical Vat (Nickel Etchant)</v>
      </c>
      <c r="R70" s="165" t="str">
        <f>'[1]Element Vessels'!F70</f>
        <v>Bag (Thulium)</v>
      </c>
      <c r="S70" s="103" t="str">
        <f>'[1]Element Vessels'!G70</f>
        <v>Sack (Thulium)</v>
      </c>
      <c r="T70" s="103" t="str">
        <f>'[1]Element Vessels'!H70</f>
        <v>Powder Keg (Thulium)</v>
      </c>
      <c r="U70" s="103" t="str">
        <f>'[1]Element Vessels'!I70</f>
        <v>Chemical Silo (Thulium)</v>
      </c>
      <c r="V70" s="168" t="str">
        <f>[2]Pellets!F70</f>
        <v>Bag (PolyMethyl Acrylate Pellets)</v>
      </c>
      <c r="W70" s="104" t="str">
        <f>[2]Pellets!G70</f>
        <v>Sack (PolyMethyl Acrylate Pellets)</v>
      </c>
      <c r="X70" s="104" t="str">
        <f>[2]Pellets!H70</f>
        <v>Powder Keg (PolyMethyl Acrylate Pellets)</v>
      </c>
      <c r="Y70" s="104" t="str">
        <f>[2]Pellets!I70</f>
        <v>Chemical Silo (PolyMethyl Acrylate Pellets)</v>
      </c>
      <c r="Z70" s="104" t="str">
        <f>'[2]Blocks (Poly)'!D70</f>
        <v>Block (PMA)</v>
      </c>
      <c r="AA70" s="104" t="str">
        <f>'[2]Slabs (Poly)'!F70</f>
        <v>Slab (PMA)</v>
      </c>
      <c r="AB70" s="104" t="str">
        <f>'[2]Stairs (Poly)'!D70</f>
        <v>Stairs (PMA)</v>
      </c>
      <c r="AC70" s="171">
        <f>[2]Bricks!E70</f>
        <v>0</v>
      </c>
      <c r="AD70" s="103">
        <f>[2]Molds!C70</f>
        <v>0</v>
      </c>
      <c r="AE70" s="103" t="str">
        <f xml:space="preserve"> '[2]Molded Items'!C85</f>
        <v>Fibers (PEHD)</v>
      </c>
      <c r="AF70" s="103">
        <f>[2]Masks!C70</f>
        <v>0</v>
      </c>
      <c r="AG70" s="103">
        <f>[2]Wafers!H71</f>
        <v>0</v>
      </c>
      <c r="AH70" s="103">
        <f>[2]Electronics!E70</f>
        <v>0</v>
      </c>
      <c r="AI70" s="107"/>
      <c r="AJ70" s="107"/>
      <c r="AK70" s="103" t="str">
        <f>'[2]Polycraft Armor'!$G70&amp;" "&amp;'[2]Polycraft Armor'!H70</f>
        <v xml:space="preserve"> </v>
      </c>
      <c r="AL70" s="103" t="str">
        <f>'[2]Polycraft Armor'!$G70&amp;" "&amp;'[2]Polycraft Armor'!I70</f>
        <v xml:space="preserve"> </v>
      </c>
      <c r="AM70" s="103" t="str">
        <f>'[2]Polycraft Armor'!$G70&amp;" "&amp;'[2]Polycraft Armor'!J70</f>
        <v xml:space="preserve"> </v>
      </c>
      <c r="AN70" s="103" t="str">
        <f>'[2]Polycraft Armor'!$G70&amp;" "&amp;'[2]Polycraft Armor'!K70</f>
        <v xml:space="preserve"> </v>
      </c>
      <c r="AO70" s="103"/>
      <c r="AP70" s="103"/>
      <c r="AQ70" s="103"/>
      <c r="AR70" s="103"/>
      <c r="AS70" s="103"/>
      <c r="AT70" s="103">
        <f>Inventories!$D70</f>
        <v>0</v>
      </c>
      <c r="AU70" s="103" t="e">
        <f>'[2]Gripped Tools'!#REF!</f>
        <v>#REF!</v>
      </c>
      <c r="AV70" s="103">
        <f>'[2]Pogo Sticks'!$C70</f>
        <v>0</v>
      </c>
      <c r="AW70" s="103" t="str">
        <f>'[1]Custom Objects'!$C70</f>
        <v>254 nm UV Bulbs</v>
      </c>
      <c r="AX70" s="103"/>
      <c r="AY70" s="103" t="str">
        <f>'[3]Items (MC)'!B70</f>
        <v>Wooden Door</v>
      </c>
      <c r="AZ70" s="103" t="str">
        <f>'[3]Blocks (MC)'!B70</f>
        <v>Wall Sign</v>
      </c>
    </row>
    <row r="71" spans="3:52" x14ac:dyDescent="0.2">
      <c r="C71" s="105">
        <f>[1]Ores!C71</f>
        <v>0</v>
      </c>
      <c r="D71" s="105">
        <f>[1]Ingots!C71</f>
        <v>0</v>
      </c>
      <c r="E71" s="105"/>
      <c r="F71" s="105">
        <f>'[1]Compressed Blocks'!C71</f>
        <v>0</v>
      </c>
      <c r="G71" s="103">
        <f>[1]Catalysts!C71</f>
        <v>0</v>
      </c>
      <c r="H71" s="103" t="str">
        <f>[2]Pellets!F68</f>
        <v>Bag (PolyLactic Acid Pellets)</v>
      </c>
      <c r="I71" s="103" t="str">
        <f>'[1]CV Links'!B71</f>
        <v>Vial (3-MethylPentane)</v>
      </c>
      <c r="J71" s="162" t="str">
        <f>'[1]Compound Vessels'!F71</f>
        <v>Flask (Butane Isomers)</v>
      </c>
      <c r="K71" s="106" t="str">
        <f>'[1]Compound Vessels'!G71</f>
        <v>Cartridge (Butane Isomers)</v>
      </c>
      <c r="L71" s="106" t="str">
        <f>'[1]Compound Vessels'!H71</f>
        <v>Canister (Butane Isomers)</v>
      </c>
      <c r="M71" s="106" t="str">
        <f>'[1]Compound Vessels'!I71</f>
        <v>Chemical Tank (Butane Isomers)</v>
      </c>
      <c r="N71" s="162" t="str">
        <f>'[1]Compound Vessels'!F396</f>
        <v>Vial (Heavy Naphthenes)</v>
      </c>
      <c r="O71" s="106" t="str">
        <f>'[1]Compound Vessels'!G396</f>
        <v>Beaker (Heavy Naphthenes)</v>
      </c>
      <c r="P71" s="106" t="str">
        <f>'[1]Compound Vessels'!H396</f>
        <v>Drum (Heavy Naphthenes)</v>
      </c>
      <c r="Q71" s="106" t="str">
        <f>'[1]Compound Vessels'!I396</f>
        <v>Chemical Vat (Heavy Naphthenes)</v>
      </c>
      <c r="R71" s="165" t="str">
        <f>'[1]Element Vessels'!F71</f>
        <v>Bag (Ytterbium)</v>
      </c>
      <c r="S71" s="103" t="str">
        <f>'[1]Element Vessels'!G71</f>
        <v>Sack (Ytterbium)</v>
      </c>
      <c r="T71" s="103" t="str">
        <f>'[1]Element Vessels'!H71</f>
        <v>Powder Keg (Ytterbium)</v>
      </c>
      <c r="U71" s="103" t="str">
        <f>'[1]Element Vessels'!I71</f>
        <v>Chemical Silo (Ytterbium)</v>
      </c>
      <c r="V71" s="168" t="str">
        <f>[2]Pellets!F71</f>
        <v>Bag (PolyMethyl Cyanoacrylate Pellets)</v>
      </c>
      <c r="W71" s="104" t="str">
        <f>[2]Pellets!G71</f>
        <v>Sack (PolyMethyl Cyanoacrylate Pellets)</v>
      </c>
      <c r="X71" s="104" t="str">
        <f>[2]Pellets!H71</f>
        <v>Powder Keg (PolyMethyl Cyanoacrylate Pellets)</v>
      </c>
      <c r="Y71" s="104" t="str">
        <f>[2]Pellets!I71</f>
        <v>Chemical Silo (PolyMethyl Cyanoacrylate Pellets)</v>
      </c>
      <c r="Z71" s="104" t="str">
        <f>'[2]Blocks (Poly)'!D71</f>
        <v>Block (PMCA)</v>
      </c>
      <c r="AA71" s="104" t="str">
        <f>'[2]Slabs (Poly)'!F71</f>
        <v>Slab (PMCA)</v>
      </c>
      <c r="AB71" s="104" t="str">
        <f>'[2]Stairs (Poly)'!D71</f>
        <v>Stairs (PMCA)</v>
      </c>
      <c r="AC71" s="171">
        <f>[2]Bricks!E71</f>
        <v>0</v>
      </c>
      <c r="AD71" s="103">
        <f>[2]Molds!C71</f>
        <v>0</v>
      </c>
      <c r="AE71" s="103" t="str">
        <f xml:space="preserve"> '[2]Molded Items'!C86</f>
        <v>Fibers (PEN)</v>
      </c>
      <c r="AF71" s="103">
        <f>[2]Masks!C71</f>
        <v>0</v>
      </c>
      <c r="AG71" s="103">
        <f>[2]Wafers!H72</f>
        <v>0</v>
      </c>
      <c r="AH71" s="103">
        <f>[2]Electronics!E71</f>
        <v>0</v>
      </c>
      <c r="AI71" s="107"/>
      <c r="AJ71" s="107"/>
      <c r="AK71" s="103" t="str">
        <f>'[2]Polycraft Armor'!$G71&amp;" "&amp;'[2]Polycraft Armor'!H71</f>
        <v xml:space="preserve"> </v>
      </c>
      <c r="AL71" s="103" t="str">
        <f>'[2]Polycraft Armor'!$G71&amp;" "&amp;'[2]Polycraft Armor'!I71</f>
        <v xml:space="preserve"> </v>
      </c>
      <c r="AM71" s="103" t="str">
        <f>'[2]Polycraft Armor'!$G71&amp;" "&amp;'[2]Polycraft Armor'!J71</f>
        <v xml:space="preserve"> </v>
      </c>
      <c r="AN71" s="103" t="str">
        <f>'[2]Polycraft Armor'!$G71&amp;" "&amp;'[2]Polycraft Armor'!K71</f>
        <v xml:space="preserve"> </v>
      </c>
      <c r="AO71" s="103"/>
      <c r="AP71" s="103"/>
      <c r="AQ71" s="103"/>
      <c r="AR71" s="103"/>
      <c r="AS71" s="103"/>
      <c r="AT71" s="103">
        <f>Inventories!$D71</f>
        <v>0</v>
      </c>
      <c r="AU71" s="103" t="e">
        <f>'[2]Gripped Tools'!#REF!</f>
        <v>#REF!</v>
      </c>
      <c r="AV71" s="103">
        <f>'[2]Pogo Sticks'!$C71</f>
        <v>0</v>
      </c>
      <c r="AW71" s="103" t="str">
        <f>'[1]Custom Objects'!$C71</f>
        <v>Voice Cone</v>
      </c>
      <c r="AX71" s="103"/>
      <c r="AY71" s="103" t="str">
        <f>'[3]Items (MC)'!B71</f>
        <v>Bucket</v>
      </c>
      <c r="AZ71" s="103" t="str">
        <f>'[3]Blocks (MC)'!B71</f>
        <v>Lever</v>
      </c>
    </row>
    <row r="72" spans="3:52" x14ac:dyDescent="0.2">
      <c r="C72" s="105">
        <f>[1]Ores!C72</f>
        <v>0</v>
      </c>
      <c r="D72" s="105">
        <f>[1]Ingots!C72</f>
        <v>0</v>
      </c>
      <c r="E72" s="105"/>
      <c r="F72" s="105">
        <f>'[1]Compressed Blocks'!C72</f>
        <v>0</v>
      </c>
      <c r="G72" s="103">
        <f>[1]Catalysts!C72</f>
        <v>0</v>
      </c>
      <c r="H72" s="103" t="str">
        <f>[2]Pellets!F69</f>
        <v>Bag (PolyLactic-Co-Glycolic Acid Pellets)</v>
      </c>
      <c r="I72" s="103" t="str">
        <f>'[1]CV Links'!B72</f>
        <v>Beaker (3-MethylPentane)</v>
      </c>
      <c r="J72" s="162" t="str">
        <f>'[1]Compound Vessels'!F72</f>
        <v>Vial (Butanol)</v>
      </c>
      <c r="K72" s="106" t="str">
        <f>'[1]Compound Vessels'!G72</f>
        <v>Beaker (Butanol)</v>
      </c>
      <c r="L72" s="106" t="str">
        <f>'[1]Compound Vessels'!H72</f>
        <v>Drum (Butanol)</v>
      </c>
      <c r="M72" s="106" t="str">
        <f>'[1]Compound Vessels'!I72</f>
        <v>Chemical Vat (Butanol)</v>
      </c>
      <c r="N72" s="162" t="str">
        <f>'[1]Compound Vessels'!F397</f>
        <v>Bag (Silver Nitrate)</v>
      </c>
      <c r="O72" s="106" t="str">
        <f>'[1]Compound Vessels'!G397</f>
        <v>Sack (Silver Nitrate)</v>
      </c>
      <c r="P72" s="106" t="str">
        <f>'[1]Compound Vessels'!H397</f>
        <v>Powder Keg (Silver Nitrate)</v>
      </c>
      <c r="Q72" s="106" t="str">
        <f>'[1]Compound Vessels'!I397</f>
        <v>Chemical Silo (Silver Nitrate)</v>
      </c>
      <c r="R72" s="165" t="str">
        <f>'[1]Element Vessels'!F72</f>
        <v>Bag (Lutetium)</v>
      </c>
      <c r="S72" s="103" t="str">
        <f>'[1]Element Vessels'!G72</f>
        <v>Sack (Lutetium)</v>
      </c>
      <c r="T72" s="103" t="str">
        <f>'[1]Element Vessels'!H72</f>
        <v>Powder Keg (Lutetium)</v>
      </c>
      <c r="U72" s="103" t="str">
        <f>'[1]Element Vessels'!I72</f>
        <v>Chemical Silo (Lutetium)</v>
      </c>
      <c r="V72" s="168" t="str">
        <f>[2]Pellets!F72</f>
        <v>Bag (PolyMethyl Methacrylate Pellets)</v>
      </c>
      <c r="W72" s="104" t="str">
        <f>[2]Pellets!G72</f>
        <v>Sack (PolyMethyl Methacrylate Pellets)</v>
      </c>
      <c r="X72" s="104" t="str">
        <f>[2]Pellets!H72</f>
        <v>Powder Keg (PolyMethyl Methacrylate Pellets)</v>
      </c>
      <c r="Y72" s="104" t="str">
        <f>[2]Pellets!I72</f>
        <v>Chemical Silo (PolyMethyl Methacrylate Pellets)</v>
      </c>
      <c r="Z72" s="104" t="str">
        <f>'[2]Blocks (Poly)'!D72</f>
        <v>Block (PMMA)</v>
      </c>
      <c r="AA72" s="104" t="str">
        <f>'[2]Slabs (Poly)'!F72</f>
        <v>Slab (PMMA)</v>
      </c>
      <c r="AB72" s="104" t="str">
        <f>'[2]Stairs (Poly)'!D72</f>
        <v>Stairs (PMMA)</v>
      </c>
      <c r="AC72" s="171">
        <f>[2]Bricks!E72</f>
        <v>0</v>
      </c>
      <c r="AD72" s="103">
        <f>[2]Molds!C72</f>
        <v>0</v>
      </c>
      <c r="AE72" s="103" t="str">
        <f xml:space="preserve"> '[2]Molded Items'!C87</f>
        <v>Fibers (PEO)</v>
      </c>
      <c r="AF72" s="103">
        <f>[2]Masks!C72</f>
        <v>0</v>
      </c>
      <c r="AG72" s="103">
        <f>[2]Wafers!H73</f>
        <v>0</v>
      </c>
      <c r="AH72" s="103">
        <f>[2]Electronics!E72</f>
        <v>0</v>
      </c>
      <c r="AI72" s="107"/>
      <c r="AJ72" s="107"/>
      <c r="AK72" s="103" t="str">
        <f>'[2]Polycraft Armor'!$G72&amp;" "&amp;'[2]Polycraft Armor'!H72</f>
        <v xml:space="preserve"> </v>
      </c>
      <c r="AL72" s="103" t="str">
        <f>'[2]Polycraft Armor'!$G72&amp;" "&amp;'[2]Polycraft Armor'!I72</f>
        <v xml:space="preserve"> </v>
      </c>
      <c r="AM72" s="103" t="str">
        <f>'[2]Polycraft Armor'!$G72&amp;" "&amp;'[2]Polycraft Armor'!J72</f>
        <v xml:space="preserve"> </v>
      </c>
      <c r="AN72" s="103" t="str">
        <f>'[2]Polycraft Armor'!$G72&amp;" "&amp;'[2]Polycraft Armor'!K72</f>
        <v xml:space="preserve"> </v>
      </c>
      <c r="AO72" s="103"/>
      <c r="AP72" s="103"/>
      <c r="AQ72" s="103"/>
      <c r="AR72" s="103"/>
      <c r="AS72" s="103"/>
      <c r="AT72" s="103">
        <f>Inventories!$D72</f>
        <v>0</v>
      </c>
      <c r="AU72" s="103" t="e">
        <f>'[2]Gripped Tools'!#REF!</f>
        <v>#REF!</v>
      </c>
      <c r="AV72" s="103">
        <f>'[2]Pogo Sticks'!$C72</f>
        <v>0</v>
      </c>
      <c r="AW72" s="103" t="str">
        <f>'[1]Custom Objects'!$C72</f>
        <v>Megaphone</v>
      </c>
      <c r="AX72" s="103"/>
      <c r="AY72" s="103" t="str">
        <f>'[3]Items (MC)'!B72</f>
        <v>Water Bucket</v>
      </c>
      <c r="AZ72" s="103" t="str">
        <f>'[3]Blocks (MC)'!B72</f>
        <v>Stone Pressure Plate</v>
      </c>
    </row>
    <row r="73" spans="3:52" x14ac:dyDescent="0.2">
      <c r="C73" s="105">
        <f>[1]Ores!C73</f>
        <v>0</v>
      </c>
      <c r="D73" s="105">
        <f>[1]Ingots!C73</f>
        <v>0</v>
      </c>
      <c r="E73" s="105"/>
      <c r="F73" s="105">
        <f>'[1]Compressed Blocks'!C73</f>
        <v>0</v>
      </c>
      <c r="G73" s="103">
        <f>[1]Catalysts!C73</f>
        <v>0</v>
      </c>
      <c r="H73" s="103" t="str">
        <f>[2]Pellets!F70</f>
        <v>Bag (PolyMethyl Acrylate Pellets)</v>
      </c>
      <c r="I73" s="103" t="str">
        <f>'[1]CV Links'!B73</f>
        <v>Drum (3-MethylPentane)</v>
      </c>
      <c r="J73" s="162" t="str">
        <f>'[1]Compound Vessels'!F73</f>
        <v>Vial (Butylene isomers)</v>
      </c>
      <c r="K73" s="106" t="str">
        <f>'[1]Compound Vessels'!G73</f>
        <v>Beaker (Butylene isomers)</v>
      </c>
      <c r="L73" s="106" t="str">
        <f>'[1]Compound Vessels'!H73</f>
        <v>Drum (Butylene isomers)</v>
      </c>
      <c r="M73" s="106" t="str">
        <f>'[1]Compound Vessels'!I73</f>
        <v>Chemical Vat (Butylene isomers)</v>
      </c>
      <c r="N73" s="162" t="str">
        <f>'[1]Compound Vessels'!F398</f>
        <v>Flask (0)</v>
      </c>
      <c r="O73" s="106" t="str">
        <f>'[1]Compound Vessels'!G398</f>
        <v>Cartridge (0)</v>
      </c>
      <c r="P73" s="106" t="str">
        <f>'[1]Compound Vessels'!H398</f>
        <v>Canister (0)</v>
      </c>
      <c r="Q73" s="106" t="str">
        <f>'[1]Compound Vessels'!I398</f>
        <v>Chemical Tank (0)</v>
      </c>
      <c r="R73" s="165" t="str">
        <f>'[1]Element Vessels'!F73</f>
        <v>Bag (Hafnium)</v>
      </c>
      <c r="S73" s="103" t="str">
        <f>'[1]Element Vessels'!G73</f>
        <v>Sack (Hafnium)</v>
      </c>
      <c r="T73" s="103" t="str">
        <f>'[1]Element Vessels'!H73</f>
        <v>Powder Keg (Hafnium)</v>
      </c>
      <c r="U73" s="103" t="str">
        <f>'[1]Element Vessels'!I73</f>
        <v>Chemical Silo (Hafnium)</v>
      </c>
      <c r="V73" s="168" t="str">
        <f>[2]Pellets!F73</f>
        <v>Bag (PolyM-Methyl Styrene Pellets)</v>
      </c>
      <c r="W73" s="104" t="str">
        <f>[2]Pellets!G73</f>
        <v>Sack (PolyM-Methyl Styrene Pellets)</v>
      </c>
      <c r="X73" s="104" t="str">
        <f>[2]Pellets!H73</f>
        <v>Powder Keg (PolyM-Methyl Styrene Pellets)</v>
      </c>
      <c r="Y73" s="104" t="str">
        <f>[2]Pellets!I73</f>
        <v>Chemical Silo (PolyM-Methyl Styrene Pellets)</v>
      </c>
      <c r="Z73" s="104" t="str">
        <f>'[2]Blocks (Poly)'!D73</f>
        <v>Block (PMMS)</v>
      </c>
      <c r="AA73" s="104" t="str">
        <f>'[2]Slabs (Poly)'!F73</f>
        <v>Slab (PMMS)</v>
      </c>
      <c r="AB73" s="104" t="str">
        <f>'[2]Stairs (Poly)'!D73</f>
        <v>Stairs (PMMS)</v>
      </c>
      <c r="AC73" s="171">
        <f>[2]Bricks!E73</f>
        <v>0</v>
      </c>
      <c r="AD73" s="103">
        <f>[2]Molds!C73</f>
        <v>0</v>
      </c>
      <c r="AE73" s="103" t="str">
        <f xml:space="preserve"> '[2]Molded Items'!C88</f>
        <v>Fibers (PES)</v>
      </c>
      <c r="AF73" s="103">
        <f>[2]Masks!C73</f>
        <v>0</v>
      </c>
      <c r="AG73" s="103">
        <f>[2]Wafers!H74</f>
        <v>0</v>
      </c>
      <c r="AH73" s="103">
        <f>[2]Electronics!E73</f>
        <v>0</v>
      </c>
      <c r="AI73" s="107"/>
      <c r="AJ73" s="107"/>
      <c r="AK73" s="103" t="str">
        <f>'[2]Polycraft Armor'!$G73&amp;" "&amp;'[2]Polycraft Armor'!H73</f>
        <v xml:space="preserve"> </v>
      </c>
      <c r="AL73" s="103" t="str">
        <f>'[2]Polycraft Armor'!$G73&amp;" "&amp;'[2]Polycraft Armor'!I73</f>
        <v xml:space="preserve"> </v>
      </c>
      <c r="AM73" s="103" t="str">
        <f>'[2]Polycraft Armor'!$G73&amp;" "&amp;'[2]Polycraft Armor'!J73</f>
        <v xml:space="preserve"> </v>
      </c>
      <c r="AN73" s="103" t="str">
        <f>'[2]Polycraft Armor'!$G73&amp;" "&amp;'[2]Polycraft Armor'!K73</f>
        <v xml:space="preserve"> </v>
      </c>
      <c r="AO73" s="103"/>
      <c r="AP73" s="103"/>
      <c r="AQ73" s="103"/>
      <c r="AR73" s="103"/>
      <c r="AS73" s="103"/>
      <c r="AT73" s="103">
        <f>Inventories!$D73</f>
        <v>0</v>
      </c>
      <c r="AU73" s="103" t="e">
        <f>'[2]Gripped Tools'!#REF!</f>
        <v>#REF!</v>
      </c>
      <c r="AV73" s="103">
        <f>'[2]Pogo Sticks'!$C73</f>
        <v>0</v>
      </c>
      <c r="AW73" s="103" t="str">
        <f>'[1]Custom Objects'!$C73</f>
        <v>HAM Radio</v>
      </c>
      <c r="AX73" s="103"/>
      <c r="AY73" s="103" t="str">
        <f>'[3]Items (MC)'!B73</f>
        <v>Lava Bucket</v>
      </c>
      <c r="AZ73" s="103" t="str">
        <f>'[3]Blocks (MC)'!B73</f>
        <v>Iron Door</v>
      </c>
    </row>
    <row r="74" spans="3:52" x14ac:dyDescent="0.2">
      <c r="C74" s="105">
        <f>[1]Ores!C74</f>
        <v>0</v>
      </c>
      <c r="D74" s="105">
        <f>[1]Ingots!C74</f>
        <v>0</v>
      </c>
      <c r="E74" s="105"/>
      <c r="F74" s="105">
        <f>'[1]Compressed Blocks'!C74</f>
        <v>0</v>
      </c>
      <c r="G74" s="103">
        <f>[1]Catalysts!C74</f>
        <v>0</v>
      </c>
      <c r="H74" s="103" t="str">
        <f>[2]Pellets!F71</f>
        <v>Bag (PolyMethyl Cyanoacrylate Pellets)</v>
      </c>
      <c r="I74" s="103" t="str">
        <f>'[1]CV Links'!B74</f>
        <v>Vial (2,2-DiMethylButane)</v>
      </c>
      <c r="J74" s="162" t="str">
        <f>'[1]Compound Vessels'!F74</f>
        <v>Vial (Butyrolactone)</v>
      </c>
      <c r="K74" s="106" t="str">
        <f>'[1]Compound Vessels'!G74</f>
        <v>Beaker (Butyrolactone)</v>
      </c>
      <c r="L74" s="106" t="str">
        <f>'[1]Compound Vessels'!H74</f>
        <v>Drum (Butyrolactone)</v>
      </c>
      <c r="M74" s="106" t="str">
        <f>'[1]Compound Vessels'!I74</f>
        <v>Chemical Vat (Butyrolactone)</v>
      </c>
      <c r="N74" s="162" t="str">
        <f>'[1]Compound Vessels'!F399</f>
        <v>Flask (0)</v>
      </c>
      <c r="O74" s="106" t="str">
        <f>'[1]Compound Vessels'!G399</f>
        <v>Cartridge (0)</v>
      </c>
      <c r="P74" s="106" t="str">
        <f>'[1]Compound Vessels'!H399</f>
        <v>Canister (0)</v>
      </c>
      <c r="Q74" s="106" t="str">
        <f>'[1]Compound Vessels'!I399</f>
        <v>Chemical Tank (0)</v>
      </c>
      <c r="R74" s="165" t="str">
        <f>'[1]Element Vessels'!F74</f>
        <v>Bag (Tantalum)</v>
      </c>
      <c r="S74" s="103" t="str">
        <f>'[1]Element Vessels'!G74</f>
        <v>Sack (Tantalum)</v>
      </c>
      <c r="T74" s="103" t="str">
        <f>'[1]Element Vessels'!H74</f>
        <v>Powder Keg (Tantalum)</v>
      </c>
      <c r="U74" s="103" t="str">
        <f>'[1]Element Vessels'!I74</f>
        <v>Chemical Silo (Tantalum)</v>
      </c>
      <c r="V74" s="168" t="str">
        <f>[2]Pellets!F74</f>
        <v>Bag (PolyM-Phenylene Isophthalamide Pellets)</v>
      </c>
      <c r="W74" s="104" t="str">
        <f>[2]Pellets!G74</f>
        <v>Sack (PolyM-Phenylene Isophthalamide Pellets)</v>
      </c>
      <c r="X74" s="104" t="str">
        <f>[2]Pellets!H74</f>
        <v>Powder Keg (PolyM-Phenylene Isophthalamide Pellets)</v>
      </c>
      <c r="Y74" s="104" t="str">
        <f>[2]Pellets!I74</f>
        <v>Chemical Silo (PolyM-Phenylene Isophthalamide Pellets)</v>
      </c>
      <c r="Z74" s="104" t="str">
        <f>'[2]Blocks (Poly)'!D74</f>
        <v>Block (nomex)</v>
      </c>
      <c r="AA74" s="104" t="str">
        <f>'[2]Slabs (Poly)'!F74</f>
        <v>Slab (nomex)</v>
      </c>
      <c r="AB74" s="104" t="str">
        <f>'[2]Stairs (Poly)'!D74</f>
        <v>Stairs (nomex)</v>
      </c>
      <c r="AC74" s="171">
        <f>[2]Bricks!E74</f>
        <v>0</v>
      </c>
      <c r="AD74" s="103">
        <f>[2]Molds!C74</f>
        <v>0</v>
      </c>
      <c r="AE74" s="103" t="str">
        <f xml:space="preserve"> '[2]Molded Items'!C89</f>
        <v>Fibers (PET)</v>
      </c>
      <c r="AF74" s="103">
        <f>[2]Masks!C74</f>
        <v>0</v>
      </c>
      <c r="AG74" s="103">
        <f>[2]Wafers!H75</f>
        <v>0</v>
      </c>
      <c r="AH74" s="103">
        <f>[2]Electronics!E74</f>
        <v>0</v>
      </c>
      <c r="AI74" s="107"/>
      <c r="AJ74" s="107"/>
      <c r="AK74" s="103" t="str">
        <f>'[2]Polycraft Armor'!$G74&amp;" "&amp;'[2]Polycraft Armor'!H74</f>
        <v xml:space="preserve"> </v>
      </c>
      <c r="AL74" s="103" t="str">
        <f>'[2]Polycraft Armor'!$G74&amp;" "&amp;'[2]Polycraft Armor'!I74</f>
        <v xml:space="preserve"> </v>
      </c>
      <c r="AM74" s="103" t="str">
        <f>'[2]Polycraft Armor'!$G74&amp;" "&amp;'[2]Polycraft Armor'!J74</f>
        <v xml:space="preserve"> </v>
      </c>
      <c r="AN74" s="103" t="str">
        <f>'[2]Polycraft Armor'!$G74&amp;" "&amp;'[2]Polycraft Armor'!K74</f>
        <v xml:space="preserve"> </v>
      </c>
      <c r="AO74" s="103"/>
      <c r="AP74" s="103"/>
      <c r="AQ74" s="103"/>
      <c r="AR74" s="103"/>
      <c r="AS74" s="103"/>
      <c r="AT74" s="103">
        <f>Inventories!$D74</f>
        <v>0</v>
      </c>
      <c r="AU74" s="103" t="e">
        <f>'[2]Gripped Tools'!#REF!</f>
        <v>#REF!</v>
      </c>
      <c r="AV74" s="103">
        <f>'[2]Pogo Sticks'!$C74</f>
        <v>0</v>
      </c>
      <c r="AW74" s="103" t="str">
        <f>'[1]Custom Objects'!$C74</f>
        <v>Walky Talky</v>
      </c>
      <c r="AX74" s="103"/>
      <c r="AY74" s="103" t="str">
        <f>'[3]Items (MC)'!B74</f>
        <v>Minecart</v>
      </c>
      <c r="AZ74" s="103" t="str">
        <f>'[3]Blocks (MC)'!B74</f>
        <v>Wooden Pressure Plate</v>
      </c>
    </row>
    <row r="75" spans="3:52" x14ac:dyDescent="0.2">
      <c r="C75" s="105">
        <f>[1]Ores!C75</f>
        <v>0</v>
      </c>
      <c r="D75" s="105">
        <f>[1]Ingots!C75</f>
        <v>0</v>
      </c>
      <c r="E75" s="105"/>
      <c r="F75" s="105">
        <f>'[1]Compressed Blocks'!C75</f>
        <v>0</v>
      </c>
      <c r="G75" s="103">
        <f>[1]Catalysts!C75</f>
        <v>0</v>
      </c>
      <c r="H75" s="103" t="str">
        <f>[2]Pellets!F72</f>
        <v>Bag (PolyMethyl Methacrylate Pellets)</v>
      </c>
      <c r="I75" s="103" t="str">
        <f>'[1]CV Links'!B75</f>
        <v>Beaker (2,2-DiMethylButane)</v>
      </c>
      <c r="J75" s="162" t="str">
        <f>'[1]Compound Vessels'!F75</f>
        <v>Vial (Cadmium Sulfide)</v>
      </c>
      <c r="K75" s="106" t="str">
        <f>'[1]Compound Vessels'!G75</f>
        <v>Beaker (Cadmium Sulfide)</v>
      </c>
      <c r="L75" s="106" t="str">
        <f>'[1]Compound Vessels'!H75</f>
        <v>Drum (Cadmium Sulfide)</v>
      </c>
      <c r="M75" s="106" t="str">
        <f>'[1]Compound Vessels'!I75</f>
        <v>Chemical Vat (Cadmium Sulfide)</v>
      </c>
      <c r="N75" s="162">
        <f>'[1]Compound Vessels'!F400</f>
        <v>0</v>
      </c>
      <c r="O75" s="106">
        <f>'[1]Compound Vessels'!G400</f>
        <v>0</v>
      </c>
      <c r="P75" s="106">
        <f>'[1]Compound Vessels'!H400</f>
        <v>0</v>
      </c>
      <c r="Q75" s="106">
        <f>'[1]Compound Vessels'!I400</f>
        <v>0</v>
      </c>
      <c r="R75" s="165" t="str">
        <f>'[1]Element Vessels'!F75</f>
        <v>Bag (Tungsten)</v>
      </c>
      <c r="S75" s="103" t="str">
        <f>'[1]Element Vessels'!G75</f>
        <v>Sack (Tungsten)</v>
      </c>
      <c r="T75" s="103" t="str">
        <f>'[1]Element Vessels'!H75</f>
        <v>Powder Keg (Tungsten)</v>
      </c>
      <c r="U75" s="103" t="str">
        <f>'[1]Element Vessels'!I75</f>
        <v>Chemical Silo (Tungsten)</v>
      </c>
      <c r="V75" s="168" t="str">
        <f>[2]Pellets!F75</f>
        <v>Bag (PolyN-Butyl Acrylate Pellets)</v>
      </c>
      <c r="W75" s="104" t="str">
        <f>[2]Pellets!G75</f>
        <v>Sack (PolyN-Butyl Acrylate Pellets)</v>
      </c>
      <c r="X75" s="104" t="str">
        <f>[2]Pellets!H75</f>
        <v>Powder Keg (PolyN-Butyl Acrylate Pellets)</v>
      </c>
      <c r="Y75" s="104" t="str">
        <f>[2]Pellets!I75</f>
        <v>Chemical Silo (PolyN-Butyl Acrylate Pellets)</v>
      </c>
      <c r="Z75" s="104" t="str">
        <f>'[2]Blocks (Poly)'!D75</f>
        <v>Block (PNBA)</v>
      </c>
      <c r="AA75" s="104" t="str">
        <f>'[2]Slabs (Poly)'!F75</f>
        <v>Slab (PNBA)</v>
      </c>
      <c r="AB75" s="104" t="str">
        <f>'[2]Stairs (Poly)'!D75</f>
        <v>Stairs (PNBA)</v>
      </c>
      <c r="AC75" s="171">
        <f>[2]Bricks!E75</f>
        <v>0</v>
      </c>
      <c r="AD75" s="103">
        <f>[2]Molds!C75</f>
        <v>0</v>
      </c>
      <c r="AE75" s="103" t="str">
        <f xml:space="preserve"> '[2]Molded Items'!C90</f>
        <v>Fibers (PETG)</v>
      </c>
      <c r="AF75" s="103">
        <f>[2]Masks!C75</f>
        <v>0</v>
      </c>
      <c r="AG75" s="103">
        <f>[2]Wafers!H76</f>
        <v>0</v>
      </c>
      <c r="AH75" s="103">
        <f>[2]Electronics!E75</f>
        <v>0</v>
      </c>
      <c r="AI75" s="107"/>
      <c r="AJ75" s="107"/>
      <c r="AK75" s="103" t="str">
        <f>'[2]Polycraft Armor'!$G75&amp;" "&amp;'[2]Polycraft Armor'!H75</f>
        <v xml:space="preserve"> </v>
      </c>
      <c r="AL75" s="103" t="str">
        <f>'[2]Polycraft Armor'!$G75&amp;" "&amp;'[2]Polycraft Armor'!I75</f>
        <v xml:space="preserve"> </v>
      </c>
      <c r="AM75" s="103" t="str">
        <f>'[2]Polycraft Armor'!$G75&amp;" "&amp;'[2]Polycraft Armor'!J75</f>
        <v xml:space="preserve"> </v>
      </c>
      <c r="AN75" s="103" t="str">
        <f>'[2]Polycraft Armor'!$G75&amp;" "&amp;'[2]Polycraft Armor'!K75</f>
        <v xml:space="preserve"> </v>
      </c>
      <c r="AO75" s="103"/>
      <c r="AP75" s="103"/>
      <c r="AQ75" s="103"/>
      <c r="AR75" s="103"/>
      <c r="AS75" s="103"/>
      <c r="AT75" s="103">
        <f>Inventories!$D75</f>
        <v>0</v>
      </c>
      <c r="AU75" s="103" t="e">
        <f>'[2]Gripped Tools'!#REF!</f>
        <v>#REF!</v>
      </c>
      <c r="AV75" s="103">
        <f>'[2]Pogo Sticks'!$C75</f>
        <v>0</v>
      </c>
      <c r="AW75" s="103" t="str">
        <f>'[1]Custom Objects'!$C75</f>
        <v>Cell Phone</v>
      </c>
      <c r="AX75" s="103"/>
      <c r="AY75" s="103" t="str">
        <f>'[3]Items (MC)'!B75</f>
        <v>Saddle</v>
      </c>
      <c r="AZ75" s="103" t="str">
        <f>'[3]Blocks (MC)'!B75</f>
        <v>Redstone Ore</v>
      </c>
    </row>
    <row r="76" spans="3:52" x14ac:dyDescent="0.2">
      <c r="C76" s="105">
        <f>[1]Ores!C76</f>
        <v>0</v>
      </c>
      <c r="D76" s="105">
        <f>[1]Ingots!C76</f>
        <v>0</v>
      </c>
      <c r="E76" s="105"/>
      <c r="F76" s="105">
        <f>'[1]Compressed Blocks'!C76</f>
        <v>0</v>
      </c>
      <c r="G76" s="103">
        <f>[1]Catalysts!C76</f>
        <v>0</v>
      </c>
      <c r="H76" s="103" t="str">
        <f>[2]Pellets!F73</f>
        <v>Bag (PolyM-Methyl Styrene Pellets)</v>
      </c>
      <c r="I76" s="103" t="str">
        <f>'[1]CV Links'!B76</f>
        <v>Drum (2,2-DiMethylButane)</v>
      </c>
      <c r="J76" s="162" t="str">
        <f>'[1]Compound Vessels'!F76</f>
        <v>Vial (Caffeine)</v>
      </c>
      <c r="K76" s="106" t="str">
        <f>'[1]Compound Vessels'!G76</f>
        <v>Beaker (Caffeine)</v>
      </c>
      <c r="L76" s="106" t="str">
        <f>'[1]Compound Vessels'!H76</f>
        <v>Drum (Caffeine)</v>
      </c>
      <c r="M76" s="106" t="str">
        <f>'[1]Compound Vessels'!I76</f>
        <v>Chemical Vat (Caffeine)</v>
      </c>
      <c r="N76" s="162">
        <f>'[1]Compound Vessels'!F401</f>
        <v>0</v>
      </c>
      <c r="O76" s="106">
        <f>'[1]Compound Vessels'!G401</f>
        <v>0</v>
      </c>
      <c r="P76" s="106">
        <f>'[1]Compound Vessels'!H401</f>
        <v>0</v>
      </c>
      <c r="Q76" s="106">
        <f>'[1]Compound Vessels'!I401</f>
        <v>0</v>
      </c>
      <c r="R76" s="165" t="str">
        <f>'[1]Element Vessels'!F76</f>
        <v>Bag (Rhenium)</v>
      </c>
      <c r="S76" s="103" t="str">
        <f>'[1]Element Vessels'!G76</f>
        <v>Sack (Rhenium)</v>
      </c>
      <c r="T76" s="103" t="str">
        <f>'[1]Element Vessels'!H76</f>
        <v>Powder Keg (Rhenium)</v>
      </c>
      <c r="U76" s="103" t="str">
        <f>'[1]Element Vessels'!I76</f>
        <v>Chemical Silo (Rhenium)</v>
      </c>
      <c r="V76" s="168" t="str">
        <f>[2]Pellets!F76</f>
        <v>Bag (PolyOxymethylene Pellets)</v>
      </c>
      <c r="W76" s="104" t="str">
        <f>[2]Pellets!G76</f>
        <v>Sack (PolyOxymethylene Pellets)</v>
      </c>
      <c r="X76" s="104" t="str">
        <f>[2]Pellets!H76</f>
        <v>Powder Keg (PolyOxymethylene Pellets)</v>
      </c>
      <c r="Y76" s="104" t="str">
        <f>[2]Pellets!I76</f>
        <v>Chemical Silo (PolyOxymethylene Pellets)</v>
      </c>
      <c r="Z76" s="104" t="str">
        <f>'[2]Blocks (Poly)'!D76</f>
        <v>Block (POM)</v>
      </c>
      <c r="AA76" s="104" t="str">
        <f>'[2]Slabs (Poly)'!F76</f>
        <v>Slab (POM)</v>
      </c>
      <c r="AB76" s="104" t="str">
        <f>'[2]Stairs (Poly)'!D76</f>
        <v>Stairs (POM)</v>
      </c>
      <c r="AC76" s="171">
        <f>[2]Bricks!E76</f>
        <v>0</v>
      </c>
      <c r="AD76" s="103">
        <f>[2]Molds!C76</f>
        <v>0</v>
      </c>
      <c r="AE76" s="103" t="str">
        <f xml:space="preserve"> '[2]Molded Items'!C91</f>
        <v>Fibers (PGA)</v>
      </c>
      <c r="AF76" s="103">
        <f>[2]Masks!C76</f>
        <v>0</v>
      </c>
      <c r="AG76" s="103">
        <f>[2]Wafers!H77</f>
        <v>0</v>
      </c>
      <c r="AH76" s="103">
        <f>[2]Electronics!E76</f>
        <v>0</v>
      </c>
      <c r="AI76" s="107"/>
      <c r="AJ76" s="107"/>
      <c r="AK76" s="103" t="str">
        <f>'[2]Polycraft Armor'!$G76&amp;" "&amp;'[2]Polycraft Armor'!H76</f>
        <v xml:space="preserve"> </v>
      </c>
      <c r="AL76" s="103" t="str">
        <f>'[2]Polycraft Armor'!$G76&amp;" "&amp;'[2]Polycraft Armor'!I76</f>
        <v xml:space="preserve"> </v>
      </c>
      <c r="AM76" s="103" t="str">
        <f>'[2]Polycraft Armor'!$G76&amp;" "&amp;'[2]Polycraft Armor'!J76</f>
        <v xml:space="preserve"> </v>
      </c>
      <c r="AN76" s="103" t="str">
        <f>'[2]Polycraft Armor'!$G76&amp;" "&amp;'[2]Polycraft Armor'!K76</f>
        <v xml:space="preserve"> </v>
      </c>
      <c r="AO76" s="103"/>
      <c r="AP76" s="103"/>
      <c r="AQ76" s="103"/>
      <c r="AR76" s="103"/>
      <c r="AS76" s="103"/>
      <c r="AT76" s="103">
        <f>Inventories!$D76</f>
        <v>0</v>
      </c>
      <c r="AU76" s="103" t="e">
        <f>'[2]Gripped Tools'!#REF!</f>
        <v>#REF!</v>
      </c>
      <c r="AV76" s="103">
        <f>'[2]Pogo Sticks'!$C76</f>
        <v>0</v>
      </c>
      <c r="AW76" s="103" t="str">
        <f>'[1]Custom Objects'!$C76</f>
        <v>Smart Phone</v>
      </c>
      <c r="AX76" s="103"/>
      <c r="AY76" s="103" t="str">
        <f>'[3]Items (MC)'!B76</f>
        <v>Iron Door</v>
      </c>
      <c r="AZ76" s="103" t="str">
        <f>'[3]Blocks (MC)'!B76</f>
        <v>Lit Redstone Ore</v>
      </c>
    </row>
    <row r="77" spans="3:52" x14ac:dyDescent="0.2">
      <c r="C77" s="105">
        <f>[1]Ores!C77</f>
        <v>0</v>
      </c>
      <c r="D77" s="105">
        <f>[1]Ingots!C77</f>
        <v>0</v>
      </c>
      <c r="E77" s="105"/>
      <c r="F77" s="105">
        <f>'[1]Compressed Blocks'!C77</f>
        <v>0</v>
      </c>
      <c r="G77" s="103">
        <f>[1]Catalysts!C77</f>
        <v>0</v>
      </c>
      <c r="H77" s="103" t="str">
        <f>[2]Pellets!F74</f>
        <v>Bag (PolyM-Phenylene Isophthalamide Pellets)</v>
      </c>
      <c r="I77" s="103" t="str">
        <f>'[1]CV Links'!B77</f>
        <v>Vial (2,3-DiMethylButane)</v>
      </c>
      <c r="J77" s="162" t="str">
        <f>'[1]Compound Vessels'!F77</f>
        <v>Bag (Calcium Carbide)</v>
      </c>
      <c r="K77" s="106" t="str">
        <f>'[1]Compound Vessels'!G77</f>
        <v>Sack (Calcium Carbide)</v>
      </c>
      <c r="L77" s="106" t="str">
        <f>'[1]Compound Vessels'!H77</f>
        <v>Powder Keg (Calcium Carbide)</v>
      </c>
      <c r="M77" s="106" t="str">
        <f>'[1]Compound Vessels'!I77</f>
        <v>Chemical Silo (Calcium Carbide)</v>
      </c>
      <c r="N77" s="162">
        <f>'[1]Compound Vessels'!F402</f>
        <v>0</v>
      </c>
      <c r="O77" s="106">
        <f>'[1]Compound Vessels'!G402</f>
        <v>0</v>
      </c>
      <c r="P77" s="106">
        <f>'[1]Compound Vessels'!H402</f>
        <v>0</v>
      </c>
      <c r="Q77" s="106">
        <f>'[1]Compound Vessels'!I402</f>
        <v>0</v>
      </c>
      <c r="R77" s="165" t="str">
        <f>'[1]Element Vessels'!F77</f>
        <v>Bag (Osmium)</v>
      </c>
      <c r="S77" s="103" t="str">
        <f>'[1]Element Vessels'!G77</f>
        <v>Sack (Osmium)</v>
      </c>
      <c r="T77" s="103" t="str">
        <f>'[1]Element Vessels'!H77</f>
        <v>Powder Keg (Osmium)</v>
      </c>
      <c r="U77" s="103" t="str">
        <f>'[1]Element Vessels'!I77</f>
        <v>Chemical Silo (Osmium)</v>
      </c>
      <c r="V77" s="168" t="str">
        <f>[2]Pellets!F77</f>
        <v>Bag (PolyPentamethylene Hexamethylene Dicarbamate Pellets)</v>
      </c>
      <c r="W77" s="104" t="str">
        <f>[2]Pellets!G77</f>
        <v>Sack (PolyPentamethylene Hexamethylene Dicarbamate Pellets)</v>
      </c>
      <c r="X77" s="104" t="str">
        <f>[2]Pellets!H77</f>
        <v>Powder Keg (PolyPentamethylene Hexamethylene Dicarbamate Pellets)</v>
      </c>
      <c r="Y77" s="104" t="str">
        <f>[2]Pellets!I77</f>
        <v>Chemical Silo (PolyPentamethylene Hexamethylene Dicarbamate Pellets)</v>
      </c>
      <c r="Z77" s="104" t="str">
        <f>'[2]Blocks (Poly)'!D77</f>
        <v>Block (PPHD)</v>
      </c>
      <c r="AA77" s="104" t="str">
        <f>'[2]Slabs (Poly)'!F77</f>
        <v>Slab (PPHD)</v>
      </c>
      <c r="AB77" s="104" t="str">
        <f>'[2]Stairs (Poly)'!D77</f>
        <v>Stairs (PPHD)</v>
      </c>
      <c r="AC77" s="171">
        <f>[2]Bricks!E77</f>
        <v>0</v>
      </c>
      <c r="AD77" s="103">
        <f>[2]Molds!C77</f>
        <v>0</v>
      </c>
      <c r="AE77" s="103" t="str">
        <f xml:space="preserve"> '[2]Molded Items'!C92</f>
        <v>Fibers (Nylon 6,7)</v>
      </c>
      <c r="AF77" s="103">
        <f>[2]Masks!C77</f>
        <v>0</v>
      </c>
      <c r="AG77" s="103">
        <f>[2]Wafers!H78</f>
        <v>0</v>
      </c>
      <c r="AH77" s="103">
        <f>[2]Electronics!E77</f>
        <v>0</v>
      </c>
      <c r="AI77" s="107"/>
      <c r="AJ77" s="107"/>
      <c r="AK77" s="103" t="str">
        <f>'[2]Polycraft Armor'!$G77&amp;" "&amp;'[2]Polycraft Armor'!H77</f>
        <v xml:space="preserve"> </v>
      </c>
      <c r="AL77" s="103" t="str">
        <f>'[2]Polycraft Armor'!$G77&amp;" "&amp;'[2]Polycraft Armor'!I77</f>
        <v xml:space="preserve"> </v>
      </c>
      <c r="AM77" s="103" t="str">
        <f>'[2]Polycraft Armor'!$G77&amp;" "&amp;'[2]Polycraft Armor'!J77</f>
        <v xml:space="preserve"> </v>
      </c>
      <c r="AN77" s="103" t="str">
        <f>'[2]Polycraft Armor'!$G77&amp;" "&amp;'[2]Polycraft Armor'!K77</f>
        <v xml:space="preserve"> </v>
      </c>
      <c r="AO77" s="103"/>
      <c r="AP77" s="103"/>
      <c r="AQ77" s="103"/>
      <c r="AR77" s="103"/>
      <c r="AS77" s="103"/>
      <c r="AT77" s="103">
        <f>Inventories!$D77</f>
        <v>0</v>
      </c>
      <c r="AU77" s="103" t="e">
        <f>'[2]Gripped Tools'!#REF!</f>
        <v>#REF!</v>
      </c>
      <c r="AV77" s="103">
        <f>'[2]Pogo Sticks'!$C77</f>
        <v>0</v>
      </c>
      <c r="AW77" s="103" t="str">
        <f>'[1]Custom Objects'!$C77</f>
        <v>Trove (Copper)</v>
      </c>
      <c r="AX77" s="103"/>
      <c r="AY77" s="103" t="str">
        <f>'[3]Items (MC)'!B77</f>
        <v>Redstone</v>
      </c>
      <c r="AZ77" s="103" t="str">
        <f>'[3]Blocks (MC)'!B77</f>
        <v>Unlit Redstone Torch</v>
      </c>
    </row>
    <row r="78" spans="3:52" x14ac:dyDescent="0.2">
      <c r="C78" s="105">
        <f>[1]Ores!C78</f>
        <v>0</v>
      </c>
      <c r="D78" s="105">
        <f>[1]Ingots!C78</f>
        <v>0</v>
      </c>
      <c r="E78" s="105"/>
      <c r="F78" s="105">
        <f>'[1]Compressed Blocks'!C78</f>
        <v>0</v>
      </c>
      <c r="G78" s="103">
        <f>[1]Catalysts!C78</f>
        <v>0</v>
      </c>
      <c r="H78" s="103" t="str">
        <f>[2]Pellets!F75</f>
        <v>Bag (PolyN-Butyl Acrylate Pellets)</v>
      </c>
      <c r="I78" s="103" t="str">
        <f>'[1]CV Links'!B78</f>
        <v>Beaker (2,3-DiMethylButane)</v>
      </c>
      <c r="J78" s="162" t="str">
        <f>'[1]Compound Vessels'!F78</f>
        <v>Bag (Calcium Carbonate)</v>
      </c>
      <c r="K78" s="106" t="str">
        <f>'[1]Compound Vessels'!G78</f>
        <v>Sack (Calcium Carbonate)</v>
      </c>
      <c r="L78" s="106" t="str">
        <f>'[1]Compound Vessels'!H78</f>
        <v>Powder Keg (Calcium Carbonate)</v>
      </c>
      <c r="M78" s="106" t="str">
        <f>'[1]Compound Vessels'!I78</f>
        <v>Chemical Silo (Calcium Carbonate)</v>
      </c>
      <c r="N78" s="162">
        <f>'[1]Compound Vessels'!F403</f>
        <v>0</v>
      </c>
      <c r="O78" s="106">
        <f>'[1]Compound Vessels'!G403</f>
        <v>0</v>
      </c>
      <c r="P78" s="106">
        <f>'[1]Compound Vessels'!H403</f>
        <v>0</v>
      </c>
      <c r="Q78" s="106">
        <f>'[1]Compound Vessels'!I403</f>
        <v>0</v>
      </c>
      <c r="R78" s="165" t="str">
        <f>'[1]Element Vessels'!F78</f>
        <v>Bag (Iridium)</v>
      </c>
      <c r="S78" s="103" t="str">
        <f>'[1]Element Vessels'!G78</f>
        <v>Sack (Iridium)</v>
      </c>
      <c r="T78" s="103" t="str">
        <f>'[1]Element Vessels'!H78</f>
        <v>Powder Keg (Iridium)</v>
      </c>
      <c r="U78" s="103" t="str">
        <f>'[1]Element Vessels'!I78</f>
        <v>Chemical Silo (Iridium)</v>
      </c>
      <c r="V78" s="168" t="str">
        <f>[2]Pellets!F78</f>
        <v>Bag (PolyPhenol Pellets)</v>
      </c>
      <c r="W78" s="104" t="str">
        <f>[2]Pellets!G78</f>
        <v>Sack (PolyPhenol Pellets)</v>
      </c>
      <c r="X78" s="104" t="str">
        <f>[2]Pellets!H78</f>
        <v>Powder Keg (PolyPhenol Pellets)</v>
      </c>
      <c r="Y78" s="104" t="str">
        <f>[2]Pellets!I78</f>
        <v>Chemical Silo (PolyPhenol Pellets)</v>
      </c>
      <c r="Z78" s="104" t="str">
        <f>'[2]Blocks (Poly)'!D78</f>
        <v>Block (Polyphenol)</v>
      </c>
      <c r="AA78" s="104" t="str">
        <f>'[2]Slabs (Poly)'!F78</f>
        <v>Slab (Polyphenol)</v>
      </c>
      <c r="AB78" s="104" t="str">
        <f>'[2]Stairs (Poly)'!D78</f>
        <v>Stairs (Polyphenol)</v>
      </c>
      <c r="AC78" s="171">
        <f>[2]Bricks!E78</f>
        <v>0</v>
      </c>
      <c r="AD78" s="103">
        <f>[2]Molds!C78</f>
        <v>0</v>
      </c>
      <c r="AE78" s="103" t="str">
        <f xml:space="preserve"> '[2]Molded Items'!C93</f>
        <v>Fibers (Nylon 6,10)</v>
      </c>
      <c r="AF78" s="103">
        <f>[2]Masks!C78</f>
        <v>0</v>
      </c>
      <c r="AG78" s="103">
        <f>[2]Wafers!H79</f>
        <v>0</v>
      </c>
      <c r="AH78" s="103">
        <f>[2]Electronics!E78</f>
        <v>0</v>
      </c>
      <c r="AI78" s="107"/>
      <c r="AJ78" s="107"/>
      <c r="AK78" s="103" t="str">
        <f>'[2]Polycraft Armor'!$G78&amp;" "&amp;'[2]Polycraft Armor'!H78</f>
        <v xml:space="preserve"> </v>
      </c>
      <c r="AL78" s="103" t="str">
        <f>'[2]Polycraft Armor'!$G78&amp;" "&amp;'[2]Polycraft Armor'!I78</f>
        <v xml:space="preserve"> </v>
      </c>
      <c r="AM78" s="103" t="str">
        <f>'[2]Polycraft Armor'!$G78&amp;" "&amp;'[2]Polycraft Armor'!J78</f>
        <v xml:space="preserve"> </v>
      </c>
      <c r="AN78" s="103" t="str">
        <f>'[2]Polycraft Armor'!$G78&amp;" "&amp;'[2]Polycraft Armor'!K78</f>
        <v xml:space="preserve"> </v>
      </c>
      <c r="AO78" s="103"/>
      <c r="AP78" s="103"/>
      <c r="AQ78" s="103"/>
      <c r="AR78" s="103"/>
      <c r="AS78" s="103"/>
      <c r="AT78" s="103">
        <f>Inventories!$D78</f>
        <v>0</v>
      </c>
      <c r="AU78" s="103" t="e">
        <f>'[2]Gripped Tools'!#REF!</f>
        <v>#REF!</v>
      </c>
      <c r="AV78" s="103">
        <f>'[2]Pogo Sticks'!$C78</f>
        <v>0</v>
      </c>
      <c r="AW78" s="103" t="str">
        <f>'[1]Custom Objects'!$C78</f>
        <v>Air Quality Detector</v>
      </c>
      <c r="AX78" s="103"/>
      <c r="AY78" s="103" t="str">
        <f>'[3]Items (MC)'!B78</f>
        <v>Snowball</v>
      </c>
      <c r="AZ78" s="103" t="str">
        <f>'[3]Blocks (MC)'!B78</f>
        <v>Redstone Torch</v>
      </c>
    </row>
    <row r="79" spans="3:52" x14ac:dyDescent="0.2">
      <c r="C79" s="105">
        <f>[1]Ores!C79</f>
        <v>0</v>
      </c>
      <c r="D79" s="105">
        <f>[1]Ingots!C79</f>
        <v>0</v>
      </c>
      <c r="E79" s="105"/>
      <c r="F79" s="105">
        <f>'[1]Compressed Blocks'!C79</f>
        <v>0</v>
      </c>
      <c r="G79" s="103">
        <f>[1]Catalysts!C79</f>
        <v>0</v>
      </c>
      <c r="H79" s="103" t="str">
        <f>[2]Pellets!F76</f>
        <v>Bag (PolyOxymethylene Pellets)</v>
      </c>
      <c r="I79" s="103" t="str">
        <f>'[1]CV Links'!B79</f>
        <v>Drum (2,3-DiMethylButane)</v>
      </c>
      <c r="J79" s="162" t="str">
        <f>'[1]Compound Vessels'!F79</f>
        <v>Bag (Calcium Chloride)</v>
      </c>
      <c r="K79" s="106" t="str">
        <f>'[1]Compound Vessels'!G79</f>
        <v>Sack (Calcium Chloride)</v>
      </c>
      <c r="L79" s="106" t="str">
        <f>'[1]Compound Vessels'!H79</f>
        <v>Powder Keg (Calcium Chloride)</v>
      </c>
      <c r="M79" s="106" t="str">
        <f>'[1]Compound Vessels'!I79</f>
        <v>Chemical Silo (Calcium Chloride)</v>
      </c>
      <c r="N79" s="162">
        <f>'[1]Compound Vessels'!F404</f>
        <v>0</v>
      </c>
      <c r="O79" s="106">
        <f>'[1]Compound Vessels'!G404</f>
        <v>0</v>
      </c>
      <c r="P79" s="106">
        <f>'[1]Compound Vessels'!H404</f>
        <v>0</v>
      </c>
      <c r="Q79" s="106">
        <f>'[1]Compound Vessels'!I404</f>
        <v>0</v>
      </c>
      <c r="R79" s="165" t="str">
        <f>'[1]Element Vessels'!F79</f>
        <v>Bag (Platinum)</v>
      </c>
      <c r="S79" s="103" t="str">
        <f>'[1]Element Vessels'!G79</f>
        <v>Sack (Platinum)</v>
      </c>
      <c r="T79" s="103" t="str">
        <f>'[1]Element Vessels'!H79</f>
        <v>Powder Keg (Platinum)</v>
      </c>
      <c r="U79" s="103" t="str">
        <f>'[1]Element Vessels'!I79</f>
        <v>Chemical Silo (Platinum)</v>
      </c>
      <c r="V79" s="168" t="str">
        <f>[2]Pellets!F79</f>
        <v>Bag (PolyPhenylene Oxide Pellets)</v>
      </c>
      <c r="W79" s="104" t="str">
        <f>[2]Pellets!G79</f>
        <v>Sack (PolyPhenylene Oxide Pellets)</v>
      </c>
      <c r="X79" s="104" t="str">
        <f>[2]Pellets!H79</f>
        <v>Powder Keg (PolyPhenylene Oxide Pellets)</v>
      </c>
      <c r="Y79" s="104" t="str">
        <f>[2]Pellets!I79</f>
        <v>Chemical Silo (PolyPhenylene Oxide Pellets)</v>
      </c>
      <c r="Z79" s="104" t="str">
        <f>'[2]Blocks (Poly)'!D79</f>
        <v>Block (PPO)</v>
      </c>
      <c r="AA79" s="104" t="str">
        <f>'[2]Slabs (Poly)'!F79</f>
        <v>Slab (PPO)</v>
      </c>
      <c r="AB79" s="104" t="str">
        <f>'[2]Stairs (Poly)'!D79</f>
        <v>Stairs (PPO)</v>
      </c>
      <c r="AC79" s="171">
        <f>[2]Bricks!E79</f>
        <v>0</v>
      </c>
      <c r="AD79" s="103">
        <f>[2]Molds!C79</f>
        <v>0</v>
      </c>
      <c r="AE79" s="103" t="str">
        <f xml:space="preserve"> '[2]Molded Items'!C94</f>
        <v>Fibers (PHA)</v>
      </c>
      <c r="AF79" s="103">
        <f>[2]Masks!C79</f>
        <v>0</v>
      </c>
      <c r="AG79" s="103">
        <f>[2]Wafers!H80</f>
        <v>0</v>
      </c>
      <c r="AH79" s="103">
        <f>[2]Electronics!E79</f>
        <v>0</v>
      </c>
      <c r="AI79" s="107"/>
      <c r="AJ79" s="107"/>
      <c r="AK79" s="103" t="str">
        <f>'[2]Polycraft Armor'!$G79&amp;" "&amp;'[2]Polycraft Armor'!H79</f>
        <v xml:space="preserve"> </v>
      </c>
      <c r="AL79" s="103" t="str">
        <f>'[2]Polycraft Armor'!$G79&amp;" "&amp;'[2]Polycraft Armor'!I79</f>
        <v xml:space="preserve"> </v>
      </c>
      <c r="AM79" s="103" t="str">
        <f>'[2]Polycraft Armor'!$G79&amp;" "&amp;'[2]Polycraft Armor'!J79</f>
        <v xml:space="preserve"> </v>
      </c>
      <c r="AN79" s="103" t="str">
        <f>'[2]Polycraft Armor'!$G79&amp;" "&amp;'[2]Polycraft Armor'!K79</f>
        <v xml:space="preserve"> </v>
      </c>
      <c r="AO79" s="103"/>
      <c r="AP79" s="103"/>
      <c r="AQ79" s="103"/>
      <c r="AR79" s="103"/>
      <c r="AS79" s="103"/>
      <c r="AT79" s="103">
        <f>Inventories!$D79</f>
        <v>0</v>
      </c>
      <c r="AU79" s="103" t="e">
        <f>'[2]Gripped Tools'!#REF!</f>
        <v>#REF!</v>
      </c>
      <c r="AV79" s="103">
        <f>'[2]Pogo Sticks'!$C79</f>
        <v>0</v>
      </c>
      <c r="AW79" s="103" t="str">
        <f>'[1]Custom Objects'!$C79</f>
        <v>Ripstop Nylon Sheet</v>
      </c>
      <c r="AX79" s="103"/>
      <c r="AY79" s="103" t="str">
        <f>'[3]Items (MC)'!B79</f>
        <v>Boat</v>
      </c>
      <c r="AZ79" s="103" t="str">
        <f>'[3]Blocks (MC)'!B79</f>
        <v>Stone Button</v>
      </c>
    </row>
    <row r="80" spans="3:52" x14ac:dyDescent="0.2">
      <c r="C80" s="105">
        <f>[1]Ores!C80</f>
        <v>0</v>
      </c>
      <c r="D80" s="105">
        <f>[1]Ingots!C80</f>
        <v>0</v>
      </c>
      <c r="E80" s="105"/>
      <c r="F80" s="105">
        <f>'[1]Compressed Blocks'!C80</f>
        <v>0</v>
      </c>
      <c r="G80" s="103">
        <f>[1]Catalysts!C80</f>
        <v>0</v>
      </c>
      <c r="H80" s="103" t="str">
        <f>[2]Pellets!F77</f>
        <v>Bag (PolyPentamethylene Hexamethylene Dicarbamate Pellets)</v>
      </c>
      <c r="I80" s="103" t="str">
        <f>'[1]CV Links'!B80</f>
        <v>Vial (Fruit Brandy)</v>
      </c>
      <c r="J80" s="162" t="str">
        <f>'[1]Compound Vessels'!F80</f>
        <v>Bag (Calcium Hydride)</v>
      </c>
      <c r="K80" s="106" t="str">
        <f>'[1]Compound Vessels'!G80</f>
        <v>Sack (Calcium Hydride)</v>
      </c>
      <c r="L80" s="106" t="str">
        <f>'[1]Compound Vessels'!H80</f>
        <v>Powder Keg (Calcium Hydride)</v>
      </c>
      <c r="M80" s="106" t="str">
        <f>'[1]Compound Vessels'!I80</f>
        <v>Chemical Silo (Calcium Hydride)</v>
      </c>
      <c r="N80" s="162">
        <f>'[1]Compound Vessels'!F405</f>
        <v>0</v>
      </c>
      <c r="O80" s="106">
        <f>'[1]Compound Vessels'!G405</f>
        <v>0</v>
      </c>
      <c r="P80" s="106">
        <f>'[1]Compound Vessels'!H405</f>
        <v>0</v>
      </c>
      <c r="Q80" s="106">
        <f>'[1]Compound Vessels'!I405</f>
        <v>0</v>
      </c>
      <c r="R80" s="165" t="str">
        <f>'[1]Element Vessels'!F80</f>
        <v>Bag (Gold)</v>
      </c>
      <c r="S80" s="103" t="str">
        <f>'[1]Element Vessels'!G80</f>
        <v>Sack (Gold)</v>
      </c>
      <c r="T80" s="103" t="str">
        <f>'[1]Element Vessels'!H80</f>
        <v>Powder Keg (Gold)</v>
      </c>
      <c r="U80" s="103" t="str">
        <f>'[1]Element Vessels'!I80</f>
        <v>Chemical Silo (Gold)</v>
      </c>
      <c r="V80" s="168" t="str">
        <f>[2]Pellets!F80</f>
        <v>Bag (PolyPhosphazene Pellets)</v>
      </c>
      <c r="W80" s="104" t="str">
        <f>[2]Pellets!G80</f>
        <v>Sack (PolyPhosphazene Pellets)</v>
      </c>
      <c r="X80" s="104" t="str">
        <f>[2]Pellets!H80</f>
        <v>Powder Keg (PolyPhosphazene Pellets)</v>
      </c>
      <c r="Y80" s="104" t="str">
        <f>[2]Pellets!I80</f>
        <v>Chemical Silo (PolyPhosphazene Pellets)</v>
      </c>
      <c r="Z80" s="104" t="str">
        <f>'[2]Blocks (Poly)'!D80</f>
        <v>Block (PPPHAZ)</v>
      </c>
      <c r="AA80" s="104" t="str">
        <f>'[2]Slabs (Poly)'!F80</f>
        <v>Slab (PPPHAZ)</v>
      </c>
      <c r="AB80" s="104" t="str">
        <f>'[2]Stairs (Poly)'!D80</f>
        <v>Stairs (PPPHAZ)</v>
      </c>
      <c r="AC80" s="171">
        <f>[2]Bricks!E80</f>
        <v>0</v>
      </c>
      <c r="AD80" s="103">
        <f>[2]Molds!C80</f>
        <v>0</v>
      </c>
      <c r="AE80" s="103" t="str">
        <f xml:space="preserve"> '[2]Molded Items'!C95</f>
        <v>Fibers (PHBV)</v>
      </c>
      <c r="AF80" s="103">
        <f>[2]Masks!C80</f>
        <v>0</v>
      </c>
      <c r="AG80" s="103">
        <f>[2]Wafers!H81</f>
        <v>0</v>
      </c>
      <c r="AH80" s="103">
        <f>[2]Electronics!E80</f>
        <v>0</v>
      </c>
      <c r="AI80" s="107"/>
      <c r="AJ80" s="107"/>
      <c r="AK80" s="103" t="str">
        <f>'[2]Polycraft Armor'!$G80&amp;" "&amp;'[2]Polycraft Armor'!H80</f>
        <v xml:space="preserve"> </v>
      </c>
      <c r="AL80" s="103" t="str">
        <f>'[2]Polycraft Armor'!$G80&amp;" "&amp;'[2]Polycraft Armor'!I80</f>
        <v xml:space="preserve"> </v>
      </c>
      <c r="AM80" s="103" t="str">
        <f>'[2]Polycraft Armor'!$G80&amp;" "&amp;'[2]Polycraft Armor'!J80</f>
        <v xml:space="preserve"> </v>
      </c>
      <c r="AN80" s="103" t="str">
        <f>'[2]Polycraft Armor'!$G80&amp;" "&amp;'[2]Polycraft Armor'!K80</f>
        <v xml:space="preserve"> </v>
      </c>
      <c r="AO80" s="103"/>
      <c r="AP80" s="103"/>
      <c r="AQ80" s="103"/>
      <c r="AR80" s="103"/>
      <c r="AS80" s="103"/>
      <c r="AT80" s="103">
        <f>Inventories!$D80</f>
        <v>0</v>
      </c>
      <c r="AU80" s="103" t="e">
        <f>'[2]Gripped Tools'!#REF!</f>
        <v>#REF!</v>
      </c>
      <c r="AV80" s="103">
        <f>'[2]Pogo Sticks'!$C80</f>
        <v>0</v>
      </c>
      <c r="AW80" s="103" t="str">
        <f>'[1]DNA Sampler'!$C23</f>
        <v>DNA sampler (Beginner)</v>
      </c>
      <c r="AX80" s="103"/>
      <c r="AY80" s="103" t="str">
        <f>'[3]Items (MC)'!B80</f>
        <v>Leather</v>
      </c>
      <c r="AZ80" s="103" t="str">
        <f>'[3]Blocks (MC)'!B80</f>
        <v>Snow Layer</v>
      </c>
    </row>
    <row r="81" spans="3:52" x14ac:dyDescent="0.2">
      <c r="C81" s="105">
        <f>[1]Ores!C81</f>
        <v>0</v>
      </c>
      <c r="D81" s="105">
        <f>[1]Ingots!C81</f>
        <v>0</v>
      </c>
      <c r="E81" s="105"/>
      <c r="F81" s="105">
        <f>'[1]Compressed Blocks'!C81</f>
        <v>0</v>
      </c>
      <c r="G81" s="103">
        <f>[1]Catalysts!C81</f>
        <v>0</v>
      </c>
      <c r="H81" s="103" t="str">
        <f>[2]Pellets!F78</f>
        <v>Bag (PolyPhenol Pellets)</v>
      </c>
      <c r="I81" s="103" t="str">
        <f>'[1]CV Links'!B81</f>
        <v>Beaker (Fruit Brandy)</v>
      </c>
      <c r="J81" s="162" t="str">
        <f>'[1]Compound Vessels'!F81</f>
        <v>Bag (Calcium Hydroxide)</v>
      </c>
      <c r="K81" s="106" t="str">
        <f>'[1]Compound Vessels'!G81</f>
        <v>Sack (Calcium Hydroxide)</v>
      </c>
      <c r="L81" s="106" t="str">
        <f>'[1]Compound Vessels'!H81</f>
        <v>Powder Keg (Calcium Hydroxide)</v>
      </c>
      <c r="M81" s="106" t="str">
        <f>'[1]Compound Vessels'!I81</f>
        <v>Chemical Silo (Calcium Hydroxide)</v>
      </c>
      <c r="N81" s="162">
        <f>'[1]Compound Vessels'!F406</f>
        <v>0</v>
      </c>
      <c r="O81" s="106">
        <f>'[1]Compound Vessels'!G406</f>
        <v>0</v>
      </c>
      <c r="P81" s="106">
        <f>'[1]Compound Vessels'!H406</f>
        <v>0</v>
      </c>
      <c r="Q81" s="106">
        <f>'[1]Compound Vessels'!I406</f>
        <v>0</v>
      </c>
      <c r="R81" s="165" t="str">
        <f>'[1]Element Vessels'!F81</f>
        <v>Vial (Mercury)</v>
      </c>
      <c r="S81" s="103" t="str">
        <f>'[1]Element Vessels'!G81</f>
        <v>Beaker (Mercury)</v>
      </c>
      <c r="T81" s="103" t="str">
        <f>'[1]Element Vessels'!H81</f>
        <v>Drum (Mercury)</v>
      </c>
      <c r="U81" s="103" t="str">
        <f>'[1]Element Vessels'!I81</f>
        <v>Chemical Vat (Mercury)</v>
      </c>
      <c r="V81" s="168" t="str">
        <f>[2]Pellets!F81</f>
        <v>Bag (PolyP-Methyl Styrene Pellets)</v>
      </c>
      <c r="W81" s="104" t="str">
        <f>[2]Pellets!G81</f>
        <v>Sack (PolyP-Methyl Styrene Pellets)</v>
      </c>
      <c r="X81" s="104" t="str">
        <f>[2]Pellets!H81</f>
        <v>Powder Keg (PolyP-Methyl Styrene Pellets)</v>
      </c>
      <c r="Y81" s="104" t="str">
        <f>[2]Pellets!I81</f>
        <v>Chemical Silo (PolyP-Methyl Styrene Pellets)</v>
      </c>
      <c r="Z81" s="104" t="str">
        <f>'[2]Blocks (Poly)'!D81</f>
        <v>Block (PPMS)</v>
      </c>
      <c r="AA81" s="104" t="str">
        <f>'[2]Slabs (Poly)'!F81</f>
        <v>Slab (PPMS)</v>
      </c>
      <c r="AB81" s="104" t="str">
        <f>'[2]Stairs (Poly)'!D81</f>
        <v>Stairs (PPMS)</v>
      </c>
      <c r="AC81" s="171">
        <f>[2]Bricks!E81</f>
        <v>0</v>
      </c>
      <c r="AD81" s="103">
        <f>[2]Molds!C81</f>
        <v>0</v>
      </c>
      <c r="AE81" s="103" t="str">
        <f xml:space="preserve"> '[2]Molded Items'!C96</f>
        <v>Fibers (PI)</v>
      </c>
      <c r="AF81" s="103">
        <f>[2]Masks!C81</f>
        <v>0</v>
      </c>
      <c r="AG81" s="103">
        <f>[2]Wafers!H82</f>
        <v>0</v>
      </c>
      <c r="AH81" s="103">
        <f>[2]Electronics!E81</f>
        <v>0</v>
      </c>
      <c r="AI81" s="107"/>
      <c r="AJ81" s="107"/>
      <c r="AK81" s="103" t="str">
        <f>'[2]Polycraft Armor'!$G81&amp;" "&amp;'[2]Polycraft Armor'!H81</f>
        <v xml:space="preserve"> </v>
      </c>
      <c r="AL81" s="103" t="str">
        <f>'[2]Polycraft Armor'!$G81&amp;" "&amp;'[2]Polycraft Armor'!I81</f>
        <v xml:space="preserve"> </v>
      </c>
      <c r="AM81" s="103" t="str">
        <f>'[2]Polycraft Armor'!$G81&amp;" "&amp;'[2]Polycraft Armor'!J81</f>
        <v xml:space="preserve"> </v>
      </c>
      <c r="AN81" s="103" t="str">
        <f>'[2]Polycraft Armor'!$G81&amp;" "&amp;'[2]Polycraft Armor'!K81</f>
        <v xml:space="preserve"> </v>
      </c>
      <c r="AO81" s="103"/>
      <c r="AP81" s="103"/>
      <c r="AQ81" s="103"/>
      <c r="AR81" s="103"/>
      <c r="AS81" s="103"/>
      <c r="AT81" s="103">
        <f>Inventories!$D81</f>
        <v>0</v>
      </c>
      <c r="AU81" s="103" t="e">
        <f>'[2]Gripped Tools'!#REF!</f>
        <v>#REF!</v>
      </c>
      <c r="AV81" s="103">
        <f>'[2]Pogo Sticks'!$C81</f>
        <v>0</v>
      </c>
      <c r="AW81" s="103" t="str">
        <f>'[1]DNA Sampler'!$C24</f>
        <v>DNA sampler (Intermediate)</v>
      </c>
      <c r="AX81" s="103"/>
      <c r="AY81" s="103" t="str">
        <f>'[3]Items (MC)'!B81</f>
        <v>Milk Bucket</v>
      </c>
      <c r="AZ81" s="103" t="str">
        <f>'[3]Blocks (MC)'!B81</f>
        <v>Ice</v>
      </c>
    </row>
    <row r="82" spans="3:52" x14ac:dyDescent="0.2">
      <c r="C82" s="105">
        <f>[1]Ores!C82</f>
        <v>0</v>
      </c>
      <c r="D82" s="105">
        <f>[1]Ingots!C82</f>
        <v>0</v>
      </c>
      <c r="E82" s="105"/>
      <c r="F82" s="105">
        <f>'[1]Compressed Blocks'!C82</f>
        <v>0</v>
      </c>
      <c r="G82" s="103">
        <f>[1]Catalysts!C82</f>
        <v>0</v>
      </c>
      <c r="H82" s="103" t="str">
        <f>[2]Pellets!F79</f>
        <v>Bag (PolyPhenylene Oxide Pellets)</v>
      </c>
      <c r="I82" s="103" t="str">
        <f>'[1]CV Links'!B82</f>
        <v>Drum (Fruit Brandy)</v>
      </c>
      <c r="J82" s="162" t="str">
        <f>'[1]Compound Vessels'!F82</f>
        <v>Bag (Calcium Hypochlorite)</v>
      </c>
      <c r="K82" s="106" t="str">
        <f>'[1]Compound Vessels'!G82</f>
        <v>Sack (Calcium Hypochlorite)</v>
      </c>
      <c r="L82" s="106" t="str">
        <f>'[1]Compound Vessels'!H82</f>
        <v>Powder Keg (Calcium Hypochlorite)</v>
      </c>
      <c r="M82" s="106" t="str">
        <f>'[1]Compound Vessels'!I82</f>
        <v>Chemical Silo (Calcium Hypochlorite)</v>
      </c>
      <c r="N82" s="162">
        <f>'[1]Compound Vessels'!F407</f>
        <v>0</v>
      </c>
      <c r="O82" s="106">
        <f>'[1]Compound Vessels'!G407</f>
        <v>0</v>
      </c>
      <c r="P82" s="106">
        <f>'[1]Compound Vessels'!H407</f>
        <v>0</v>
      </c>
      <c r="Q82" s="106">
        <f>'[1]Compound Vessels'!I407</f>
        <v>0</v>
      </c>
      <c r="R82" s="165" t="str">
        <f>'[1]Element Vessels'!F82</f>
        <v>Bag (Thallium)</v>
      </c>
      <c r="S82" s="103" t="str">
        <f>'[1]Element Vessels'!G82</f>
        <v>Sack (Thallium)</v>
      </c>
      <c r="T82" s="103" t="str">
        <f>'[1]Element Vessels'!H82</f>
        <v>Powder Keg (Thallium)</v>
      </c>
      <c r="U82" s="103" t="str">
        <f>'[1]Element Vessels'!I82</f>
        <v>Chemical Silo (Thallium)</v>
      </c>
      <c r="V82" s="168" t="str">
        <f>[2]Pellets!F82</f>
        <v>Bag (PolyP-Phenylene Sulphide Pellets)</v>
      </c>
      <c r="W82" s="104" t="str">
        <f>[2]Pellets!G82</f>
        <v>Sack (PolyP-Phenylene Sulphide Pellets)</v>
      </c>
      <c r="X82" s="104" t="str">
        <f>[2]Pellets!H82</f>
        <v>Powder Keg (PolyP-Phenylene Sulphide Pellets)</v>
      </c>
      <c r="Y82" s="104" t="str">
        <f>[2]Pellets!I82</f>
        <v>Chemical Silo (PolyP-Phenylene Sulphide Pellets)</v>
      </c>
      <c r="Z82" s="104" t="str">
        <f>'[2]Blocks (Poly)'!D82</f>
        <v>Block (PPS)</v>
      </c>
      <c r="AA82" s="104" t="str">
        <f>'[2]Slabs (Poly)'!F82</f>
        <v>Slab (PPS)</v>
      </c>
      <c r="AB82" s="104" t="str">
        <f>'[2]Stairs (Poly)'!D82</f>
        <v>Stairs (PPS)</v>
      </c>
      <c r="AC82" s="171">
        <f>[2]Bricks!E82</f>
        <v>0</v>
      </c>
      <c r="AD82" s="103">
        <f>[2]Molds!C82</f>
        <v>0</v>
      </c>
      <c r="AE82" s="103" t="str">
        <f xml:space="preserve"> '[2]Molded Items'!C97</f>
        <v>Fibers (PIBOA)</v>
      </c>
      <c r="AF82" s="103">
        <f>[2]Masks!C82</f>
        <v>0</v>
      </c>
      <c r="AG82" s="103">
        <f>[2]Wafers!H83</f>
        <v>0</v>
      </c>
      <c r="AH82" s="103">
        <f>[2]Electronics!E82</f>
        <v>0</v>
      </c>
      <c r="AI82" s="107"/>
      <c r="AJ82" s="107"/>
      <c r="AK82" s="103" t="str">
        <f>'[2]Polycraft Armor'!$G82&amp;" "&amp;'[2]Polycraft Armor'!H82</f>
        <v xml:space="preserve"> </v>
      </c>
      <c r="AL82" s="103" t="str">
        <f>'[2]Polycraft Armor'!$G82&amp;" "&amp;'[2]Polycraft Armor'!I82</f>
        <v xml:space="preserve"> </v>
      </c>
      <c r="AM82" s="103" t="str">
        <f>'[2]Polycraft Armor'!$G82&amp;" "&amp;'[2]Polycraft Armor'!J82</f>
        <v xml:space="preserve"> </v>
      </c>
      <c r="AN82" s="103" t="str">
        <f>'[2]Polycraft Armor'!$G82&amp;" "&amp;'[2]Polycraft Armor'!K82</f>
        <v xml:space="preserve"> </v>
      </c>
      <c r="AO82" s="103"/>
      <c r="AP82" s="103"/>
      <c r="AQ82" s="103"/>
      <c r="AR82" s="103"/>
      <c r="AS82" s="103"/>
      <c r="AT82" s="103">
        <f>Inventories!$D82</f>
        <v>0</v>
      </c>
      <c r="AU82" s="103" t="e">
        <f>'[2]Gripped Tools'!#REF!</f>
        <v>#REF!</v>
      </c>
      <c r="AV82" s="103">
        <f>'[2]Pogo Sticks'!$C82</f>
        <v>0</v>
      </c>
      <c r="AW82" s="103" t="str">
        <f>'[1]DNA Sampler'!$C25</f>
        <v>DNA sampler (Advanced)</v>
      </c>
      <c r="AX82" s="103"/>
      <c r="AY82" s="103" t="str">
        <f>'[3]Items (MC)'!B82</f>
        <v>Brick</v>
      </c>
      <c r="AZ82" s="103" t="str">
        <f>'[3]Blocks (MC)'!B82</f>
        <v>Snow</v>
      </c>
    </row>
    <row r="83" spans="3:52" x14ac:dyDescent="0.2">
      <c r="C83" s="105">
        <f>[1]Ores!C83</f>
        <v>0</v>
      </c>
      <c r="D83" s="105">
        <f>[1]Ingots!C83</f>
        <v>0</v>
      </c>
      <c r="E83" s="105"/>
      <c r="F83" s="105">
        <f>'[1]Compressed Blocks'!C83</f>
        <v>0</v>
      </c>
      <c r="G83" s="103">
        <f>[1]Catalysts!C83</f>
        <v>0</v>
      </c>
      <c r="H83" s="103" t="str">
        <f>[2]Pellets!F80</f>
        <v>Bag (PolyPhosphazene Pellets)</v>
      </c>
      <c r="I83" s="103" t="str">
        <f>'[1]CV Links'!B83</f>
        <v>Vial (Vodka)</v>
      </c>
      <c r="J83" s="162" t="str">
        <f>'[1]Compound Vessels'!F83</f>
        <v>Bag (Calcium Monoxide)</v>
      </c>
      <c r="K83" s="106" t="str">
        <f>'[1]Compound Vessels'!G83</f>
        <v>Sack (Calcium Monoxide)</v>
      </c>
      <c r="L83" s="106" t="str">
        <f>'[1]Compound Vessels'!H83</f>
        <v>Powder Keg (Calcium Monoxide)</v>
      </c>
      <c r="M83" s="106" t="str">
        <f>'[1]Compound Vessels'!I83</f>
        <v>Chemical Silo (Calcium Monoxide)</v>
      </c>
      <c r="N83" s="162">
        <f>'[1]Compound Vessels'!F408</f>
        <v>0</v>
      </c>
      <c r="O83" s="106">
        <f>'[1]Compound Vessels'!G408</f>
        <v>0</v>
      </c>
      <c r="P83" s="106">
        <f>'[1]Compound Vessels'!H408</f>
        <v>0</v>
      </c>
      <c r="Q83" s="106">
        <f>'[1]Compound Vessels'!I408</f>
        <v>0</v>
      </c>
      <c r="R83" s="165" t="str">
        <f>'[1]Element Vessels'!F83</f>
        <v>Bag (Plumbum (Lead))</v>
      </c>
      <c r="S83" s="103" t="str">
        <f>'[1]Element Vessels'!G83</f>
        <v>Sack (Plumbum (Lead))</v>
      </c>
      <c r="T83" s="103" t="str">
        <f>'[1]Element Vessels'!H83</f>
        <v>Powder Keg (Plumbum (Lead))</v>
      </c>
      <c r="U83" s="103" t="str">
        <f>'[1]Element Vessels'!I83</f>
        <v>Chemical Silo (Plumbum (Lead))</v>
      </c>
      <c r="V83" s="168" t="str">
        <f>[2]Pellets!F83</f>
        <v>Bag (PolyP-Phenylene Terephthalamide Pellets)</v>
      </c>
      <c r="W83" s="104" t="str">
        <f>[2]Pellets!G83</f>
        <v>Sack (PolyP-Phenylene Terephthalamide Pellets)</v>
      </c>
      <c r="X83" s="104" t="str">
        <f>[2]Pellets!H83</f>
        <v>Powder Keg (PolyP-Phenylene Terephthalamide Pellets)</v>
      </c>
      <c r="Y83" s="104" t="str">
        <f>[2]Pellets!I83</f>
        <v>Chemical Silo (PolyP-Phenylene Terephthalamide Pellets)</v>
      </c>
      <c r="Z83" s="104" t="str">
        <f>'[2]Blocks (Poly)'!D83</f>
        <v>Block (kevlar)</v>
      </c>
      <c r="AA83" s="104" t="str">
        <f>'[2]Slabs (Poly)'!F83</f>
        <v>Slab (kevlar)</v>
      </c>
      <c r="AB83" s="104" t="str">
        <f>'[2]Stairs (Poly)'!D83</f>
        <v>Stairs (kevlar)</v>
      </c>
      <c r="AC83" s="171">
        <f>[2]Bricks!E83</f>
        <v>0</v>
      </c>
      <c r="AD83" s="103">
        <f>[2]Molds!C83</f>
        <v>0</v>
      </c>
      <c r="AE83" s="103" t="str">
        <f xml:space="preserve"> '[2]Molded Items'!C98</f>
        <v>Fibers (PIBA)</v>
      </c>
      <c r="AF83" s="103">
        <f>[2]Masks!C83</f>
        <v>0</v>
      </c>
      <c r="AG83" s="103">
        <f>[2]Wafers!H84</f>
        <v>0</v>
      </c>
      <c r="AH83" s="103">
        <f>[2]Electronics!E83</f>
        <v>0</v>
      </c>
      <c r="AI83" s="107"/>
      <c r="AJ83" s="107"/>
      <c r="AK83" s="103" t="str">
        <f>'[2]Polycraft Armor'!$G83&amp;" "&amp;'[2]Polycraft Armor'!H83</f>
        <v xml:space="preserve"> </v>
      </c>
      <c r="AL83" s="103" t="str">
        <f>'[2]Polycraft Armor'!$G83&amp;" "&amp;'[2]Polycraft Armor'!I83</f>
        <v xml:space="preserve"> </v>
      </c>
      <c r="AM83" s="103" t="str">
        <f>'[2]Polycraft Armor'!$G83&amp;" "&amp;'[2]Polycraft Armor'!J83</f>
        <v xml:space="preserve"> </v>
      </c>
      <c r="AN83" s="103" t="str">
        <f>'[2]Polycraft Armor'!$G83&amp;" "&amp;'[2]Polycraft Armor'!K83</f>
        <v xml:space="preserve"> </v>
      </c>
      <c r="AO83" s="103"/>
      <c r="AP83" s="103"/>
      <c r="AQ83" s="103"/>
      <c r="AR83" s="103"/>
      <c r="AS83" s="103"/>
      <c r="AT83" s="103">
        <f>Inventories!$D83</f>
        <v>0</v>
      </c>
      <c r="AU83" s="103" t="e">
        <f>'[2]Gripped Tools'!#REF!</f>
        <v>#REF!</v>
      </c>
      <c r="AV83" s="103">
        <f>'[2]Pogo Sticks'!$C83</f>
        <v>0</v>
      </c>
      <c r="AW83" s="103" t="str">
        <f>'[1]DNA Sampler'!$C26</f>
        <v>DNA sampler (Expert)</v>
      </c>
      <c r="AX83" s="103"/>
      <c r="AY83" s="103" t="str">
        <f>'[3]Items (MC)'!B83</f>
        <v>Clay Ball</v>
      </c>
      <c r="AZ83" s="103" t="str">
        <f>'[3]Blocks (MC)'!B83</f>
        <v>Cactus</v>
      </c>
    </row>
    <row r="84" spans="3:52" x14ac:dyDescent="0.2">
      <c r="C84" s="105">
        <f>[1]Ores!C84</f>
        <v>0</v>
      </c>
      <c r="D84" s="105">
        <f>[1]Ingots!C84</f>
        <v>0</v>
      </c>
      <c r="E84" s="105"/>
      <c r="F84" s="105">
        <f>'[1]Compressed Blocks'!C84</f>
        <v>0</v>
      </c>
      <c r="G84" s="103">
        <f>[1]Catalysts!C84</f>
        <v>0</v>
      </c>
      <c r="H84" s="103" t="str">
        <f>[2]Pellets!F81</f>
        <v>Bag (PolyP-Methyl Styrene Pellets)</v>
      </c>
      <c r="I84" s="103" t="str">
        <f>'[1]CV Links'!B84</f>
        <v>Beaker (Vodka)</v>
      </c>
      <c r="J84" s="162" t="str">
        <f>'[1]Compound Vessels'!F84</f>
        <v>Vial (Calcium Nitrate)</v>
      </c>
      <c r="K84" s="106" t="str">
        <f>'[1]Compound Vessels'!G84</f>
        <v>Beaker (Calcium Nitrate)</v>
      </c>
      <c r="L84" s="106" t="str">
        <f>'[1]Compound Vessels'!H84</f>
        <v>Drum (Calcium Nitrate)</v>
      </c>
      <c r="M84" s="106" t="str">
        <f>'[1]Compound Vessels'!I84</f>
        <v>Chemical Vat (Calcium Nitrate)</v>
      </c>
      <c r="N84" s="162">
        <f>'[1]Compound Vessels'!F409</f>
        <v>0</v>
      </c>
      <c r="O84" s="106">
        <f>'[1]Compound Vessels'!G409</f>
        <v>0</v>
      </c>
      <c r="P84" s="106">
        <f>'[1]Compound Vessels'!H409</f>
        <v>0</v>
      </c>
      <c r="Q84" s="106">
        <f>'[1]Compound Vessels'!I409</f>
        <v>0</v>
      </c>
      <c r="R84" s="165" t="str">
        <f>'[1]Element Vessels'!F84</f>
        <v>Bag (Bismuth)</v>
      </c>
      <c r="S84" s="103" t="str">
        <f>'[1]Element Vessels'!G84</f>
        <v>Sack (Bismuth)</v>
      </c>
      <c r="T84" s="103" t="str">
        <f>'[1]Element Vessels'!H84</f>
        <v>Powder Keg (Bismuth)</v>
      </c>
      <c r="U84" s="103" t="str">
        <f>'[1]Element Vessels'!I84</f>
        <v>Chemical Silo (Bismuth)</v>
      </c>
      <c r="V84" s="168" t="str">
        <f>[2]Pellets!F84</f>
        <v>Bag (PolyPropylene Pellets)</v>
      </c>
      <c r="W84" s="104" t="str">
        <f>[2]Pellets!G84</f>
        <v>Sack (PolyPropylene Pellets)</v>
      </c>
      <c r="X84" s="104" t="str">
        <f>[2]Pellets!H84</f>
        <v>Powder Keg (PolyPropylene Pellets)</v>
      </c>
      <c r="Y84" s="104" t="str">
        <f>[2]Pellets!I84</f>
        <v>Chemical Silo (PolyPropylene Pellets)</v>
      </c>
      <c r="Z84" s="104" t="str">
        <f>'[2]Blocks (Poly)'!D84</f>
        <v>Block (PP)</v>
      </c>
      <c r="AA84" s="104" t="str">
        <f>'[2]Slabs (Poly)'!F84</f>
        <v>Slab (PP)</v>
      </c>
      <c r="AB84" s="104" t="str">
        <f>'[2]Stairs (Poly)'!D84</f>
        <v>Stairs (PP)</v>
      </c>
      <c r="AC84" s="171">
        <f>[2]Bricks!E84</f>
        <v>0</v>
      </c>
      <c r="AD84" s="103">
        <f>[2]Molds!C84</f>
        <v>0</v>
      </c>
      <c r="AE84" s="103" t="str">
        <f xml:space="preserve"> '[2]Molded Items'!C99</f>
        <v>Fibers (PIB)</v>
      </c>
      <c r="AF84" s="103">
        <f>[2]Masks!C84</f>
        <v>0</v>
      </c>
      <c r="AG84" s="103">
        <f>[2]Wafers!H85</f>
        <v>0</v>
      </c>
      <c r="AH84" s="103">
        <f>[2]Electronics!E84</f>
        <v>0</v>
      </c>
      <c r="AI84" s="107"/>
      <c r="AJ84" s="107"/>
      <c r="AK84" s="103" t="str">
        <f>'[2]Polycraft Armor'!$G84&amp;" "&amp;'[2]Polycraft Armor'!H84</f>
        <v xml:space="preserve"> </v>
      </c>
      <c r="AL84" s="103" t="str">
        <f>'[2]Polycraft Armor'!$G84&amp;" "&amp;'[2]Polycraft Armor'!I84</f>
        <v xml:space="preserve"> </v>
      </c>
      <c r="AM84" s="103" t="str">
        <f>'[2]Polycraft Armor'!$G84&amp;" "&amp;'[2]Polycraft Armor'!J84</f>
        <v xml:space="preserve"> </v>
      </c>
      <c r="AN84" s="103" t="str">
        <f>'[2]Polycraft Armor'!$G84&amp;" "&amp;'[2]Polycraft Armor'!K84</f>
        <v xml:space="preserve"> </v>
      </c>
      <c r="AO84" s="103"/>
      <c r="AP84" s="103"/>
      <c r="AQ84" s="103"/>
      <c r="AR84" s="103"/>
      <c r="AS84" s="103"/>
      <c r="AT84" s="103">
        <f>Inventories!$D84</f>
        <v>0</v>
      </c>
      <c r="AU84" s="103" t="e">
        <f>'[2]Gripped Tools'!#REF!</f>
        <v>#REF!</v>
      </c>
      <c r="AV84" s="103">
        <f>'[2]Pogo Sticks'!$C84</f>
        <v>0</v>
      </c>
      <c r="AW84" s="103" t="str">
        <f>'[1]DNA Sampler'!$C27</f>
        <v>DNA sampler (Nether)</v>
      </c>
      <c r="AX84" s="103"/>
      <c r="AY84" s="103" t="str">
        <f>'[3]Items (MC)'!B84</f>
        <v>Reeds</v>
      </c>
      <c r="AZ84" s="103" t="str">
        <f>'[3]Blocks (MC)'!B84</f>
        <v>Clay</v>
      </c>
    </row>
    <row r="85" spans="3:52" x14ac:dyDescent="0.2">
      <c r="C85" s="105">
        <f>[1]Ores!C85</f>
        <v>0</v>
      </c>
      <c r="D85" s="105">
        <f>[1]Ingots!C85</f>
        <v>0</v>
      </c>
      <c r="E85" s="105"/>
      <c r="F85" s="105">
        <f>'[1]Compressed Blocks'!C85</f>
        <v>0</v>
      </c>
      <c r="G85" s="103">
        <f>[1]Catalysts!C85</f>
        <v>0</v>
      </c>
      <c r="H85" s="103" t="str">
        <f>[2]Pellets!F82</f>
        <v>Bag (PolyP-Phenylene Sulphide Pellets)</v>
      </c>
      <c r="I85" s="103" t="str">
        <f>'[1]CV Links'!B85</f>
        <v>Drum (Vodka)</v>
      </c>
      <c r="J85" s="162" t="str">
        <f>'[1]Compound Vessels'!F85</f>
        <v>Vial (Calcium Oxide)</v>
      </c>
      <c r="K85" s="106" t="str">
        <f>'[1]Compound Vessels'!G85</f>
        <v>Beaker (Calcium Oxide)</v>
      </c>
      <c r="L85" s="106" t="str">
        <f>'[1]Compound Vessels'!H85</f>
        <v>Drum (Calcium Oxide)</v>
      </c>
      <c r="M85" s="106" t="str">
        <f>'[1]Compound Vessels'!I85</f>
        <v>Chemical Vat (Calcium Oxide)</v>
      </c>
      <c r="N85" s="162">
        <f>'[1]Compound Vessels'!F410</f>
        <v>0</v>
      </c>
      <c r="O85" s="106">
        <f>'[1]Compound Vessels'!G410</f>
        <v>0</v>
      </c>
      <c r="P85" s="106">
        <f>'[1]Compound Vessels'!H410</f>
        <v>0</v>
      </c>
      <c r="Q85" s="106">
        <f>'[1]Compound Vessels'!I410</f>
        <v>0</v>
      </c>
      <c r="R85" s="165" t="str">
        <f>'[1]Element Vessels'!F85</f>
        <v>Bag (Polonium)</v>
      </c>
      <c r="S85" s="103" t="str">
        <f>'[1]Element Vessels'!G85</f>
        <v>Sack (Polonium)</v>
      </c>
      <c r="T85" s="103" t="str">
        <f>'[1]Element Vessels'!H85</f>
        <v>Powder Keg (Polonium)</v>
      </c>
      <c r="U85" s="103" t="str">
        <f>'[1]Element Vessels'!I85</f>
        <v>Chemical Silo (Polonium)</v>
      </c>
      <c r="V85" s="168" t="str">
        <f>[2]Pellets!F85</f>
        <v>Bag (PolyPropylene Glycol Pellets)</v>
      </c>
      <c r="W85" s="104" t="str">
        <f>[2]Pellets!G85</f>
        <v>Sack (PolyPropylene Glycol Pellets)</v>
      </c>
      <c r="X85" s="104" t="str">
        <f>[2]Pellets!H85</f>
        <v>Powder Keg (PolyPropylene Glycol Pellets)</v>
      </c>
      <c r="Y85" s="104" t="str">
        <f>[2]Pellets!I85</f>
        <v>Chemical Silo (PolyPropylene Glycol Pellets)</v>
      </c>
      <c r="Z85" s="104" t="str">
        <f>'[2]Blocks (Poly)'!D85</f>
        <v>Block (PPG)</v>
      </c>
      <c r="AA85" s="104" t="str">
        <f>'[2]Slabs (Poly)'!F85</f>
        <v>Slab (PPG)</v>
      </c>
      <c r="AB85" s="104" t="str">
        <f>'[2]Stairs (Poly)'!D85</f>
        <v>Stairs (PPG)</v>
      </c>
      <c r="AC85" s="171">
        <f>[2]Bricks!E85</f>
        <v>0</v>
      </c>
      <c r="AD85" s="103">
        <f>[2]Molds!C85</f>
        <v>0</v>
      </c>
      <c r="AE85" s="103" t="str">
        <f xml:space="preserve"> '[2]Molded Items'!C100</f>
        <v>Fibers (Natural Rubber)</v>
      </c>
      <c r="AF85" s="103">
        <f>[2]Masks!C85</f>
        <v>0</v>
      </c>
      <c r="AG85" s="103">
        <f>[2]Wafers!H86</f>
        <v>0</v>
      </c>
      <c r="AH85" s="103">
        <f>[2]Electronics!E85</f>
        <v>0</v>
      </c>
      <c r="AI85" s="107"/>
      <c r="AJ85" s="107"/>
      <c r="AK85" s="103" t="str">
        <f>'[2]Polycraft Armor'!$G85&amp;" "&amp;'[2]Polycraft Armor'!H85</f>
        <v xml:space="preserve"> </v>
      </c>
      <c r="AL85" s="103" t="str">
        <f>'[2]Polycraft Armor'!$G85&amp;" "&amp;'[2]Polycraft Armor'!I85</f>
        <v xml:space="preserve"> </v>
      </c>
      <c r="AM85" s="103" t="str">
        <f>'[2]Polycraft Armor'!$G85&amp;" "&amp;'[2]Polycraft Armor'!J85</f>
        <v xml:space="preserve"> </v>
      </c>
      <c r="AN85" s="103" t="str">
        <f>'[2]Polycraft Armor'!$G85&amp;" "&amp;'[2]Polycraft Armor'!K85</f>
        <v xml:space="preserve"> </v>
      </c>
      <c r="AO85" s="103"/>
      <c r="AP85" s="103"/>
      <c r="AQ85" s="103"/>
      <c r="AR85" s="103"/>
      <c r="AS85" s="103"/>
      <c r="AT85" s="103">
        <f>Inventories!$D85</f>
        <v>0</v>
      </c>
      <c r="AU85" s="103" t="e">
        <f>'[2]Gripped Tools'!#REF!</f>
        <v>#REF!</v>
      </c>
      <c r="AV85" s="103">
        <f>'[2]Pogo Sticks'!$C85</f>
        <v>0</v>
      </c>
      <c r="AW85" s="103" t="str">
        <f>'[1]Custom Objects'!$C80</f>
        <v>Guano</v>
      </c>
      <c r="AX85" s="103"/>
      <c r="AY85" s="103" t="str">
        <f>'[3]Items (MC)'!B85</f>
        <v>Paper</v>
      </c>
      <c r="AZ85" s="103" t="str">
        <f>'[3]Blocks (MC)'!B85</f>
        <v>Reeds</v>
      </c>
    </row>
    <row r="86" spans="3:52" x14ac:dyDescent="0.2">
      <c r="C86" s="105">
        <f>[1]Ores!C86</f>
        <v>0</v>
      </c>
      <c r="D86" s="105">
        <f>[1]Ingots!C86</f>
        <v>0</v>
      </c>
      <c r="E86" s="105"/>
      <c r="F86" s="105">
        <f>'[1]Compressed Blocks'!C86</f>
        <v>0</v>
      </c>
      <c r="G86" s="103">
        <f>[1]Catalysts!C86</f>
        <v>0</v>
      </c>
      <c r="H86" s="103" t="str">
        <f>[2]Pellets!F83</f>
        <v>Bag (PolyP-Phenylene Terephthalamide Pellets)</v>
      </c>
      <c r="I86" s="103" t="str">
        <f>'[1]CV Links'!B86</f>
        <v>Vial (Gin)</v>
      </c>
      <c r="J86" s="162" t="str">
        <f>'[1]Compound Vessels'!F86</f>
        <v>Vial (Calcium Phosphate, Monobasic)</v>
      </c>
      <c r="K86" s="106" t="str">
        <f>'[1]Compound Vessels'!G86</f>
        <v>Beaker (Calcium Phosphate, Monobasic)</v>
      </c>
      <c r="L86" s="106" t="str">
        <f>'[1]Compound Vessels'!H86</f>
        <v>Drum (Calcium Phosphate, Monobasic)</v>
      </c>
      <c r="M86" s="106" t="str">
        <f>'[1]Compound Vessels'!I86</f>
        <v>Chemical Vat (Calcium Phosphate, Monobasic)</v>
      </c>
      <c r="N86" s="162">
        <f>'[1]Compound Vessels'!F411</f>
        <v>0</v>
      </c>
      <c r="O86" s="106">
        <f>'[1]Compound Vessels'!G411</f>
        <v>0</v>
      </c>
      <c r="P86" s="106">
        <f>'[1]Compound Vessels'!H411</f>
        <v>0</v>
      </c>
      <c r="Q86" s="106">
        <f>'[1]Compound Vessels'!I411</f>
        <v>0</v>
      </c>
      <c r="R86" s="165" t="str">
        <f>'[1]Element Vessels'!F86</f>
        <v>Bag (Astatine)</v>
      </c>
      <c r="S86" s="103" t="str">
        <f>'[1]Element Vessels'!G86</f>
        <v>Sack (Astatine)</v>
      </c>
      <c r="T86" s="103" t="str">
        <f>'[1]Element Vessels'!H86</f>
        <v>Powder Keg (Astatine)</v>
      </c>
      <c r="U86" s="103" t="str">
        <f>'[1]Element Vessels'!I86</f>
        <v>Chemical Silo (Astatine)</v>
      </c>
      <c r="V86" s="168" t="str">
        <f>[2]Pellets!F86</f>
        <v>Bag (PolyPropylene Oxide Pellets)</v>
      </c>
      <c r="W86" s="104" t="str">
        <f>[2]Pellets!G86</f>
        <v>Sack (PolyPropylene Oxide Pellets)</v>
      </c>
      <c r="X86" s="104" t="str">
        <f>[2]Pellets!H86</f>
        <v>Powder Keg (PolyPropylene Oxide Pellets)</v>
      </c>
      <c r="Y86" s="104" t="str">
        <f>[2]Pellets!I86</f>
        <v>Chemical Silo (PolyPropylene Oxide Pellets)</v>
      </c>
      <c r="Z86" s="104" t="str">
        <f>'[2]Blocks (Poly)'!D86</f>
        <v>Block (PPOX)</v>
      </c>
      <c r="AA86" s="104" t="str">
        <f>'[2]Slabs (Poly)'!F86</f>
        <v>Slab (PPOX)</v>
      </c>
      <c r="AB86" s="104" t="str">
        <f>'[2]Stairs (Poly)'!D86</f>
        <v>Stairs (PPOX)</v>
      </c>
      <c r="AC86" s="171">
        <f>[2]Bricks!E86</f>
        <v>0</v>
      </c>
      <c r="AD86" s="103">
        <f>[2]Molds!C86</f>
        <v>0</v>
      </c>
      <c r="AE86" s="103" t="str">
        <f xml:space="preserve"> '[2]Molded Items'!C101</f>
        <v>Fibers (PLA)</v>
      </c>
      <c r="AF86" s="103">
        <f>[2]Masks!C86</f>
        <v>0</v>
      </c>
      <c r="AG86" s="103">
        <f>[2]Wafers!H87</f>
        <v>0</v>
      </c>
      <c r="AH86" s="103">
        <f>[2]Electronics!E86</f>
        <v>0</v>
      </c>
      <c r="AI86" s="107"/>
      <c r="AJ86" s="107"/>
      <c r="AK86" s="103" t="str">
        <f>'[2]Polycraft Armor'!$G86&amp;" "&amp;'[2]Polycraft Armor'!H86</f>
        <v xml:space="preserve"> </v>
      </c>
      <c r="AL86" s="103" t="str">
        <f>'[2]Polycraft Armor'!$G86&amp;" "&amp;'[2]Polycraft Armor'!I86</f>
        <v xml:space="preserve"> </v>
      </c>
      <c r="AM86" s="103" t="str">
        <f>'[2]Polycraft Armor'!$G86&amp;" "&amp;'[2]Polycraft Armor'!J86</f>
        <v xml:space="preserve"> </v>
      </c>
      <c r="AN86" s="103" t="str">
        <f>'[2]Polycraft Armor'!$G86&amp;" "&amp;'[2]Polycraft Armor'!K86</f>
        <v xml:space="preserve"> </v>
      </c>
      <c r="AO86" s="103"/>
      <c r="AP86" s="103"/>
      <c r="AQ86" s="103"/>
      <c r="AR86" s="103"/>
      <c r="AS86" s="103"/>
      <c r="AT86" s="103">
        <f>Inventories!$D86</f>
        <v>0</v>
      </c>
      <c r="AU86" s="103" t="e">
        <f>'[2]Gripped Tools'!#REF!</f>
        <v>#REF!</v>
      </c>
      <c r="AV86" s="103">
        <f>'[2]Pogo Sticks'!$C86</f>
        <v>0</v>
      </c>
      <c r="AW86" s="103" t="str">
        <f>'[1]Custom Objects'!$C81</f>
        <v>Flourescent Bulbs</v>
      </c>
      <c r="AX86" s="103"/>
      <c r="AY86" s="103" t="str">
        <f>'[3]Items (MC)'!B86</f>
        <v>Book</v>
      </c>
      <c r="AZ86" s="103" t="str">
        <f>'[3]Blocks (MC)'!B86</f>
        <v>Jukebox</v>
      </c>
    </row>
    <row r="87" spans="3:52" x14ac:dyDescent="0.2">
      <c r="C87" s="105">
        <f>[1]Ores!C87</f>
        <v>0</v>
      </c>
      <c r="D87" s="105">
        <f>[1]Ingots!C87</f>
        <v>0</v>
      </c>
      <c r="E87" s="105"/>
      <c r="F87" s="105">
        <f>'[1]Compressed Blocks'!C87</f>
        <v>0</v>
      </c>
      <c r="G87" s="103">
        <f>[1]Catalysts!C87</f>
        <v>0</v>
      </c>
      <c r="H87" s="103" t="str">
        <f>[2]Pellets!F84</f>
        <v>Bag (PolyPropylene Pellets)</v>
      </c>
      <c r="I87" s="103" t="str">
        <f>'[1]CV Links'!B87</f>
        <v>Beaker (Gin)</v>
      </c>
      <c r="J87" s="162" t="str">
        <f>'[1]Compound Vessels'!F87</f>
        <v>Vial (Calcium Sulfate Anhydrous)</v>
      </c>
      <c r="K87" s="106" t="str">
        <f>'[1]Compound Vessels'!G87</f>
        <v>Beaker (Calcium Sulfate Anhydrous)</v>
      </c>
      <c r="L87" s="106" t="str">
        <f>'[1]Compound Vessels'!H87</f>
        <v>Drum (Calcium Sulfate Anhydrous)</v>
      </c>
      <c r="M87" s="106" t="str">
        <f>'[1]Compound Vessels'!I87</f>
        <v>Chemical Vat (Calcium Sulfate Anhydrous)</v>
      </c>
      <c r="N87" s="162">
        <f>'[1]Compound Vessels'!F412</f>
        <v>0</v>
      </c>
      <c r="O87" s="106">
        <f>'[1]Compound Vessels'!G412</f>
        <v>0</v>
      </c>
      <c r="P87" s="106">
        <f>'[1]Compound Vessels'!H412</f>
        <v>0</v>
      </c>
      <c r="Q87" s="106">
        <f>'[1]Compound Vessels'!I412</f>
        <v>0</v>
      </c>
      <c r="R87" s="165" t="str">
        <f>'[1]Element Vessels'!F87</f>
        <v>Flask (Radon)</v>
      </c>
      <c r="S87" s="103" t="str">
        <f>'[1]Element Vessels'!G87</f>
        <v>Cartridge (Radon)</v>
      </c>
      <c r="T87" s="103" t="str">
        <f>'[1]Element Vessels'!H87</f>
        <v>Canister (Radon)</v>
      </c>
      <c r="U87" s="103" t="str">
        <f>'[1]Element Vessels'!I87</f>
        <v>Chemical Tank (Radon)</v>
      </c>
      <c r="V87" s="168" t="str">
        <f>[2]Pellets!F87</f>
        <v>Bag (PolyStyrene Pellets)</v>
      </c>
      <c r="W87" s="104" t="str">
        <f>[2]Pellets!G87</f>
        <v>Sack (PolyStyrene Pellets)</v>
      </c>
      <c r="X87" s="104" t="str">
        <f>[2]Pellets!H87</f>
        <v>Powder Keg (PolyStyrene Pellets)</v>
      </c>
      <c r="Y87" s="104" t="str">
        <f>[2]Pellets!I87</f>
        <v>Chemical Silo (PolyStyrene Pellets)</v>
      </c>
      <c r="Z87" s="104" t="str">
        <f>'[2]Blocks (Poly)'!D87</f>
        <v>Block (PS)</v>
      </c>
      <c r="AA87" s="104" t="str">
        <f>'[2]Slabs (Poly)'!F87</f>
        <v>Slab (PS)</v>
      </c>
      <c r="AB87" s="104" t="str">
        <f>'[2]Stairs (Poly)'!D87</f>
        <v>Stairs (PS)</v>
      </c>
      <c r="AC87" s="171">
        <f>[2]Bricks!E87</f>
        <v>0</v>
      </c>
      <c r="AD87" s="103">
        <f>[2]Molds!C87</f>
        <v>0</v>
      </c>
      <c r="AE87" s="103" t="str">
        <f xml:space="preserve"> '[2]Molded Items'!C102</f>
        <v>Fibers (PLGA)</v>
      </c>
      <c r="AF87" s="103">
        <f>[2]Masks!C87</f>
        <v>0</v>
      </c>
      <c r="AG87" s="103">
        <f>[2]Wafers!H88</f>
        <v>0</v>
      </c>
      <c r="AH87" s="103">
        <f>[2]Electronics!E87</f>
        <v>0</v>
      </c>
      <c r="AI87" s="107"/>
      <c r="AJ87" s="107"/>
      <c r="AK87" s="103" t="str">
        <f>'[2]Polycraft Armor'!$G87&amp;" "&amp;'[2]Polycraft Armor'!$H87</f>
        <v xml:space="preserve"> </v>
      </c>
      <c r="AL87" s="103"/>
      <c r="AM87" s="103"/>
      <c r="AN87" s="103"/>
      <c r="AO87" s="103"/>
      <c r="AP87" s="103"/>
      <c r="AQ87" s="103"/>
      <c r="AR87" s="103"/>
      <c r="AS87" s="103"/>
      <c r="AT87" s="103">
        <f>Inventories!$D87</f>
        <v>0</v>
      </c>
      <c r="AU87" s="103" t="e">
        <f>'[2]Gripped Tools'!#REF!</f>
        <v>#REF!</v>
      </c>
      <c r="AV87" s="103">
        <f>'[2]Pogo Sticks'!$C87</f>
        <v>0</v>
      </c>
      <c r="AW87" s="103" t="str">
        <f>'[1]Custom Objects'!$C82</f>
        <v>Oil Slime Ball</v>
      </c>
      <c r="AX87" s="103"/>
      <c r="AY87" s="103" t="str">
        <f>'[3]Items (MC)'!B87</f>
        <v>Slime Ball</v>
      </c>
      <c r="AZ87" s="103" t="str">
        <f>'[3]Blocks (MC)'!B87</f>
        <v>Fence</v>
      </c>
    </row>
    <row r="88" spans="3:52" x14ac:dyDescent="0.2">
      <c r="C88" s="105">
        <f>[1]Ores!C88</f>
        <v>0</v>
      </c>
      <c r="D88" s="105">
        <f>[1]Ingots!C88</f>
        <v>0</v>
      </c>
      <c r="E88" s="105"/>
      <c r="F88" s="105">
        <f>'[1]Compressed Blocks'!C88</f>
        <v>0</v>
      </c>
      <c r="G88" s="103">
        <f>[1]Catalysts!C88</f>
        <v>0</v>
      </c>
      <c r="H88" s="103" t="str">
        <f>[2]Pellets!F85</f>
        <v>Bag (PolyPropylene Glycol Pellets)</v>
      </c>
      <c r="I88" s="103" t="str">
        <f>'[1]CV Links'!B88</f>
        <v>Drum (Gin)</v>
      </c>
      <c r="J88" s="162" t="str">
        <f>'[1]Compound Vessels'!F88</f>
        <v>Vial (Calcium Sulfate Dihydrate)</v>
      </c>
      <c r="K88" s="106" t="str">
        <f>'[1]Compound Vessels'!G88</f>
        <v>Beaker (Calcium Sulfate Dihydrate)</v>
      </c>
      <c r="L88" s="106" t="str">
        <f>'[1]Compound Vessels'!H88</f>
        <v>Drum (Calcium Sulfate Dihydrate)</v>
      </c>
      <c r="M88" s="106" t="str">
        <f>'[1]Compound Vessels'!I88</f>
        <v>Chemical Vat (Calcium Sulfate Dihydrate)</v>
      </c>
      <c r="N88" s="162">
        <f>'[1]Compound Vessels'!F413</f>
        <v>0</v>
      </c>
      <c r="O88" s="106">
        <f>'[1]Compound Vessels'!G413</f>
        <v>0</v>
      </c>
      <c r="P88" s="106">
        <f>'[1]Compound Vessels'!H413</f>
        <v>0</v>
      </c>
      <c r="Q88" s="106">
        <f>'[1]Compound Vessels'!I413</f>
        <v>0</v>
      </c>
      <c r="R88" s="165" t="str">
        <f>'[1]Element Vessels'!F88</f>
        <v>Bag (Francium)</v>
      </c>
      <c r="S88" s="103" t="str">
        <f>'[1]Element Vessels'!G88</f>
        <v>Sack (Francium)</v>
      </c>
      <c r="T88" s="103" t="str">
        <f>'[1]Element Vessels'!H88</f>
        <v>Powder Keg (Francium)</v>
      </c>
      <c r="U88" s="103" t="str">
        <f>'[1]Element Vessels'!I88</f>
        <v>Chemical Silo (Francium)</v>
      </c>
      <c r="V88" s="168" t="str">
        <f>[2]Pellets!F88</f>
        <v>Bag (PolyTert-Butyl Acrylate Pellets)</v>
      </c>
      <c r="W88" s="104" t="str">
        <f>[2]Pellets!G88</f>
        <v>Sack (PolyTert-Butyl Acrylate Pellets)</v>
      </c>
      <c r="X88" s="104" t="str">
        <f>[2]Pellets!H88</f>
        <v>Powder Keg (PolyTert-Butyl Acrylate Pellets)</v>
      </c>
      <c r="Y88" s="104" t="str">
        <f>[2]Pellets!I88</f>
        <v>Chemical Silo (PolyTert-Butyl Acrylate Pellets)</v>
      </c>
      <c r="Z88" s="104" t="str">
        <f>'[2]Blocks (Poly)'!D88</f>
        <v>Block (PTBA)</v>
      </c>
      <c r="AA88" s="104" t="str">
        <f>'[2]Slabs (Poly)'!F88</f>
        <v>Slab (PTBA)</v>
      </c>
      <c r="AB88" s="104" t="str">
        <f>'[2]Stairs (Poly)'!D88</f>
        <v>Stairs (PTBA)</v>
      </c>
      <c r="AC88" s="171">
        <f>[2]Bricks!E88</f>
        <v>0</v>
      </c>
      <c r="AD88" s="103">
        <f>[2]Molds!C88</f>
        <v>0</v>
      </c>
      <c r="AE88" s="103" t="str">
        <f xml:space="preserve"> '[2]Molded Items'!C103</f>
        <v>Fibers (PMA)</v>
      </c>
      <c r="AF88" s="103">
        <f>[2]Masks!C88</f>
        <v>0</v>
      </c>
      <c r="AG88" s="103">
        <f>[2]Wafers!H89</f>
        <v>0</v>
      </c>
      <c r="AH88" s="103">
        <f>[2]Electronics!E88</f>
        <v>0</v>
      </c>
      <c r="AI88" s="107"/>
      <c r="AJ88" s="107"/>
      <c r="AK88" s="103" t="str">
        <f>'[2]Polycraft Armor'!$G88&amp;" "&amp;'[2]Polycraft Armor'!$H88</f>
        <v xml:space="preserve"> </v>
      </c>
      <c r="AL88" s="103"/>
      <c r="AM88" s="103"/>
      <c r="AN88" s="103"/>
      <c r="AO88" s="103"/>
      <c r="AP88" s="103"/>
      <c r="AQ88" s="103"/>
      <c r="AR88" s="103"/>
      <c r="AS88" s="103"/>
      <c r="AT88" s="103">
        <f>Inventories!$D88</f>
        <v>0</v>
      </c>
      <c r="AU88" s="103" t="e">
        <f>'[2]Gripped Tools'!#REF!</f>
        <v>#REF!</v>
      </c>
      <c r="AV88" s="103">
        <f>'[2]Pogo Sticks'!$C88</f>
        <v>0</v>
      </c>
      <c r="AW88" s="103" t="str">
        <f>'[1]Custom Objects'!$C83</f>
        <v>Password Door</v>
      </c>
      <c r="AX88" s="103"/>
      <c r="AY88" s="103" t="str">
        <f>'[3]Items (MC)'!B88</f>
        <v>Chest Minecart</v>
      </c>
      <c r="AZ88" s="103" t="str">
        <f>'[3]Blocks (MC)'!B88</f>
        <v>Pumpkin</v>
      </c>
    </row>
    <row r="89" spans="3:52" x14ac:dyDescent="0.2">
      <c r="C89" s="105">
        <f>[1]Ores!C89</f>
        <v>0</v>
      </c>
      <c r="D89" s="105">
        <f>[1]Ingots!C89</f>
        <v>0</v>
      </c>
      <c r="E89" s="105"/>
      <c r="F89" s="105">
        <f>'[1]Compressed Blocks'!C89</f>
        <v>0</v>
      </c>
      <c r="G89" s="103">
        <f>[1]Catalysts!C89</f>
        <v>0</v>
      </c>
      <c r="H89" s="103" t="str">
        <f>[2]Pellets!F86</f>
        <v>Bag (PolyPropylene Oxide Pellets)</v>
      </c>
      <c r="I89" s="103" t="str">
        <f>'[1]CV Links'!B89</f>
        <v>Vial (Tequila)</v>
      </c>
      <c r="J89" s="162" t="str">
        <f>'[1]Compound Vessels'!F89</f>
        <v>Vial (Calcium Sulfate, Hemihydrate)</v>
      </c>
      <c r="K89" s="106" t="str">
        <f>'[1]Compound Vessels'!G89</f>
        <v>Beaker (Calcium Sulfate, Hemihydrate)</v>
      </c>
      <c r="L89" s="106" t="str">
        <f>'[1]Compound Vessels'!H89</f>
        <v>Drum (Calcium Sulfate, Hemihydrate)</v>
      </c>
      <c r="M89" s="106" t="str">
        <f>'[1]Compound Vessels'!I89</f>
        <v>Chemical Vat (Calcium Sulfate, Hemihydrate)</v>
      </c>
      <c r="N89" s="162">
        <f>'[1]Compound Vessels'!F414</f>
        <v>0</v>
      </c>
      <c r="O89" s="106">
        <f>'[1]Compound Vessels'!G414</f>
        <v>0</v>
      </c>
      <c r="P89" s="106">
        <f>'[1]Compound Vessels'!H414</f>
        <v>0</v>
      </c>
      <c r="Q89" s="106">
        <f>'[1]Compound Vessels'!I414</f>
        <v>0</v>
      </c>
      <c r="R89" s="165" t="str">
        <f>'[1]Element Vessels'!F89</f>
        <v>Bag (Radium)</v>
      </c>
      <c r="S89" s="103" t="str">
        <f>'[1]Element Vessels'!G89</f>
        <v>Sack (Radium)</v>
      </c>
      <c r="T89" s="103" t="str">
        <f>'[1]Element Vessels'!H89</f>
        <v>Powder Keg (Radium)</v>
      </c>
      <c r="U89" s="103" t="str">
        <f>'[1]Element Vessels'!I89</f>
        <v>Chemical Silo (Radium)</v>
      </c>
      <c r="V89" s="168" t="str">
        <f>[2]Pellets!F89</f>
        <v>Bag (PolyTetraFluoroEthylene Pellets)</v>
      </c>
      <c r="W89" s="104" t="str">
        <f>[2]Pellets!G89</f>
        <v>Sack (PolyTetraFluoroEthylene Pellets)</v>
      </c>
      <c r="X89" s="104" t="str">
        <f>[2]Pellets!H89</f>
        <v>Powder Keg (PolyTetraFluoroEthylene Pellets)</v>
      </c>
      <c r="Y89" s="104" t="str">
        <f>[2]Pellets!I89</f>
        <v>Chemical Silo (PolyTetraFluoroEthylene Pellets)</v>
      </c>
      <c r="Z89" s="104" t="str">
        <f>'[2]Blocks (Poly)'!D89</f>
        <v>Block (PTFE)</v>
      </c>
      <c r="AA89" s="104" t="str">
        <f>'[2]Slabs (Poly)'!F89</f>
        <v>Slab (PTFE)</v>
      </c>
      <c r="AB89" s="104" t="str">
        <f>'[2]Stairs (Poly)'!D89</f>
        <v>Stairs (PTFE)</v>
      </c>
      <c r="AC89" s="171">
        <f>[2]Bricks!E89</f>
        <v>0</v>
      </c>
      <c r="AD89" s="103">
        <f>[2]Molds!C89</f>
        <v>0</v>
      </c>
      <c r="AE89" s="103" t="str">
        <f xml:space="preserve"> '[2]Molded Items'!C104</f>
        <v>Fibers (PMCA)</v>
      </c>
      <c r="AF89" s="103">
        <f>[2]Masks!C89</f>
        <v>0</v>
      </c>
      <c r="AG89" s="103">
        <f>[2]Wafers!H90</f>
        <v>0</v>
      </c>
      <c r="AH89" s="103">
        <f>[2]Electronics!E89</f>
        <v>0</v>
      </c>
      <c r="AI89" s="107"/>
      <c r="AJ89" s="107"/>
      <c r="AK89" s="103" t="str">
        <f>'[2]Polycraft Armor'!$G89&amp;" "&amp;'[2]Polycraft Armor'!$H89</f>
        <v xml:space="preserve"> </v>
      </c>
      <c r="AL89" s="103"/>
      <c r="AM89" s="103"/>
      <c r="AN89" s="103"/>
      <c r="AO89" s="103"/>
      <c r="AP89" s="103"/>
      <c r="AQ89" s="103"/>
      <c r="AR89" s="103"/>
      <c r="AS89" s="103"/>
      <c r="AT89" s="103">
        <f>Inventories!$D89</f>
        <v>0</v>
      </c>
      <c r="AU89" s="103" t="e">
        <f>'[2]Gripped Tools'!#REF!</f>
        <v>#REF!</v>
      </c>
      <c r="AV89" s="103">
        <f>'[2]Pogo Sticks'!$C89</f>
        <v>0</v>
      </c>
      <c r="AW89" s="103" t="str">
        <f>'[1]Custom Objects'!$C84</f>
        <v>Dev Tool</v>
      </c>
      <c r="AX89" s="103"/>
      <c r="AY89" s="103" t="str">
        <f>'[3]Items (MC)'!B89</f>
        <v>Furnace Minecart</v>
      </c>
      <c r="AZ89" s="103" t="str">
        <f>'[3]Blocks (MC)'!B89</f>
        <v>Netherrack</v>
      </c>
    </row>
    <row r="90" spans="3:52" x14ac:dyDescent="0.2">
      <c r="C90" s="105">
        <f>[1]Ores!C90</f>
        <v>0</v>
      </c>
      <c r="D90" s="105">
        <f>[1]Ingots!C90</f>
        <v>0</v>
      </c>
      <c r="E90" s="105"/>
      <c r="F90" s="105">
        <f>'[1]Compressed Blocks'!C90</f>
        <v>0</v>
      </c>
      <c r="G90" s="103">
        <f>[1]Catalysts!C90</f>
        <v>0</v>
      </c>
      <c r="H90" s="103" t="str">
        <f>[2]Pellets!F87</f>
        <v>Bag (PolyStyrene Pellets)</v>
      </c>
      <c r="I90" s="103" t="str">
        <f>'[1]CV Links'!B90</f>
        <v>Beaker (Tequila)</v>
      </c>
      <c r="J90" s="162" t="str">
        <f>'[1]Compound Vessels'!F90</f>
        <v>Vial (Camphor)</v>
      </c>
      <c r="K90" s="106" t="str">
        <f>'[1]Compound Vessels'!G90</f>
        <v>Beaker (Camphor)</v>
      </c>
      <c r="L90" s="106" t="str">
        <f>'[1]Compound Vessels'!H90</f>
        <v>Drum (Camphor)</v>
      </c>
      <c r="M90" s="106" t="str">
        <f>'[1]Compound Vessels'!I90</f>
        <v>Chemical Vat (Camphor)</v>
      </c>
      <c r="N90" s="162">
        <f>'[1]Compound Vessels'!F415</f>
        <v>0</v>
      </c>
      <c r="O90" s="106">
        <f>'[1]Compound Vessels'!G415</f>
        <v>0</v>
      </c>
      <c r="P90" s="106">
        <f>'[1]Compound Vessels'!H415</f>
        <v>0</v>
      </c>
      <c r="Q90" s="106">
        <f>'[1]Compound Vessels'!I415</f>
        <v>0</v>
      </c>
      <c r="R90" s="165" t="str">
        <f>'[1]Element Vessels'!F90</f>
        <v>Bag (Actinium)</v>
      </c>
      <c r="S90" s="103" t="str">
        <f>'[1]Element Vessels'!G90</f>
        <v>Sack (Actinium)</v>
      </c>
      <c r="T90" s="103" t="str">
        <f>'[1]Element Vessels'!H90</f>
        <v>Powder Keg (Actinium)</v>
      </c>
      <c r="U90" s="103" t="str">
        <f>'[1]Element Vessels'!I90</f>
        <v>Chemical Silo (Actinium)</v>
      </c>
      <c r="V90" s="168" t="str">
        <f>[2]Pellets!F90</f>
        <v>Bag (PolyTetramethylene Ether Glycol Pellets)</v>
      </c>
      <c r="W90" s="104" t="str">
        <f>[2]Pellets!G90</f>
        <v>Sack (PolyTetramethylene Ether Glycol Pellets)</v>
      </c>
      <c r="X90" s="104" t="str">
        <f>[2]Pellets!H90</f>
        <v>Powder Keg (PolyTetramethylene Ether Glycol Pellets)</v>
      </c>
      <c r="Y90" s="104" t="str">
        <f>[2]Pellets!I90</f>
        <v>Chemical Silo (PolyTetramethylene Ether Glycol Pellets)</v>
      </c>
      <c r="Z90" s="104" t="str">
        <f>'[2]Blocks (Poly)'!D90</f>
        <v>Block (PTMEG)</v>
      </c>
      <c r="AA90" s="104" t="str">
        <f>'[2]Slabs (Poly)'!F90</f>
        <v>Slab (PTMEG)</v>
      </c>
      <c r="AB90" s="104" t="str">
        <f>'[2]Stairs (Poly)'!D90</f>
        <v>Stairs (PTMEG)</v>
      </c>
      <c r="AC90" s="171">
        <f>[2]Bricks!E90</f>
        <v>0</v>
      </c>
      <c r="AD90" s="103">
        <f>[2]Molds!C90</f>
        <v>0</v>
      </c>
      <c r="AE90" s="103" t="str">
        <f xml:space="preserve"> '[2]Molded Items'!C105</f>
        <v>Fibers (PMMA)</v>
      </c>
      <c r="AF90" s="103">
        <f>[2]Masks!C90</f>
        <v>0</v>
      </c>
      <c r="AG90" s="103">
        <f>[2]Wafers!H91</f>
        <v>0</v>
      </c>
      <c r="AH90" s="103">
        <f>[2]Electronics!E90</f>
        <v>0</v>
      </c>
      <c r="AI90" s="107"/>
      <c r="AJ90" s="107"/>
      <c r="AK90" s="103" t="str">
        <f>'[2]Polycraft Armor'!$G90&amp;" "&amp;'[2]Polycraft Armor'!$H90</f>
        <v xml:space="preserve"> </v>
      </c>
      <c r="AL90" s="103"/>
      <c r="AM90" s="103"/>
      <c r="AN90" s="103"/>
      <c r="AO90" s="103"/>
      <c r="AP90" s="103"/>
      <c r="AQ90" s="103"/>
      <c r="AR90" s="103"/>
      <c r="AS90" s="103"/>
      <c r="AT90" s="103">
        <f>Inventories!$D90</f>
        <v>0</v>
      </c>
      <c r="AU90" s="103" t="e">
        <f>'[2]Gripped Tools'!#REF!</f>
        <v>#REF!</v>
      </c>
      <c r="AV90" s="103">
        <f>'[2]Pogo Sticks'!$C90</f>
        <v>0</v>
      </c>
      <c r="AW90" s="103" t="str">
        <f>'[1]Custom Objects'!$C85</f>
        <v>Challenge Block</v>
      </c>
      <c r="AX90" s="103"/>
      <c r="AY90" s="103" t="str">
        <f>'[3]Items (MC)'!B90</f>
        <v>Egg</v>
      </c>
      <c r="AZ90" s="103" t="str">
        <f>'[3]Blocks (MC)'!B90</f>
        <v>Soul Sand</v>
      </c>
    </row>
    <row r="91" spans="3:52" x14ac:dyDescent="0.2">
      <c r="C91" s="105">
        <f>[1]Ores!C91</f>
        <v>0</v>
      </c>
      <c r="D91" s="105">
        <f>[1]Ingots!C91</f>
        <v>0</v>
      </c>
      <c r="E91" s="105"/>
      <c r="F91" s="105">
        <f>'[1]Compressed Blocks'!C91</f>
        <v>0</v>
      </c>
      <c r="G91" s="103">
        <f>[1]Catalysts!C91</f>
        <v>0</v>
      </c>
      <c r="H91" s="103" t="str">
        <f>[2]Pellets!F88</f>
        <v>Bag (PolyTert-Butyl Acrylate Pellets)</v>
      </c>
      <c r="I91" s="103" t="str">
        <f>'[1]CV Links'!B91</f>
        <v>Drum (Tequila)</v>
      </c>
      <c r="J91" s="162" t="str">
        <f>'[1]Compound Vessels'!F91</f>
        <v>Vial (Caprolactone)</v>
      </c>
      <c r="K91" s="106" t="str">
        <f>'[1]Compound Vessels'!G91</f>
        <v>Beaker (Caprolactone)</v>
      </c>
      <c r="L91" s="106" t="str">
        <f>'[1]Compound Vessels'!H91</f>
        <v>Drum (Caprolactone)</v>
      </c>
      <c r="M91" s="106" t="str">
        <f>'[1]Compound Vessels'!I91</f>
        <v>Chemical Vat (Caprolactone)</v>
      </c>
      <c r="N91" s="162">
        <f>'[1]Compound Vessels'!F416</f>
        <v>0</v>
      </c>
      <c r="O91" s="106">
        <f>'[1]Compound Vessels'!G416</f>
        <v>0</v>
      </c>
      <c r="P91" s="106">
        <f>'[1]Compound Vessels'!H416</f>
        <v>0</v>
      </c>
      <c r="Q91" s="106">
        <f>'[1]Compound Vessels'!I416</f>
        <v>0</v>
      </c>
      <c r="R91" s="165" t="str">
        <f>'[1]Element Vessels'!F91</f>
        <v>Bag (Thorium)</v>
      </c>
      <c r="S91" s="103" t="str">
        <f>'[1]Element Vessels'!G91</f>
        <v>Sack (Thorium)</v>
      </c>
      <c r="T91" s="103" t="str">
        <f>'[1]Element Vessels'!H91</f>
        <v>Powder Keg (Thorium)</v>
      </c>
      <c r="U91" s="103" t="str">
        <f>'[1]Element Vessels'!I91</f>
        <v>Chemical Silo (Thorium)</v>
      </c>
      <c r="V91" s="168" t="str">
        <f>[2]Pellets!F91</f>
        <v>Bag (PolyTetramethylene Glycol Pellets)</v>
      </c>
      <c r="W91" s="104" t="str">
        <f>[2]Pellets!G91</f>
        <v>Sack (PolyTetramethylene Glycol Pellets)</v>
      </c>
      <c r="X91" s="104" t="str">
        <f>[2]Pellets!H91</f>
        <v>Powder Keg (PolyTetramethylene Glycol Pellets)</v>
      </c>
      <c r="Y91" s="104" t="str">
        <f>[2]Pellets!I91</f>
        <v>Chemical Silo (PolyTetramethylene Glycol Pellets)</v>
      </c>
      <c r="Z91" s="104" t="str">
        <f>'[2]Blocks (Poly)'!D91</f>
        <v>Block (PTMG)</v>
      </c>
      <c r="AA91" s="104" t="str">
        <f>'[2]Slabs (Poly)'!F91</f>
        <v>Slab (PTMG)</v>
      </c>
      <c r="AB91" s="104" t="str">
        <f>'[2]Stairs (Poly)'!D91</f>
        <v>Stairs (PTMG)</v>
      </c>
      <c r="AC91" s="171">
        <f>[2]Bricks!E91</f>
        <v>0</v>
      </c>
      <c r="AD91" s="103">
        <f>[2]Molds!C91</f>
        <v>0</v>
      </c>
      <c r="AE91" s="103" t="str">
        <f xml:space="preserve"> '[2]Molded Items'!C106</f>
        <v>Fibers (PMMS)</v>
      </c>
      <c r="AF91" s="103">
        <f>[2]Masks!C91</f>
        <v>0</v>
      </c>
      <c r="AG91" s="103">
        <f>[2]Wafers!H92</f>
        <v>0</v>
      </c>
      <c r="AH91" s="103">
        <f>[2]Electronics!E91</f>
        <v>0</v>
      </c>
      <c r="AI91" s="107"/>
      <c r="AJ91" s="107"/>
      <c r="AK91" s="103" t="str">
        <f>'[2]Polycraft Armor'!$G91&amp;" "&amp;'[2]Polycraft Armor'!$H91</f>
        <v xml:space="preserve"> </v>
      </c>
      <c r="AL91" s="103"/>
      <c r="AM91" s="103"/>
      <c r="AN91" s="103"/>
      <c r="AO91" s="103"/>
      <c r="AP91" s="103"/>
      <c r="AQ91" s="103"/>
      <c r="AR91" s="103"/>
      <c r="AS91" s="103"/>
      <c r="AT91" s="103">
        <f>Inventories!$D91</f>
        <v>0</v>
      </c>
      <c r="AU91" s="103" t="e">
        <f>'[2]Gripped Tools'!#REF!</f>
        <v>#REF!</v>
      </c>
      <c r="AV91" s="103">
        <f>'[2]Pogo Sticks'!$C91</f>
        <v>0</v>
      </c>
      <c r="AW91" s="103" t="str">
        <f>'[1]Custom Objects'!$C86</f>
        <v>Constitution Claim</v>
      </c>
      <c r="AX91" s="103"/>
      <c r="AY91" s="103" t="str">
        <f>'[3]Items (MC)'!B91</f>
        <v>Compass</v>
      </c>
      <c r="AZ91" s="103" t="str">
        <f>'[3]Blocks (MC)'!B91</f>
        <v>Glowstone</v>
      </c>
    </row>
    <row r="92" spans="3:52" x14ac:dyDescent="0.2">
      <c r="C92" s="105">
        <f>[1]Ores!C92</f>
        <v>0</v>
      </c>
      <c r="D92" s="105">
        <f>[1]Ingots!C92</f>
        <v>0</v>
      </c>
      <c r="E92" s="105"/>
      <c r="F92" s="105">
        <f>'[1]Compressed Blocks'!C92</f>
        <v>0</v>
      </c>
      <c r="G92" s="103">
        <f>[1]Catalysts!C92</f>
        <v>0</v>
      </c>
      <c r="H92" s="103" t="str">
        <f>[2]Pellets!F89</f>
        <v>Bag (PolyTetraFluoroEthylene Pellets)</v>
      </c>
      <c r="I92" s="103" t="str">
        <f>'[1]CV Links'!B92</f>
        <v>Vial (Rum)</v>
      </c>
      <c r="J92" s="162" t="str">
        <f>'[1]Compound Vessels'!F92</f>
        <v>Vial (Caprolactam)</v>
      </c>
      <c r="K92" s="106" t="str">
        <f>'[1]Compound Vessels'!G92</f>
        <v>Beaker (Caprolactam)</v>
      </c>
      <c r="L92" s="106" t="str">
        <f>'[1]Compound Vessels'!H92</f>
        <v>Drum (Caprolactam)</v>
      </c>
      <c r="M92" s="106" t="str">
        <f>'[1]Compound Vessels'!I92</f>
        <v>Chemical Vat (Caprolactam)</v>
      </c>
      <c r="N92" s="162">
        <f>'[1]Compound Vessels'!F417</f>
        <v>0</v>
      </c>
      <c r="O92" s="106">
        <f>'[1]Compound Vessels'!G417</f>
        <v>0</v>
      </c>
      <c r="P92" s="106">
        <f>'[1]Compound Vessels'!H417</f>
        <v>0</v>
      </c>
      <c r="Q92" s="106">
        <f>'[1]Compound Vessels'!I417</f>
        <v>0</v>
      </c>
      <c r="R92" s="165" t="str">
        <f>'[1]Element Vessels'!F92</f>
        <v>Bag (Protactinium)</v>
      </c>
      <c r="S92" s="103" t="str">
        <f>'[1]Element Vessels'!G92</f>
        <v>Sack (Protactinium)</v>
      </c>
      <c r="T92" s="103" t="str">
        <f>'[1]Element Vessels'!H92</f>
        <v>Powder Keg (Protactinium)</v>
      </c>
      <c r="U92" s="103" t="str">
        <f>'[1]Element Vessels'!I92</f>
        <v>Chemical Silo (Protactinium)</v>
      </c>
      <c r="V92" s="168" t="str">
        <f>[2]Pellets!F92</f>
        <v>Bag (PolyThiazyl Pellets)</v>
      </c>
      <c r="W92" s="104" t="str">
        <f>[2]Pellets!G92</f>
        <v>Sack (PolyThiazyl Pellets)</v>
      </c>
      <c r="X92" s="104" t="str">
        <f>[2]Pellets!H92</f>
        <v>Powder Keg (PolyThiazyl Pellets)</v>
      </c>
      <c r="Y92" s="104" t="str">
        <f>[2]Pellets!I92</f>
        <v>Chemical Silo (PolyThiazyl Pellets)</v>
      </c>
      <c r="Z92" s="104" t="str">
        <f>'[2]Blocks (Poly)'!D92</f>
        <v>Block (PTA)</v>
      </c>
      <c r="AA92" s="104" t="str">
        <f>'[2]Slabs (Poly)'!F92</f>
        <v>Slab (PTA)</v>
      </c>
      <c r="AB92" s="104" t="str">
        <f>'[2]Stairs (Poly)'!D92</f>
        <v>Stairs (PTA)</v>
      </c>
      <c r="AC92" s="171">
        <f>[2]Bricks!E92</f>
        <v>0</v>
      </c>
      <c r="AD92" s="103">
        <f>[2]Molds!C92</f>
        <v>0</v>
      </c>
      <c r="AE92" s="103" t="str">
        <f xml:space="preserve"> '[2]Molded Items'!C107</f>
        <v>Fibers (nomex)</v>
      </c>
      <c r="AF92" s="103">
        <f>[2]Masks!C92</f>
        <v>0</v>
      </c>
      <c r="AG92" s="103">
        <f>[2]Wafers!H93</f>
        <v>0</v>
      </c>
      <c r="AH92" s="103">
        <f>[2]Electronics!E92</f>
        <v>0</v>
      </c>
      <c r="AI92" s="107"/>
      <c r="AJ92" s="107"/>
      <c r="AK92" s="103" t="str">
        <f>'[2]Polycraft Armor'!$G92&amp;" "&amp;'[2]Polycraft Armor'!$H92</f>
        <v xml:space="preserve"> </v>
      </c>
      <c r="AL92" s="103"/>
      <c r="AM92" s="103"/>
      <c r="AN92" s="103"/>
      <c r="AO92" s="103"/>
      <c r="AP92" s="103"/>
      <c r="AQ92" s="103"/>
      <c r="AR92" s="103"/>
      <c r="AS92" s="103"/>
      <c r="AT92" s="103">
        <f>Inventories!$D92</f>
        <v>0</v>
      </c>
      <c r="AU92" s="103" t="e">
        <f>'[2]Gripped Tools'!#REF!</f>
        <v>#REF!</v>
      </c>
      <c r="AV92" s="103">
        <f>'[2]Pogo Sticks'!$C92</f>
        <v>0</v>
      </c>
      <c r="AW92" s="103" t="str">
        <f>'[1]Custom Objects'!$C87</f>
        <v>Indelible Ink</v>
      </c>
      <c r="AX92" s="103"/>
      <c r="AY92" s="103" t="str">
        <f>'[3]Items (MC)'!B92</f>
        <v>Fishing Rod</v>
      </c>
      <c r="AZ92" s="103" t="str">
        <f>'[3]Blocks (MC)'!B92</f>
        <v>Portal</v>
      </c>
    </row>
    <row r="93" spans="3:52" x14ac:dyDescent="0.2">
      <c r="C93" s="105">
        <f>[1]Ores!C93</f>
        <v>0</v>
      </c>
      <c r="D93" s="105">
        <f>[1]Ingots!C93</f>
        <v>0</v>
      </c>
      <c r="E93" s="105"/>
      <c r="F93" s="105">
        <f>'[1]Compressed Blocks'!C93</f>
        <v>0</v>
      </c>
      <c r="G93" s="103">
        <f>[1]Catalysts!C93</f>
        <v>0</v>
      </c>
      <c r="H93" s="103" t="str">
        <f>[2]Pellets!F90</f>
        <v>Bag (PolyTetramethylene Ether Glycol Pellets)</v>
      </c>
      <c r="I93" s="103" t="str">
        <f>'[1]CV Links'!B93</f>
        <v>Beaker (Rum)</v>
      </c>
      <c r="J93" s="162" t="str">
        <f>'[1]Compound Vessels'!F93</f>
        <v>Flask (Carbon Dioxide)</v>
      </c>
      <c r="K93" s="106" t="str">
        <f>'[1]Compound Vessels'!G93</f>
        <v>Cartridge (Carbon Dioxide)</v>
      </c>
      <c r="L93" s="106" t="str">
        <f>'[1]Compound Vessels'!H93</f>
        <v>Canister (Carbon Dioxide)</v>
      </c>
      <c r="M93" s="106" t="str">
        <f>'[1]Compound Vessels'!I93</f>
        <v>Chemical Tank (Carbon Dioxide)</v>
      </c>
      <c r="N93" s="162">
        <f>'[1]Compound Vessels'!F418</f>
        <v>0</v>
      </c>
      <c r="O93" s="106">
        <f>'[1]Compound Vessels'!G418</f>
        <v>0</v>
      </c>
      <c r="P93" s="106">
        <f>'[1]Compound Vessels'!H418</f>
        <v>0</v>
      </c>
      <c r="Q93" s="106">
        <f>'[1]Compound Vessels'!I418</f>
        <v>0</v>
      </c>
      <c r="R93" s="165" t="str">
        <f>'[1]Element Vessels'!F93</f>
        <v>Bag (Uranium)</v>
      </c>
      <c r="S93" s="103" t="str">
        <f>'[1]Element Vessels'!G93</f>
        <v>Sack (Uranium)</v>
      </c>
      <c r="T93" s="103" t="str">
        <f>'[1]Element Vessels'!H93</f>
        <v>Powder Keg (Uranium)</v>
      </c>
      <c r="U93" s="103" t="str">
        <f>'[1]Element Vessels'!I93</f>
        <v>Chemical Silo (Uranium)</v>
      </c>
      <c r="V93" s="168" t="str">
        <f>[2]Pellets!F93</f>
        <v>Bag (PolyTrimethylene Terephthalate Pellets)</v>
      </c>
      <c r="W93" s="104" t="str">
        <f>[2]Pellets!G93</f>
        <v>Sack (PolyTrimethylene Terephthalate Pellets)</v>
      </c>
      <c r="X93" s="104" t="str">
        <f>[2]Pellets!H93</f>
        <v>Powder Keg (PolyTrimethylene Terephthalate Pellets)</v>
      </c>
      <c r="Y93" s="104" t="str">
        <f>[2]Pellets!I93</f>
        <v>Chemical Silo (PolyTrimethylene Terephthalate Pellets)</v>
      </c>
      <c r="Z93" s="104" t="str">
        <f>'[2]Blocks (Poly)'!D93</f>
        <v>Block (PTT)</v>
      </c>
      <c r="AA93" s="104" t="str">
        <f>'[2]Slabs (Poly)'!F93</f>
        <v>Slab (PTT)</v>
      </c>
      <c r="AB93" s="104" t="str">
        <f>'[2]Stairs (Poly)'!D93</f>
        <v>Stairs (PTT)</v>
      </c>
      <c r="AC93" s="171">
        <f>[2]Bricks!E93</f>
        <v>0</v>
      </c>
      <c r="AD93" s="103">
        <f>[2]Molds!C93</f>
        <v>0</v>
      </c>
      <c r="AE93" s="103" t="str">
        <f xml:space="preserve"> '[2]Molded Items'!C108</f>
        <v>Fibers (PNBA)</v>
      </c>
      <c r="AF93" s="103">
        <f>[2]Masks!C93</f>
        <v>0</v>
      </c>
      <c r="AG93" s="103">
        <f>[2]Wafers!H94</f>
        <v>0</v>
      </c>
      <c r="AH93" s="103">
        <f>[2]Electronics!E93</f>
        <v>0</v>
      </c>
      <c r="AI93" s="107"/>
      <c r="AJ93" s="107"/>
      <c r="AK93" s="103" t="str">
        <f>'[2]Polycraft Armor'!$G93&amp;" "&amp;'[2]Polycraft Armor'!$H93</f>
        <v xml:space="preserve"> </v>
      </c>
      <c r="AL93" s="103"/>
      <c r="AM93" s="103"/>
      <c r="AN93" s="103"/>
      <c r="AO93" s="103"/>
      <c r="AP93" s="103"/>
      <c r="AQ93" s="103"/>
      <c r="AR93" s="103"/>
      <c r="AS93" s="103"/>
      <c r="AT93" s="103">
        <f>Inventories!$D93</f>
        <v>0</v>
      </c>
      <c r="AU93" s="103" t="e">
        <f>'[2]Gripped Tools'!#REF!</f>
        <v>#REF!</v>
      </c>
      <c r="AV93" s="103">
        <f>'[2]Pogo Sticks'!$C93</f>
        <v>0</v>
      </c>
      <c r="AW93" s="103" t="str">
        <f>'[1]Custom Objects'!$C88</f>
        <v>Poly Portal</v>
      </c>
      <c r="AX93" s="103"/>
      <c r="AY93" s="103" t="str">
        <f>'[3]Items (MC)'!B93</f>
        <v>Clock</v>
      </c>
      <c r="AZ93" s="103" t="str">
        <f>'[3]Blocks (MC)'!B93</f>
        <v>Lit Pumpkin</v>
      </c>
    </row>
    <row r="94" spans="3:52" x14ac:dyDescent="0.2">
      <c r="C94" s="105">
        <f>[1]Ores!C94</f>
        <v>0</v>
      </c>
      <c r="D94" s="105">
        <f>[1]Ingots!C94</f>
        <v>0</v>
      </c>
      <c r="E94" s="105"/>
      <c r="F94" s="105">
        <f>'[1]Compressed Blocks'!C94</f>
        <v>0</v>
      </c>
      <c r="G94" s="103">
        <f>[1]Catalysts!C94</f>
        <v>0</v>
      </c>
      <c r="H94" s="103" t="str">
        <f>[2]Pellets!F91</f>
        <v>Bag (PolyTetramethylene Glycol Pellets)</v>
      </c>
      <c r="I94" s="103" t="str">
        <f>'[1]CV Links'!B94</f>
        <v>Drum (Rum)</v>
      </c>
      <c r="J94" s="162" t="str">
        <f>'[1]Compound Vessels'!F94</f>
        <v>Flask (Carbon Monoxide)</v>
      </c>
      <c r="K94" s="106" t="str">
        <f>'[1]Compound Vessels'!G94</f>
        <v>Cartridge (Carbon Monoxide)</v>
      </c>
      <c r="L94" s="106" t="str">
        <f>'[1]Compound Vessels'!H94</f>
        <v>Canister (Carbon Monoxide)</v>
      </c>
      <c r="M94" s="106" t="str">
        <f>'[1]Compound Vessels'!I94</f>
        <v>Chemical Tank (Carbon Monoxide)</v>
      </c>
      <c r="N94" s="162">
        <f>'[1]Compound Vessels'!F419</f>
        <v>0</v>
      </c>
      <c r="O94" s="106">
        <f>'[1]Compound Vessels'!G419</f>
        <v>0</v>
      </c>
      <c r="P94" s="106">
        <f>'[1]Compound Vessels'!H419</f>
        <v>0</v>
      </c>
      <c r="Q94" s="106">
        <f>'[1]Compound Vessels'!I419</f>
        <v>0</v>
      </c>
      <c r="R94" s="165" t="str">
        <f>'[1]Element Vessels'!F94</f>
        <v>Bag (Neptunium)</v>
      </c>
      <c r="S94" s="103" t="str">
        <f>'[1]Element Vessels'!G94</f>
        <v>Sack (Neptunium)</v>
      </c>
      <c r="T94" s="103" t="str">
        <f>'[1]Element Vessels'!H94</f>
        <v>Powder Keg (Neptunium)</v>
      </c>
      <c r="U94" s="103" t="str">
        <f>'[1]Element Vessels'!I94</f>
        <v>Chemical Silo (Neptunium)</v>
      </c>
      <c r="V94" s="168" t="str">
        <f>[2]Pellets!F94</f>
        <v>Bag (PolyUrethane Pellets)</v>
      </c>
      <c r="W94" s="104" t="str">
        <f>[2]Pellets!G94</f>
        <v>Sack (PolyUrethane Pellets)</v>
      </c>
      <c r="X94" s="104" t="str">
        <f>[2]Pellets!H94</f>
        <v>Powder Keg (PolyUrethane Pellets)</v>
      </c>
      <c r="Y94" s="104" t="str">
        <f>[2]Pellets!I94</f>
        <v>Chemical Silo (PolyUrethane Pellets)</v>
      </c>
      <c r="Z94" s="104" t="str">
        <f>'[2]Blocks (Poly)'!D94</f>
        <v>Block (PU)</v>
      </c>
      <c r="AA94" s="104" t="str">
        <f>'[2]Slabs (Poly)'!F94</f>
        <v>Slab (PU)</v>
      </c>
      <c r="AB94" s="104" t="str">
        <f>'[2]Stairs (Poly)'!D94</f>
        <v>Stairs (PU)</v>
      </c>
      <c r="AC94" s="171">
        <f>[2]Bricks!E94</f>
        <v>0</v>
      </c>
      <c r="AD94" s="103">
        <f>[2]Molds!C94</f>
        <v>0</v>
      </c>
      <c r="AE94" s="103" t="str">
        <f xml:space="preserve"> '[2]Molded Items'!C109</f>
        <v>Fibers (POM)</v>
      </c>
      <c r="AF94" s="103">
        <f>[2]Masks!C94</f>
        <v>0</v>
      </c>
      <c r="AG94" s="103">
        <f>[2]Wafers!H95</f>
        <v>0</v>
      </c>
      <c r="AH94" s="103">
        <f>[2]Electronics!E94</f>
        <v>0</v>
      </c>
      <c r="AI94" s="107"/>
      <c r="AJ94" s="107"/>
      <c r="AK94" s="103" t="str">
        <f>'[2]Polycraft Armor'!$G94&amp;" "&amp;'[2]Polycraft Armor'!$H94</f>
        <v xml:space="preserve"> </v>
      </c>
      <c r="AL94" s="103"/>
      <c r="AM94" s="103"/>
      <c r="AN94" s="103"/>
      <c r="AO94" s="103"/>
      <c r="AP94" s="103"/>
      <c r="AQ94" s="103"/>
      <c r="AR94" s="103"/>
      <c r="AS94" s="103"/>
      <c r="AT94" s="103">
        <f>Inventories!$D94</f>
        <v>0</v>
      </c>
      <c r="AU94" s="103" t="e">
        <f>'[2]Gripped Tools'!#REF!</f>
        <v>#REF!</v>
      </c>
      <c r="AV94" s="103">
        <f>'[2]Pogo Sticks'!$C94</f>
        <v>0</v>
      </c>
      <c r="AW94" s="103" t="str">
        <f>'[1]Custom Objects'!$C89</f>
        <v>Knockback Bomb</v>
      </c>
      <c r="AX94" s="103"/>
      <c r="AY94" s="103" t="str">
        <f>'[3]Items (MC)'!B94</f>
        <v>Glowstone Dust</v>
      </c>
      <c r="AZ94" s="103" t="str">
        <f>'[3]Blocks (MC)'!B94</f>
        <v>Cake</v>
      </c>
    </row>
    <row r="95" spans="3:52" x14ac:dyDescent="0.2">
      <c r="C95" s="105">
        <f>[1]Ores!C95</f>
        <v>0</v>
      </c>
      <c r="D95" s="105">
        <f>[1]Ingots!C95</f>
        <v>0</v>
      </c>
      <c r="E95" s="105"/>
      <c r="F95" s="105">
        <f>'[1]Compressed Blocks'!C95</f>
        <v>0</v>
      </c>
      <c r="G95" s="103">
        <f>[1]Catalysts!C95</f>
        <v>0</v>
      </c>
      <c r="H95" s="103" t="str">
        <f>[2]Pellets!F92</f>
        <v>Bag (PolyThiazyl Pellets)</v>
      </c>
      <c r="I95" s="103" t="str">
        <f>'[1]CV Links'!B95</f>
        <v>Vial (Whiskey)</v>
      </c>
      <c r="J95" s="162" t="str">
        <f>'[1]Compound Vessels'!F95</f>
        <v>Vial (Carbonic Acid)</v>
      </c>
      <c r="K95" s="106" t="str">
        <f>'[1]Compound Vessels'!G95</f>
        <v>Beaker (Carbonic Acid)</v>
      </c>
      <c r="L95" s="106" t="str">
        <f>'[1]Compound Vessels'!H95</f>
        <v>Drum (Carbonic Acid)</v>
      </c>
      <c r="M95" s="106" t="str">
        <f>'[1]Compound Vessels'!I95</f>
        <v>Chemical Vat (Carbonic Acid)</v>
      </c>
      <c r="N95" s="162">
        <f>'[1]Compound Vessels'!F420</f>
        <v>0</v>
      </c>
      <c r="O95" s="106">
        <f>'[1]Compound Vessels'!G420</f>
        <v>0</v>
      </c>
      <c r="P95" s="106">
        <f>'[1]Compound Vessels'!H420</f>
        <v>0</v>
      </c>
      <c r="Q95" s="106">
        <f>'[1]Compound Vessels'!I420</f>
        <v>0</v>
      </c>
      <c r="R95" s="165" t="str">
        <f>'[1]Element Vessels'!F95</f>
        <v>Bag (Plutonium)</v>
      </c>
      <c r="S95" s="103" t="str">
        <f>'[1]Element Vessels'!G95</f>
        <v>Sack (Plutonium)</v>
      </c>
      <c r="T95" s="103" t="str">
        <f>'[1]Element Vessels'!H95</f>
        <v>Powder Keg (Plutonium)</v>
      </c>
      <c r="U95" s="103" t="str">
        <f>'[1]Element Vessels'!I95</f>
        <v>Chemical Silo (Plutonium)</v>
      </c>
      <c r="V95" s="168" t="str">
        <f>[2]Pellets!F95</f>
        <v>Bag (PolyVinyl Acetate Pellets)</v>
      </c>
      <c r="W95" s="104" t="str">
        <f>[2]Pellets!G95</f>
        <v>Sack (PolyVinyl Acetate Pellets)</v>
      </c>
      <c r="X95" s="104" t="str">
        <f>[2]Pellets!H95</f>
        <v>Powder Keg (PolyVinyl Acetate Pellets)</v>
      </c>
      <c r="Y95" s="104" t="str">
        <f>[2]Pellets!I95</f>
        <v>Chemical Silo (PolyVinyl Acetate Pellets)</v>
      </c>
      <c r="Z95" s="104" t="str">
        <f>'[2]Blocks (Poly)'!D95</f>
        <v>Block (PVAC)</v>
      </c>
      <c r="AA95" s="104" t="str">
        <f>'[2]Slabs (Poly)'!F95</f>
        <v>Slab (PVAC)</v>
      </c>
      <c r="AB95" s="104" t="str">
        <f>'[2]Stairs (Poly)'!D95</f>
        <v>Stairs (PVAC)</v>
      </c>
      <c r="AC95" s="171">
        <f>[2]Bricks!E95</f>
        <v>0</v>
      </c>
      <c r="AD95" s="103">
        <f>[2]Molds!C95</f>
        <v>0</v>
      </c>
      <c r="AE95" s="103" t="str">
        <f xml:space="preserve"> '[2]Molded Items'!C110</f>
        <v>Fibers (PPHD)</v>
      </c>
      <c r="AF95" s="103">
        <f>[2]Masks!C95</f>
        <v>0</v>
      </c>
      <c r="AG95" s="103">
        <f>[2]Wafers!H96</f>
        <v>0</v>
      </c>
      <c r="AH95" s="103">
        <f>[2]Electronics!E95</f>
        <v>0</v>
      </c>
      <c r="AI95" s="107"/>
      <c r="AJ95" s="107"/>
      <c r="AK95" s="103" t="str">
        <f>'[2]Polycraft Armor'!$G95&amp;" "&amp;'[2]Polycraft Armor'!$H95</f>
        <v xml:space="preserve"> </v>
      </c>
      <c r="AL95" s="103"/>
      <c r="AM95" s="103"/>
      <c r="AN95" s="103"/>
      <c r="AO95" s="103"/>
      <c r="AP95" s="103"/>
      <c r="AQ95" s="103"/>
      <c r="AR95" s="103"/>
      <c r="AS95" s="103"/>
      <c r="AT95" s="103">
        <f>Inventories!$D95</f>
        <v>0</v>
      </c>
      <c r="AU95" s="103" t="e">
        <f>'[2]Gripped Tools'!#REF!</f>
        <v>#REF!</v>
      </c>
      <c r="AV95" s="103">
        <f>'[2]Pogo Sticks'!$C95</f>
        <v>0</v>
      </c>
      <c r="AW95" s="103" t="str">
        <f>'[1]Custom Objects'!$C90</f>
        <v>Freezing Knockback Bomb</v>
      </c>
      <c r="AX95" s="103"/>
      <c r="AY95" s="103" t="str">
        <f>'[3]Items (MC)'!B95</f>
        <v>Fish</v>
      </c>
      <c r="AZ95" s="103" t="str">
        <f>'[3]Blocks (MC)'!B95</f>
        <v>Unpowered Repeater</v>
      </c>
    </row>
    <row r="96" spans="3:52" x14ac:dyDescent="0.2">
      <c r="C96" s="105">
        <f>[1]Ores!C96</f>
        <v>0</v>
      </c>
      <c r="D96" s="105">
        <f>[1]Ingots!C96</f>
        <v>0</v>
      </c>
      <c r="E96" s="105"/>
      <c r="F96" s="105">
        <f>'[1]Compressed Blocks'!C96</f>
        <v>0</v>
      </c>
      <c r="G96" s="103">
        <f>[1]Catalysts!C96</f>
        <v>0</v>
      </c>
      <c r="H96" s="103" t="str">
        <f>[2]Pellets!F93</f>
        <v>Bag (PolyTrimethylene Terephthalate Pellets)</v>
      </c>
      <c r="I96" s="103" t="str">
        <f>'[1]CV Links'!B96</f>
        <v>Beaker (Whiskey)</v>
      </c>
      <c r="J96" s="162" t="str">
        <f>'[1]Compound Vessels'!F96</f>
        <v>Vial (Carboxylates)</v>
      </c>
      <c r="K96" s="106" t="str">
        <f>'[1]Compound Vessels'!G96</f>
        <v>Beaker (Carboxylates)</v>
      </c>
      <c r="L96" s="106" t="str">
        <f>'[1]Compound Vessels'!H96</f>
        <v>Drum (Carboxylates)</v>
      </c>
      <c r="M96" s="106" t="str">
        <f>'[1]Compound Vessels'!I96</f>
        <v>Chemical Vat (Carboxylates)</v>
      </c>
      <c r="N96" s="162">
        <f>'[1]Compound Vessels'!F421</f>
        <v>0</v>
      </c>
      <c r="O96" s="106">
        <f>'[1]Compound Vessels'!G421</f>
        <v>0</v>
      </c>
      <c r="P96" s="106">
        <f>'[1]Compound Vessels'!H421</f>
        <v>0</v>
      </c>
      <c r="Q96" s="106">
        <f>'[1]Compound Vessels'!I421</f>
        <v>0</v>
      </c>
      <c r="R96" s="165" t="str">
        <f>'[1]Element Vessels'!F96</f>
        <v>Bag (Americium)</v>
      </c>
      <c r="S96" s="103" t="str">
        <f>'[1]Element Vessels'!G96</f>
        <v>Sack (Americium)</v>
      </c>
      <c r="T96" s="103" t="str">
        <f>'[1]Element Vessels'!H96</f>
        <v>Powder Keg (Americium)</v>
      </c>
      <c r="U96" s="103" t="str">
        <f>'[1]Element Vessels'!I96</f>
        <v>Chemical Silo (Americium)</v>
      </c>
      <c r="V96" s="168" t="str">
        <f>[2]Pellets!F96</f>
        <v>Bag (PolyVinyl Alcohol Pellets)</v>
      </c>
      <c r="W96" s="104" t="str">
        <f>[2]Pellets!G96</f>
        <v>Sack (PolyVinyl Alcohol Pellets)</v>
      </c>
      <c r="X96" s="104" t="str">
        <f>[2]Pellets!H96</f>
        <v>Powder Keg (PolyVinyl Alcohol Pellets)</v>
      </c>
      <c r="Y96" s="104" t="str">
        <f>[2]Pellets!I96</f>
        <v>Chemical Silo (PolyVinyl Alcohol Pellets)</v>
      </c>
      <c r="Z96" s="104" t="str">
        <f>'[2]Blocks (Poly)'!D96</f>
        <v>Block (PVA)</v>
      </c>
      <c r="AA96" s="104" t="str">
        <f>'[2]Slabs (Poly)'!F96</f>
        <v>Slab (PVA)</v>
      </c>
      <c r="AB96" s="104" t="str">
        <f>'[2]Stairs (Poly)'!D96</f>
        <v>Stairs (PVA)</v>
      </c>
      <c r="AC96" s="171">
        <f>[2]Bricks!E96</f>
        <v>0</v>
      </c>
      <c r="AD96" s="103">
        <f>[2]Molds!C96</f>
        <v>0</v>
      </c>
      <c r="AE96" s="103" t="str">
        <f xml:space="preserve"> '[2]Molded Items'!C111</f>
        <v>Fibers (Polyphenol)</v>
      </c>
      <c r="AF96" s="103">
        <f>[2]Masks!C96</f>
        <v>0</v>
      </c>
      <c r="AG96" s="103">
        <f>[2]Wafers!H97</f>
        <v>0</v>
      </c>
      <c r="AH96" s="103">
        <f>[2]Electronics!E96</f>
        <v>0</v>
      </c>
      <c r="AI96" s="107"/>
      <c r="AJ96" s="107"/>
      <c r="AK96" s="103" t="str">
        <f>'[2]Polycraft Armor'!$G96&amp;" "&amp;'[2]Polycraft Armor'!$H96</f>
        <v xml:space="preserve"> </v>
      </c>
      <c r="AL96" s="103"/>
      <c r="AM96" s="103"/>
      <c r="AN96" s="103"/>
      <c r="AO96" s="103"/>
      <c r="AP96" s="103"/>
      <c r="AQ96" s="103"/>
      <c r="AR96" s="103"/>
      <c r="AS96" s="103"/>
      <c r="AT96" s="103">
        <f>Inventories!$D96</f>
        <v>0</v>
      </c>
      <c r="AU96" s="103" t="e">
        <f>'[2]Gripped Tools'!#REF!</f>
        <v>#REF!</v>
      </c>
      <c r="AV96" s="103">
        <f>'[2]Pogo Sticks'!$C96</f>
        <v>0</v>
      </c>
      <c r="AW96" s="103" t="str">
        <f>'[1]Custom Objects'!$C91</f>
        <v>Cleats</v>
      </c>
      <c r="AX96" s="103"/>
      <c r="AY96" s="103" t="str">
        <f>'[3]Items (MC)'!B96</f>
        <v>Cooked Fish</v>
      </c>
      <c r="AZ96" s="103" t="str">
        <f>'[3]Blocks (MC)'!B96</f>
        <v>Powered Repeater</v>
      </c>
    </row>
    <row r="97" spans="3:52" x14ac:dyDescent="0.2">
      <c r="C97" s="105">
        <f>[1]Ores!C97</f>
        <v>0</v>
      </c>
      <c r="D97" s="105">
        <f>[1]Ingots!C97</f>
        <v>0</v>
      </c>
      <c r="E97" s="105"/>
      <c r="F97" s="105">
        <f>'[1]Compressed Blocks'!C97</f>
        <v>0</v>
      </c>
      <c r="G97" s="103">
        <f>[1]Catalysts!C97</f>
        <v>0</v>
      </c>
      <c r="H97" s="103" t="str">
        <f>[2]Pellets!F94</f>
        <v>Bag (PolyUrethane Pellets)</v>
      </c>
      <c r="I97" s="103" t="str">
        <f>'[1]CV Links'!B97</f>
        <v>Drum (Whiskey)</v>
      </c>
      <c r="J97" s="162" t="str">
        <f>'[1]Compound Vessels'!F97</f>
        <v>Vial (Carrageenan)</v>
      </c>
      <c r="K97" s="106" t="str">
        <f>'[1]Compound Vessels'!G97</f>
        <v>Beaker (Carrageenan)</v>
      </c>
      <c r="L97" s="106" t="str">
        <f>'[1]Compound Vessels'!H97</f>
        <v>Drum (Carrageenan)</v>
      </c>
      <c r="M97" s="106" t="str">
        <f>'[1]Compound Vessels'!I97</f>
        <v>Chemical Vat (Carrageenan)</v>
      </c>
      <c r="N97" s="162">
        <f>'[1]Compound Vessels'!F422</f>
        <v>0</v>
      </c>
      <c r="O97" s="106">
        <f>'[1]Compound Vessels'!G422</f>
        <v>0</v>
      </c>
      <c r="P97" s="106">
        <f>'[1]Compound Vessels'!H422</f>
        <v>0</v>
      </c>
      <c r="Q97" s="106">
        <f>'[1]Compound Vessels'!I422</f>
        <v>0</v>
      </c>
      <c r="R97" s="165" t="str">
        <f>'[1]Element Vessels'!F97</f>
        <v>Bag (Curium)</v>
      </c>
      <c r="S97" s="103" t="str">
        <f>'[1]Element Vessels'!G97</f>
        <v>Sack (Curium)</v>
      </c>
      <c r="T97" s="103" t="str">
        <f>'[1]Element Vessels'!H97</f>
        <v>Powder Keg (Curium)</v>
      </c>
      <c r="U97" s="103" t="str">
        <f>'[1]Element Vessels'!I97</f>
        <v>Chemical Silo (Curium)</v>
      </c>
      <c r="V97" s="168" t="str">
        <f>[2]Pellets!F97</f>
        <v>Bag (PolyVinyl Butyral Pellets)</v>
      </c>
      <c r="W97" s="104" t="str">
        <f>[2]Pellets!G97</f>
        <v>Sack (PolyVinyl Butyral Pellets)</v>
      </c>
      <c r="X97" s="104" t="str">
        <f>[2]Pellets!H97</f>
        <v>Powder Keg (PolyVinyl Butyral Pellets)</v>
      </c>
      <c r="Y97" s="104" t="str">
        <f>[2]Pellets!I97</f>
        <v>Chemical Silo (PolyVinyl Butyral Pellets)</v>
      </c>
      <c r="Z97" s="104" t="str">
        <f>'[2]Blocks (Poly)'!D97</f>
        <v>Block (PVB)</v>
      </c>
      <c r="AA97" s="104" t="str">
        <f>'[2]Slabs (Poly)'!F97</f>
        <v>Slab (PVB)</v>
      </c>
      <c r="AB97" s="104" t="str">
        <f>'[2]Stairs (Poly)'!D97</f>
        <v>Stairs (PVB)</v>
      </c>
      <c r="AC97" s="171">
        <f>[2]Bricks!E97</f>
        <v>0</v>
      </c>
      <c r="AD97" s="103">
        <f>[2]Molds!C97</f>
        <v>0</v>
      </c>
      <c r="AE97" s="103" t="str">
        <f xml:space="preserve"> '[2]Molded Items'!C112</f>
        <v>Fibers (PPO)</v>
      </c>
      <c r="AF97" s="103">
        <f>[2]Masks!C97</f>
        <v>0</v>
      </c>
      <c r="AG97" s="103">
        <f>[2]Wafers!H98</f>
        <v>0</v>
      </c>
      <c r="AH97" s="103">
        <f>[2]Electronics!E97</f>
        <v>0</v>
      </c>
      <c r="AI97" s="107"/>
      <c r="AJ97" s="107"/>
      <c r="AK97" s="103" t="str">
        <f>'[2]Polycraft Armor'!$G97&amp;" "&amp;'[2]Polycraft Armor'!$H97</f>
        <v xml:space="preserve"> </v>
      </c>
      <c r="AL97" s="103"/>
      <c r="AM97" s="103"/>
      <c r="AN97" s="103"/>
      <c r="AO97" s="103"/>
      <c r="AP97" s="103"/>
      <c r="AQ97" s="103"/>
      <c r="AR97" s="103"/>
      <c r="AS97" s="103"/>
      <c r="AT97" s="103">
        <f>Inventories!$D97</f>
        <v>0</v>
      </c>
      <c r="AU97" s="103" t="e">
        <f>'[2]Gripped Tools'!#REF!</f>
        <v>#REF!</v>
      </c>
      <c r="AV97" s="103">
        <f>'[2]Pogo Sticks'!$C97</f>
        <v>0</v>
      </c>
      <c r="AW97" s="103" t="str">
        <f>'[1]Custom Objects'!$C92</f>
        <v>IronCannonBall</v>
      </c>
      <c r="AX97" s="103"/>
      <c r="AY97" s="103" t="str">
        <f>'[3]Items (MC)'!B97</f>
        <v>Dye</v>
      </c>
      <c r="AZ97" s="103" t="str">
        <f>'[3]Blocks (MC)'!B97</f>
        <v>Stained Glass</v>
      </c>
    </row>
    <row r="98" spans="3:52" x14ac:dyDescent="0.2">
      <c r="C98" s="105">
        <f>[1]Ores!C98</f>
        <v>0</v>
      </c>
      <c r="D98" s="105">
        <f>[1]Ingots!C98</f>
        <v>0</v>
      </c>
      <c r="E98" s="105"/>
      <c r="F98" s="105">
        <f>'[1]Compressed Blocks'!C98</f>
        <v>0</v>
      </c>
      <c r="G98" s="103">
        <f>[1]Catalysts!C98</f>
        <v>0</v>
      </c>
      <c r="H98" s="103" t="str">
        <f>[2]Pellets!F95</f>
        <v>Bag (PolyVinyl Acetate Pellets)</v>
      </c>
      <c r="I98" s="103" t="str">
        <f>'[1]CV Links'!B98</f>
        <v>Vial (Carrot Wine)</v>
      </c>
      <c r="J98" s="162" t="str">
        <f>'[1]Compound Vessels'!F98</f>
        <v>Vial (Carrot Wine)</v>
      </c>
      <c r="K98" s="106" t="str">
        <f>'[1]Compound Vessels'!G98</f>
        <v>Beaker (Carrot Wine)</v>
      </c>
      <c r="L98" s="106" t="str">
        <f>'[1]Compound Vessels'!H98</f>
        <v>Drum (Carrot Wine)</v>
      </c>
      <c r="M98" s="106" t="str">
        <f>'[1]Compound Vessels'!I98</f>
        <v>Chemical Vat (Carrot Wine)</v>
      </c>
      <c r="N98" s="162">
        <f>'[1]Compound Vessels'!F423</f>
        <v>0</v>
      </c>
      <c r="O98" s="106">
        <f>'[1]Compound Vessels'!G423</f>
        <v>0</v>
      </c>
      <c r="P98" s="106">
        <f>'[1]Compound Vessels'!H423</f>
        <v>0</v>
      </c>
      <c r="Q98" s="106">
        <f>'[1]Compound Vessels'!I423</f>
        <v>0</v>
      </c>
      <c r="R98" s="165" t="str">
        <f>'[1]Element Vessels'!F98</f>
        <v>Bag (Berkelium)</v>
      </c>
      <c r="S98" s="103" t="str">
        <f>'[1]Element Vessels'!G98</f>
        <v>Sack (Berkelium)</v>
      </c>
      <c r="T98" s="103" t="str">
        <f>'[1]Element Vessels'!H98</f>
        <v>Powder Keg (Berkelium)</v>
      </c>
      <c r="U98" s="103" t="str">
        <f>'[1]Element Vessels'!I98</f>
        <v>Chemical Silo (Berkelium)</v>
      </c>
      <c r="V98" s="168" t="str">
        <f>[2]Pellets!F98</f>
        <v>Bag (PolyVinyl Chloride Pellets)</v>
      </c>
      <c r="W98" s="104" t="str">
        <f>[2]Pellets!G98</f>
        <v>Sack (PolyVinyl Chloride Pellets)</v>
      </c>
      <c r="X98" s="104" t="str">
        <f>[2]Pellets!H98</f>
        <v>Powder Keg (PolyVinyl Chloride Pellets)</v>
      </c>
      <c r="Y98" s="104" t="str">
        <f>[2]Pellets!I98</f>
        <v>Chemical Silo (PolyVinyl Chloride Pellets)</v>
      </c>
      <c r="Z98" s="104" t="str">
        <f>'[2]Blocks (Poly)'!D98</f>
        <v>Block (PVC)</v>
      </c>
      <c r="AA98" s="104" t="str">
        <f>'[2]Slabs (Poly)'!F98</f>
        <v>Slab (PVC)</v>
      </c>
      <c r="AB98" s="104" t="str">
        <f>'[2]Stairs (Poly)'!D98</f>
        <v>Stairs (PVC)</v>
      </c>
      <c r="AC98" s="171">
        <f>[2]Bricks!E98</f>
        <v>0</v>
      </c>
      <c r="AD98" s="103">
        <f>[2]Molds!C98</f>
        <v>0</v>
      </c>
      <c r="AE98" s="103" t="str">
        <f xml:space="preserve"> '[2]Molded Items'!C113</f>
        <v>Fibers (PPPHAZ)</v>
      </c>
      <c r="AF98" s="103">
        <f>[2]Masks!C98</f>
        <v>0</v>
      </c>
      <c r="AG98" s="103">
        <f>[2]Wafers!H99</f>
        <v>0</v>
      </c>
      <c r="AH98" s="103">
        <f>[2]Electronics!E98</f>
        <v>0</v>
      </c>
      <c r="AI98" s="107"/>
      <c r="AJ98" s="107"/>
      <c r="AK98" s="103" t="str">
        <f>'[2]Polycraft Armor'!$G98&amp;" "&amp;'[2]Polycraft Armor'!$H98</f>
        <v xml:space="preserve"> </v>
      </c>
      <c r="AL98" s="103"/>
      <c r="AM98" s="103"/>
      <c r="AN98" s="103"/>
      <c r="AO98" s="103"/>
      <c r="AP98" s="103"/>
      <c r="AQ98" s="103"/>
      <c r="AR98" s="103"/>
      <c r="AS98" s="103"/>
      <c r="AT98" s="103">
        <f>Inventories!$D98</f>
        <v>0</v>
      </c>
      <c r="AU98" s="103" t="e">
        <f>'[2]Gripped Tools'!#REF!</f>
        <v>#REF!</v>
      </c>
      <c r="AV98" s="103">
        <f>'[2]Pogo Sticks'!$C98</f>
        <v>0</v>
      </c>
      <c r="AW98" s="103" t="str">
        <f>'[1]Custom Objects'!$C93</f>
        <v>Mining Hammer</v>
      </c>
      <c r="AX98" s="103"/>
      <c r="AY98" s="103" t="str">
        <f>'[3]Items (MC)'!B98</f>
        <v>Bone</v>
      </c>
      <c r="AZ98" s="103" t="str">
        <f>'[3]Blocks (MC)'!B98</f>
        <v>Trapdoor</v>
      </c>
    </row>
    <row r="99" spans="3:52" x14ac:dyDescent="0.2">
      <c r="C99" s="105">
        <f>[1]Ores!C99</f>
        <v>0</v>
      </c>
      <c r="D99" s="105">
        <f>[1]Ingots!C99</f>
        <v>0</v>
      </c>
      <c r="E99" s="105"/>
      <c r="F99" s="105">
        <f>'[1]Compressed Blocks'!C99</f>
        <v>0</v>
      </c>
      <c r="G99" s="103">
        <f>[1]Catalysts!C99</f>
        <v>0</v>
      </c>
      <c r="H99" s="103" t="str">
        <f>[2]Pellets!F96</f>
        <v>Bag (PolyVinyl Alcohol Pellets)</v>
      </c>
      <c r="I99" s="103" t="str">
        <f>'[1]CV Links'!B99</f>
        <v>Beaker (Carrot Wine)</v>
      </c>
      <c r="J99" s="162" t="str">
        <f>'[1]Compound Vessels'!F99</f>
        <v>Vial (Cellulose)</v>
      </c>
      <c r="K99" s="106" t="str">
        <f>'[1]Compound Vessels'!G99</f>
        <v>Beaker (Cellulose)</v>
      </c>
      <c r="L99" s="106" t="str">
        <f>'[1]Compound Vessels'!H99</f>
        <v>Drum (Cellulose)</v>
      </c>
      <c r="M99" s="106" t="str">
        <f>'[1]Compound Vessels'!I99</f>
        <v>Chemical Vat (Cellulose)</v>
      </c>
      <c r="N99" s="162">
        <f>'[1]Compound Vessels'!F424</f>
        <v>0</v>
      </c>
      <c r="O99" s="106">
        <f>'[1]Compound Vessels'!G424</f>
        <v>0</v>
      </c>
      <c r="P99" s="106">
        <f>'[1]Compound Vessels'!H424</f>
        <v>0</v>
      </c>
      <c r="Q99" s="106">
        <f>'[1]Compound Vessels'!I424</f>
        <v>0</v>
      </c>
      <c r="R99" s="165" t="str">
        <f>'[1]Element Vessels'!F99</f>
        <v>Bag (Californium)</v>
      </c>
      <c r="S99" s="103" t="str">
        <f>'[1]Element Vessels'!G99</f>
        <v>Sack (Californium)</v>
      </c>
      <c r="T99" s="103" t="str">
        <f>'[1]Element Vessels'!H99</f>
        <v>Powder Keg (Californium)</v>
      </c>
      <c r="U99" s="103" t="str">
        <f>'[1]Element Vessels'!I99</f>
        <v>Chemical Silo (Californium)</v>
      </c>
      <c r="V99" s="168" t="str">
        <f>[2]Pellets!F99</f>
        <v>Bag (PolyVinyl Chloride Acetate Pellets)</v>
      </c>
      <c r="W99" s="104" t="str">
        <f>[2]Pellets!G99</f>
        <v>Sack (PolyVinyl Chloride Acetate Pellets)</v>
      </c>
      <c r="X99" s="104" t="str">
        <f>[2]Pellets!H99</f>
        <v>Powder Keg (PolyVinyl Chloride Acetate Pellets)</v>
      </c>
      <c r="Y99" s="104" t="str">
        <f>[2]Pellets!I99</f>
        <v>Chemical Silo (PolyVinyl Chloride Acetate Pellets)</v>
      </c>
      <c r="Z99" s="104" t="str">
        <f>'[2]Blocks (Poly)'!D99</f>
        <v>Block (PVCA)</v>
      </c>
      <c r="AA99" s="104" t="str">
        <f>'[2]Slabs (Poly)'!F99</f>
        <v>Slab (PVCA)</v>
      </c>
      <c r="AB99" s="104" t="str">
        <f>'[2]Stairs (Poly)'!D99</f>
        <v>Stairs (PVCA)</v>
      </c>
      <c r="AC99" s="171">
        <f>[2]Bricks!E99</f>
        <v>0</v>
      </c>
      <c r="AD99" s="103">
        <f>[2]Molds!C99</f>
        <v>0</v>
      </c>
      <c r="AE99" s="103" t="str">
        <f xml:space="preserve"> '[2]Molded Items'!C114</f>
        <v>Fibers (PPMS)</v>
      </c>
      <c r="AF99" s="103">
        <f>[2]Masks!C99</f>
        <v>0</v>
      </c>
      <c r="AG99" s="103">
        <f>[2]Wafers!H100</f>
        <v>0</v>
      </c>
      <c r="AH99" s="103">
        <f>[2]Electronics!E99</f>
        <v>0</v>
      </c>
      <c r="AI99" s="107"/>
      <c r="AJ99" s="107"/>
      <c r="AK99" s="103" t="str">
        <f>'[2]Polycraft Armor'!$G99&amp;" "&amp;'[2]Polycraft Armor'!$H99</f>
        <v xml:space="preserve"> </v>
      </c>
      <c r="AL99" s="103"/>
      <c r="AM99" s="103"/>
      <c r="AN99" s="103"/>
      <c r="AO99" s="103"/>
      <c r="AP99" s="103"/>
      <c r="AQ99" s="103"/>
      <c r="AR99" s="103"/>
      <c r="AS99" s="103"/>
      <c r="AT99" s="103">
        <f>Inventories!$D99</f>
        <v>0</v>
      </c>
      <c r="AU99" s="103" t="e">
        <f>'[2]Gripped Tools'!#REF!</f>
        <v>#REF!</v>
      </c>
      <c r="AV99" s="103">
        <f>'[2]Pogo Sticks'!$C99</f>
        <v>0</v>
      </c>
      <c r="AW99" s="103">
        <f>'[1]Custom Objects'!$C94</f>
        <v>0</v>
      </c>
      <c r="AX99" s="103"/>
      <c r="AY99" s="103" t="str">
        <f>'[3]Items (MC)'!B99</f>
        <v>Sugar</v>
      </c>
      <c r="AZ99" s="103" t="str">
        <f>'[3]Blocks (MC)'!B99</f>
        <v>Monster Egg</v>
      </c>
    </row>
    <row r="100" spans="3:52" x14ac:dyDescent="0.2">
      <c r="C100" s="105">
        <f>[1]Ores!C100</f>
        <v>0</v>
      </c>
      <c r="D100" s="105">
        <f>[1]Ingots!C100</f>
        <v>0</v>
      </c>
      <c r="E100" s="105"/>
      <c r="F100" s="105">
        <f>'[1]Compressed Blocks'!C100</f>
        <v>0</v>
      </c>
      <c r="G100" s="103">
        <f>[1]Catalysts!C100</f>
        <v>0</v>
      </c>
      <c r="H100" s="103" t="str">
        <f>[2]Pellets!F97</f>
        <v>Bag (PolyVinyl Butyral Pellets)</v>
      </c>
      <c r="I100" s="103" t="str">
        <f>'[1]CV Links'!B100</f>
        <v>Drum (Carrot Wine)</v>
      </c>
      <c r="J100" s="162" t="str">
        <f>'[1]Compound Vessels'!F100</f>
        <v>Vial (Cellulose Acetate)</v>
      </c>
      <c r="K100" s="106" t="str">
        <f>'[1]Compound Vessels'!G100</f>
        <v>Beaker (Cellulose Acetate)</v>
      </c>
      <c r="L100" s="106" t="str">
        <f>'[1]Compound Vessels'!H100</f>
        <v>Drum (Cellulose Acetate)</v>
      </c>
      <c r="M100" s="106" t="str">
        <f>'[1]Compound Vessels'!I100</f>
        <v>Chemical Vat (Cellulose Acetate)</v>
      </c>
      <c r="N100" s="162">
        <f>'[1]Compound Vessels'!F425</f>
        <v>0</v>
      </c>
      <c r="O100" s="106">
        <f>'[1]Compound Vessels'!G425</f>
        <v>0</v>
      </c>
      <c r="P100" s="106">
        <f>'[1]Compound Vessels'!H425</f>
        <v>0</v>
      </c>
      <c r="Q100" s="106">
        <f>'[1]Compound Vessels'!I425</f>
        <v>0</v>
      </c>
      <c r="R100" s="165" t="str">
        <f>'[1]Element Vessels'!F100</f>
        <v>Bag (Einsteinium)</v>
      </c>
      <c r="S100" s="103" t="str">
        <f>'[1]Element Vessels'!G100</f>
        <v>Sack (Einsteinium)</v>
      </c>
      <c r="T100" s="103" t="str">
        <f>'[1]Element Vessels'!H100</f>
        <v>Powder Keg (Einsteinium)</v>
      </c>
      <c r="U100" s="103" t="str">
        <f>'[1]Element Vessels'!I100</f>
        <v>Chemical Silo (Einsteinium)</v>
      </c>
      <c r="V100" s="168" t="str">
        <f>[2]Pellets!F100</f>
        <v>Bag (PolyVinyl Fluoride Pellets)</v>
      </c>
      <c r="W100" s="104" t="str">
        <f>[2]Pellets!G100</f>
        <v>Sack (PolyVinyl Fluoride Pellets)</v>
      </c>
      <c r="X100" s="104" t="str">
        <f>[2]Pellets!H100</f>
        <v>Powder Keg (PolyVinyl Fluoride Pellets)</v>
      </c>
      <c r="Y100" s="104" t="str">
        <f>[2]Pellets!I100</f>
        <v>Chemical Silo (PolyVinyl Fluoride Pellets)</v>
      </c>
      <c r="Z100" s="104" t="str">
        <f>'[2]Blocks (Poly)'!D100</f>
        <v>Block (PVF)</v>
      </c>
      <c r="AA100" s="104" t="str">
        <f>'[2]Slabs (Poly)'!F100</f>
        <v>Slab (PVF)</v>
      </c>
      <c r="AB100" s="104" t="str">
        <f>'[2]Stairs (Poly)'!D100</f>
        <v>Stairs (PVF)</v>
      </c>
      <c r="AC100" s="171">
        <f>[2]Bricks!E100</f>
        <v>0</v>
      </c>
      <c r="AD100" s="103">
        <f>[2]Molds!C100</f>
        <v>0</v>
      </c>
      <c r="AE100" s="103" t="str">
        <f xml:space="preserve"> '[2]Molded Items'!C115</f>
        <v>Fibers (PPS)</v>
      </c>
      <c r="AF100" s="103">
        <f>[2]Masks!C100</f>
        <v>0</v>
      </c>
      <c r="AG100" s="103">
        <f>[2]Wafers!H101</f>
        <v>0</v>
      </c>
      <c r="AH100" s="103">
        <f>[2]Electronics!E100</f>
        <v>0</v>
      </c>
      <c r="AI100" s="107"/>
      <c r="AJ100" s="107"/>
      <c r="AK100" s="103" t="str">
        <f>'[2]Polycraft Armor'!$G100&amp;" "&amp;'[2]Polycraft Armor'!$H100</f>
        <v xml:space="preserve"> </v>
      </c>
      <c r="AL100" s="103"/>
      <c r="AM100" s="103"/>
      <c r="AN100" s="103"/>
      <c r="AO100" s="103"/>
      <c r="AP100" s="103"/>
      <c r="AQ100" s="103"/>
      <c r="AR100" s="103"/>
      <c r="AS100" s="103"/>
      <c r="AT100" s="103">
        <f>Inventories!$D100</f>
        <v>0</v>
      </c>
      <c r="AU100" s="103" t="e">
        <f>'[2]Gripped Tools'!#REF!</f>
        <v>#REF!</v>
      </c>
      <c r="AV100" s="103">
        <f>'[2]Pogo Sticks'!$C100</f>
        <v>0</v>
      </c>
      <c r="AW100" s="103">
        <f>'[1]Custom Objects'!$C95</f>
        <v>0</v>
      </c>
      <c r="AX100" s="103"/>
      <c r="AY100" s="103" t="str">
        <f>'[3]Items (MC)'!B100</f>
        <v>Cake</v>
      </c>
      <c r="AZ100" s="103" t="str">
        <f>'[3]Blocks (MC)'!B100</f>
        <v>Stonebrick</v>
      </c>
    </row>
    <row r="101" spans="3:52" x14ac:dyDescent="0.2">
      <c r="C101" s="105">
        <f>[1]Ores!C101</f>
        <v>0</v>
      </c>
      <c r="D101" s="105">
        <f>[1]Ingots!C101</f>
        <v>0</v>
      </c>
      <c r="E101" s="105"/>
      <c r="F101" s="105">
        <f>'[1]Compressed Blocks'!C101</f>
        <v>0</v>
      </c>
      <c r="G101" s="103">
        <f>[1]Catalysts!C101</f>
        <v>0</v>
      </c>
      <c r="H101" s="103" t="str">
        <f>[2]Pellets!F98</f>
        <v>Bag (PolyVinyl Chloride Pellets)</v>
      </c>
      <c r="I101" s="103" t="str">
        <f>'[1]CV Links'!B101</f>
        <v>Flask (Propylene)</v>
      </c>
      <c r="J101" s="162" t="str">
        <f>'[1]Compound Vessels'!F101</f>
        <v>Vial (Cellulose Nitrate)</v>
      </c>
      <c r="K101" s="106" t="str">
        <f>'[1]Compound Vessels'!G101</f>
        <v>Beaker (Cellulose Nitrate)</v>
      </c>
      <c r="L101" s="106" t="str">
        <f>'[1]Compound Vessels'!H101</f>
        <v>Drum (Cellulose Nitrate)</v>
      </c>
      <c r="M101" s="106" t="str">
        <f>'[1]Compound Vessels'!I101</f>
        <v>Chemical Vat (Cellulose Nitrate)</v>
      </c>
      <c r="N101" s="162">
        <f>'[1]Compound Vessels'!F426</f>
        <v>0</v>
      </c>
      <c r="O101" s="106">
        <f>'[1]Compound Vessels'!G426</f>
        <v>0</v>
      </c>
      <c r="P101" s="106">
        <f>'[1]Compound Vessels'!H426</f>
        <v>0</v>
      </c>
      <c r="Q101" s="106">
        <f>'[1]Compound Vessels'!I426</f>
        <v>0</v>
      </c>
      <c r="R101" s="165" t="str">
        <f>'[1]Element Vessels'!F101</f>
        <v>Bag (Fermium)</v>
      </c>
      <c r="S101" s="103" t="str">
        <f>'[1]Element Vessels'!G101</f>
        <v>Sack (Fermium)</v>
      </c>
      <c r="T101" s="103" t="str">
        <f>'[1]Element Vessels'!H101</f>
        <v>Powder Keg (Fermium)</v>
      </c>
      <c r="U101" s="103" t="str">
        <f>'[1]Element Vessels'!I101</f>
        <v>Chemical Silo (Fermium)</v>
      </c>
      <c r="V101" s="168" t="str">
        <f>[2]Pellets!F101</f>
        <v>Bag (PolyVinyl Formal Pellets)</v>
      </c>
      <c r="W101" s="104" t="str">
        <f>[2]Pellets!G101</f>
        <v>Sack (PolyVinyl Formal Pellets)</v>
      </c>
      <c r="X101" s="104" t="str">
        <f>[2]Pellets!H101</f>
        <v>Powder Keg (PolyVinyl Formal Pellets)</v>
      </c>
      <c r="Y101" s="104" t="str">
        <f>[2]Pellets!I101</f>
        <v>Chemical Silo (PolyVinyl Formal Pellets)</v>
      </c>
      <c r="Z101" s="104" t="str">
        <f>'[2]Blocks (Poly)'!D101</f>
        <v>Block (PVFO)</v>
      </c>
      <c r="AA101" s="104" t="str">
        <f>'[2]Slabs (Poly)'!F101</f>
        <v>Slab (PVFO)</v>
      </c>
      <c r="AB101" s="104" t="str">
        <f>'[2]Stairs (Poly)'!D101</f>
        <v>Stairs (PVFO)</v>
      </c>
      <c r="AC101" s="171">
        <f>[2]Bricks!E101</f>
        <v>0</v>
      </c>
      <c r="AD101" s="103">
        <f>[2]Molds!C101</f>
        <v>0</v>
      </c>
      <c r="AE101" s="103" t="str">
        <f xml:space="preserve"> '[2]Molded Items'!C116</f>
        <v>Fibers (kevlar)</v>
      </c>
      <c r="AF101" s="103">
        <f>[2]Masks!C101</f>
        <v>0</v>
      </c>
      <c r="AG101" s="103">
        <f>[2]Wafers!H102</f>
        <v>0</v>
      </c>
      <c r="AH101" s="103">
        <f>[2]Electronics!E101</f>
        <v>0</v>
      </c>
      <c r="AI101" s="107"/>
      <c r="AJ101" s="107"/>
      <c r="AK101" s="103" t="str">
        <f>'[2]Polycraft Armor'!$G101&amp;" "&amp;'[2]Polycraft Armor'!$H101</f>
        <v xml:space="preserve"> </v>
      </c>
      <c r="AL101" s="103"/>
      <c r="AM101" s="103"/>
      <c r="AN101" s="103"/>
      <c r="AO101" s="103"/>
      <c r="AP101" s="103"/>
      <c r="AQ101" s="103"/>
      <c r="AR101" s="103"/>
      <c r="AS101" s="103"/>
      <c r="AT101" s="103">
        <f>Inventories!$D101</f>
        <v>0</v>
      </c>
      <c r="AU101" s="103" t="e">
        <f>'[2]Gripped Tools'!#REF!</f>
        <v>#REF!</v>
      </c>
      <c r="AV101" s="103">
        <f>'[2]Pogo Sticks'!$C101</f>
        <v>0</v>
      </c>
      <c r="AW101" s="103">
        <f>'[1]Custom Objects'!$C96</f>
        <v>0</v>
      </c>
      <c r="AX101" s="103"/>
      <c r="AY101" s="103" t="str">
        <f>'[3]Items (MC)'!B101</f>
        <v>Bed</v>
      </c>
      <c r="AZ101" s="103" t="str">
        <f>'[3]Blocks (MC)'!B101</f>
        <v>Brown Mushroom Block</v>
      </c>
    </row>
    <row r="102" spans="3:52" x14ac:dyDescent="0.2">
      <c r="C102" s="105">
        <f>[1]Ores!C102</f>
        <v>0</v>
      </c>
      <c r="D102" s="105">
        <f>[1]Ingots!C102</f>
        <v>0</v>
      </c>
      <c r="E102" s="105"/>
      <c r="F102" s="105">
        <f>'[1]Compressed Blocks'!C102</f>
        <v>0</v>
      </c>
      <c r="G102" s="103">
        <f>[1]Catalysts!C102</f>
        <v>0</v>
      </c>
      <c r="H102" s="103" t="str">
        <f>[2]Pellets!F99</f>
        <v>Bag (PolyVinyl Chloride Acetate Pellets)</v>
      </c>
      <c r="I102" s="103" t="str">
        <f>'[1]CV Links'!B102</f>
        <v>Cartridge (Propylene)</v>
      </c>
      <c r="J102" s="162" t="str">
        <f>'[1]Compound Vessels'!F102</f>
        <v>Vial (Chromium Oxide)</v>
      </c>
      <c r="K102" s="106" t="str">
        <f>'[1]Compound Vessels'!G102</f>
        <v>Beaker (Chromium Oxide)</v>
      </c>
      <c r="L102" s="106" t="str">
        <f>'[1]Compound Vessels'!H102</f>
        <v>Drum (Chromium Oxide)</v>
      </c>
      <c r="M102" s="106" t="str">
        <f>'[1]Compound Vessels'!I102</f>
        <v>Chemical Vat (Chromium Oxide)</v>
      </c>
      <c r="N102" s="162">
        <f>'[1]Compound Vessels'!F427</f>
        <v>0</v>
      </c>
      <c r="O102" s="106">
        <f>'[1]Compound Vessels'!G427</f>
        <v>0</v>
      </c>
      <c r="P102" s="106">
        <f>'[1]Compound Vessels'!H427</f>
        <v>0</v>
      </c>
      <c r="Q102" s="106">
        <f>'[1]Compound Vessels'!I427</f>
        <v>0</v>
      </c>
      <c r="R102" s="165" t="str">
        <f>'[1]Element Vessels'!F102</f>
        <v>Bag (Mendelevium)</v>
      </c>
      <c r="S102" s="103" t="str">
        <f>'[1]Element Vessels'!G102</f>
        <v>Sack (Mendelevium)</v>
      </c>
      <c r="T102" s="103" t="str">
        <f>'[1]Element Vessels'!H102</f>
        <v>Powder Keg (Mendelevium)</v>
      </c>
      <c r="U102" s="103" t="str">
        <f>'[1]Element Vessels'!I102</f>
        <v>Chemical Silo (Mendelevium)</v>
      </c>
      <c r="V102" s="168" t="str">
        <f>[2]Pellets!F102</f>
        <v>Bag (PolyVinyl Methyl Ether Pellets)</v>
      </c>
      <c r="W102" s="104" t="str">
        <f>[2]Pellets!G102</f>
        <v>Sack (PolyVinyl Methyl Ether Pellets)</v>
      </c>
      <c r="X102" s="104" t="str">
        <f>[2]Pellets!H102</f>
        <v>Powder Keg (PolyVinyl Methyl Ether Pellets)</v>
      </c>
      <c r="Y102" s="104" t="str">
        <f>[2]Pellets!I102</f>
        <v>Chemical Silo (PolyVinyl Methyl Ether Pellets)</v>
      </c>
      <c r="Z102" s="104" t="str">
        <f>'[2]Blocks (Poly)'!D102</f>
        <v>Block (PVME)</v>
      </c>
      <c r="AA102" s="104" t="str">
        <f>'[2]Slabs (Poly)'!F102</f>
        <v>Slab (PVME)</v>
      </c>
      <c r="AB102" s="104" t="str">
        <f>'[2]Stairs (Poly)'!D102</f>
        <v>Stairs (PVME)</v>
      </c>
      <c r="AC102" s="171">
        <f>[2]Bricks!E102</f>
        <v>0</v>
      </c>
      <c r="AD102" s="103">
        <f>[2]Molds!C102</f>
        <v>0</v>
      </c>
      <c r="AE102" s="103" t="str">
        <f xml:space="preserve"> '[2]Molded Items'!C117</f>
        <v>Fibers (PP)</v>
      </c>
      <c r="AF102" s="103">
        <f>[2]Masks!C102</f>
        <v>0</v>
      </c>
      <c r="AG102" s="103">
        <f>[2]Wafers!H103</f>
        <v>0</v>
      </c>
      <c r="AH102" s="103">
        <f>[2]Electronics!E102</f>
        <v>0</v>
      </c>
      <c r="AI102" s="107"/>
      <c r="AJ102" s="107"/>
      <c r="AK102" s="103" t="str">
        <f>'[2]Polycraft Armor'!$G102&amp;" "&amp;'[2]Polycraft Armor'!$H102</f>
        <v xml:space="preserve"> </v>
      </c>
      <c r="AL102" s="103"/>
      <c r="AM102" s="103"/>
      <c r="AN102" s="103"/>
      <c r="AO102" s="103"/>
      <c r="AP102" s="103"/>
      <c r="AQ102" s="103"/>
      <c r="AR102" s="103"/>
      <c r="AS102" s="103"/>
      <c r="AT102" s="103">
        <f>Inventories!$D102</f>
        <v>0</v>
      </c>
      <c r="AU102" s="103" t="e">
        <f>'[2]Gripped Tools'!#REF!</f>
        <v>#REF!</v>
      </c>
      <c r="AV102" s="103">
        <f>'[2]Pogo Sticks'!$C102</f>
        <v>0</v>
      </c>
      <c r="AW102" s="103">
        <f>'[1]Custom Objects'!$C97</f>
        <v>0</v>
      </c>
      <c r="AX102" s="103"/>
      <c r="AY102" s="103" t="str">
        <f>'[3]Items (MC)'!B102</f>
        <v>Repeater</v>
      </c>
      <c r="AZ102" s="103" t="str">
        <f>'[3]Blocks (MC)'!B102</f>
        <v>Red Mushroom Block</v>
      </c>
    </row>
    <row r="103" spans="3:52" x14ac:dyDescent="0.2">
      <c r="C103" s="105">
        <f>[1]Ores!C103</f>
        <v>0</v>
      </c>
      <c r="D103" s="105">
        <f>[1]Ingots!C103</f>
        <v>0</v>
      </c>
      <c r="E103" s="105"/>
      <c r="F103" s="105">
        <f>'[1]Compressed Blocks'!C103</f>
        <v>0</v>
      </c>
      <c r="G103" s="103">
        <f>[1]Catalysts!C103</f>
        <v>0</v>
      </c>
      <c r="H103" s="103" t="str">
        <f>[2]Pellets!F100</f>
        <v>Bag (PolyVinyl Fluoride Pellets)</v>
      </c>
      <c r="I103" s="103" t="str">
        <f>'[1]CV Links'!B103</f>
        <v>Canister (Propylene)</v>
      </c>
      <c r="J103" s="162" t="str">
        <f>'[1]Compound Vessels'!F103</f>
        <v>Vial (Citric Acid)</v>
      </c>
      <c r="K103" s="106" t="str">
        <f>'[1]Compound Vessels'!G103</f>
        <v>Beaker (Citric Acid)</v>
      </c>
      <c r="L103" s="106" t="str">
        <f>'[1]Compound Vessels'!H103</f>
        <v>Drum (Citric Acid)</v>
      </c>
      <c r="M103" s="106" t="str">
        <f>'[1]Compound Vessels'!I103</f>
        <v>Chemical Vat (Citric Acid)</v>
      </c>
      <c r="N103" s="162">
        <f>'[1]Compound Vessels'!F428</f>
        <v>0</v>
      </c>
      <c r="O103" s="106">
        <f>'[1]Compound Vessels'!G428</f>
        <v>0</v>
      </c>
      <c r="P103" s="106">
        <f>'[1]Compound Vessels'!H428</f>
        <v>0</v>
      </c>
      <c r="Q103" s="106">
        <f>'[1]Compound Vessels'!I428</f>
        <v>0</v>
      </c>
      <c r="R103" s="165" t="str">
        <f>'[1]Element Vessels'!F103</f>
        <v>Bag (Nobelium)</v>
      </c>
      <c r="S103" s="103" t="str">
        <f>'[1]Element Vessels'!G103</f>
        <v>Sack (Nobelium)</v>
      </c>
      <c r="T103" s="103" t="str">
        <f>'[1]Element Vessels'!H103</f>
        <v>Powder Keg (Nobelium)</v>
      </c>
      <c r="U103" s="103" t="str">
        <f>'[1]Element Vessels'!I103</f>
        <v>Chemical Silo (Nobelium)</v>
      </c>
      <c r="V103" s="168" t="str">
        <f>[2]Pellets!F103</f>
        <v>Bag (PolyVinylidene Dichloride Pellets)</v>
      </c>
      <c r="W103" s="104" t="str">
        <f>[2]Pellets!G103</f>
        <v>Sack (PolyVinylidene Dichloride Pellets)</v>
      </c>
      <c r="X103" s="104" t="str">
        <f>[2]Pellets!H103</f>
        <v>Powder Keg (PolyVinylidene Dichloride Pellets)</v>
      </c>
      <c r="Y103" s="104" t="str">
        <f>[2]Pellets!I103</f>
        <v>Chemical Silo (PolyVinylidene Dichloride Pellets)</v>
      </c>
      <c r="Z103" s="104" t="str">
        <f>'[2]Blocks (Poly)'!D103</f>
        <v>Block (PVDC)</v>
      </c>
      <c r="AA103" s="104" t="str">
        <f>'[2]Slabs (Poly)'!F103</f>
        <v>Slab (PVDC)</v>
      </c>
      <c r="AB103" s="104" t="str">
        <f>'[2]Stairs (Poly)'!D103</f>
        <v>Stairs (PVDC)</v>
      </c>
      <c r="AC103" s="171">
        <f>[2]Bricks!E103</f>
        <v>0</v>
      </c>
      <c r="AD103" s="103">
        <f>[2]Molds!C103</f>
        <v>0</v>
      </c>
      <c r="AE103" s="103" t="str">
        <f xml:space="preserve"> '[2]Molded Items'!C118</f>
        <v>Fibers (PPG)</v>
      </c>
      <c r="AF103" s="103">
        <f>[2]Masks!C103</f>
        <v>0</v>
      </c>
      <c r="AG103" s="103">
        <f>[2]Wafers!H104</f>
        <v>0</v>
      </c>
      <c r="AH103" s="103">
        <f>[2]Electronics!E103</f>
        <v>0</v>
      </c>
      <c r="AI103" s="107"/>
      <c r="AJ103" s="107"/>
      <c r="AK103" s="103" t="str">
        <f>'[2]Polycraft Armor'!$G103&amp;" "&amp;'[2]Polycraft Armor'!$H103</f>
        <v xml:space="preserve"> </v>
      </c>
      <c r="AL103" s="103"/>
      <c r="AM103" s="103"/>
      <c r="AN103" s="103"/>
      <c r="AO103" s="103"/>
      <c r="AP103" s="103"/>
      <c r="AQ103" s="103"/>
      <c r="AR103" s="103"/>
      <c r="AS103" s="103"/>
      <c r="AT103" s="103">
        <f>Inventories!$D103</f>
        <v>0</v>
      </c>
      <c r="AU103" s="103" t="e">
        <f>'[2]Gripped Tools'!#REF!</f>
        <v>#REF!</v>
      </c>
      <c r="AV103" s="103">
        <f>'[2]Pogo Sticks'!$C103</f>
        <v>0</v>
      </c>
      <c r="AW103" s="103">
        <f>'[1]Custom Objects'!$C98</f>
        <v>0</v>
      </c>
      <c r="AX103" s="103"/>
      <c r="AY103" s="103" t="str">
        <f>'[3]Items (MC)'!B103</f>
        <v>Cookie</v>
      </c>
      <c r="AZ103" s="103" t="str">
        <f>'[3]Blocks (MC)'!B103</f>
        <v>Iron Bars</v>
      </c>
    </row>
    <row r="104" spans="3:52" x14ac:dyDescent="0.2">
      <c r="C104" s="105">
        <f>[1]Ores!C104</f>
        <v>0</v>
      </c>
      <c r="D104" s="105">
        <f>[1]Ingots!C104</f>
        <v>0</v>
      </c>
      <c r="E104" s="105"/>
      <c r="F104" s="105">
        <f>'[1]Compressed Blocks'!C104</f>
        <v>0</v>
      </c>
      <c r="G104" s="103">
        <f>[1]Catalysts!C104</f>
        <v>0</v>
      </c>
      <c r="H104" s="103" t="str">
        <f>[2]Pellets!F101</f>
        <v>Bag (PolyVinyl Formal Pellets)</v>
      </c>
      <c r="I104" s="103" t="str">
        <f>'[1]CV Links'!B104</f>
        <v>Flask (Ethylene)</v>
      </c>
      <c r="J104" s="162" t="str">
        <f>'[1]Compound Vessels'!F104</f>
        <v>Bag (Cobalt-Manganese-Bromide)</v>
      </c>
      <c r="K104" s="106" t="str">
        <f>'[1]Compound Vessels'!G104</f>
        <v>Sack (Cobalt-Manganese-Bromide)</v>
      </c>
      <c r="L104" s="106" t="str">
        <f>'[1]Compound Vessels'!H104</f>
        <v>Powder Keg (Cobalt-Manganese-Bromide)</v>
      </c>
      <c r="M104" s="106" t="str">
        <f>'[1]Compound Vessels'!I104</f>
        <v>Chemical Silo (Cobalt-Manganese-Bromide)</v>
      </c>
      <c r="N104" s="162">
        <f>'[1]Compound Vessels'!F429</f>
        <v>0</v>
      </c>
      <c r="O104" s="106">
        <f>'[1]Compound Vessels'!G429</f>
        <v>0</v>
      </c>
      <c r="P104" s="106">
        <f>'[1]Compound Vessels'!H429</f>
        <v>0</v>
      </c>
      <c r="Q104" s="106">
        <f>'[1]Compound Vessels'!I429</f>
        <v>0</v>
      </c>
      <c r="R104" s="165" t="str">
        <f>'[1]Element Vessels'!F104</f>
        <v>Bag (Lawrencium)</v>
      </c>
      <c r="S104" s="103" t="str">
        <f>'[1]Element Vessels'!G104</f>
        <v>Sack (Lawrencium)</v>
      </c>
      <c r="T104" s="103" t="str">
        <f>'[1]Element Vessels'!H104</f>
        <v>Powder Keg (Lawrencium)</v>
      </c>
      <c r="U104" s="103" t="str">
        <f>'[1]Element Vessels'!I104</f>
        <v>Chemical Silo (Lawrencium)</v>
      </c>
      <c r="V104" s="168" t="str">
        <f>[2]Pellets!F104</f>
        <v>Bag (PolyVinylidene Fluoride Pellets)</v>
      </c>
      <c r="W104" s="104" t="str">
        <f>[2]Pellets!G104</f>
        <v>Sack (PolyVinylidene Fluoride Pellets)</v>
      </c>
      <c r="X104" s="104" t="str">
        <f>[2]Pellets!H104</f>
        <v>Powder Keg (PolyVinylidene Fluoride Pellets)</v>
      </c>
      <c r="Y104" s="104" t="str">
        <f>[2]Pellets!I104</f>
        <v>Chemical Silo (PolyVinylidene Fluoride Pellets)</v>
      </c>
      <c r="Z104" s="104" t="str">
        <f>'[2]Blocks (Poly)'!D104</f>
        <v>Block (PVDF)</v>
      </c>
      <c r="AA104" s="104" t="str">
        <f>'[2]Slabs (Poly)'!F104</f>
        <v>Slab (PVDF)</v>
      </c>
      <c r="AB104" s="104" t="str">
        <f>'[2]Stairs (Poly)'!D104</f>
        <v>Stairs (PVDF)</v>
      </c>
      <c r="AC104" s="171">
        <f>[2]Bricks!E104</f>
        <v>0</v>
      </c>
      <c r="AD104" s="103">
        <f>[2]Molds!C104</f>
        <v>0</v>
      </c>
      <c r="AE104" s="103" t="str">
        <f xml:space="preserve"> '[2]Molded Items'!C119</f>
        <v>Fibers (PPOX)</v>
      </c>
      <c r="AF104" s="103">
        <f>[2]Masks!C104</f>
        <v>0</v>
      </c>
      <c r="AG104" s="103">
        <f>[2]Wafers!H105</f>
        <v>0</v>
      </c>
      <c r="AH104" s="103">
        <f>[2]Electronics!E104</f>
        <v>0</v>
      </c>
      <c r="AI104" s="107"/>
      <c r="AJ104" s="107"/>
      <c r="AK104" s="103" t="str">
        <f>'[2]Polycraft Armor'!$G104&amp;" "&amp;'[2]Polycraft Armor'!$H104</f>
        <v xml:space="preserve"> </v>
      </c>
      <c r="AL104" s="103"/>
      <c r="AM104" s="103"/>
      <c r="AN104" s="103"/>
      <c r="AO104" s="103"/>
      <c r="AP104" s="103"/>
      <c r="AQ104" s="103"/>
      <c r="AR104" s="103"/>
      <c r="AS104" s="103"/>
      <c r="AT104" s="103">
        <f>Inventories!$D104</f>
        <v>0</v>
      </c>
      <c r="AU104" s="103" t="e">
        <f>'[2]Gripped Tools'!#REF!</f>
        <v>#REF!</v>
      </c>
      <c r="AV104" s="103">
        <f>'[2]Pogo Sticks'!$C104</f>
        <v>0</v>
      </c>
      <c r="AW104" s="103">
        <f>'[1]Custom Objects'!$C99</f>
        <v>0</v>
      </c>
      <c r="AX104" s="103"/>
      <c r="AY104" s="103" t="str">
        <f>'[3]Items (MC)'!B104</f>
        <v>Filled Map</v>
      </c>
      <c r="AZ104" s="103" t="str">
        <f>'[3]Blocks (MC)'!B104</f>
        <v>Glass Pane</v>
      </c>
    </row>
    <row r="105" spans="3:52" x14ac:dyDescent="0.2">
      <c r="C105" s="105">
        <f>[1]Ores!C105</f>
        <v>0</v>
      </c>
      <c r="D105" s="105">
        <f>[1]Ingots!C105</f>
        <v>0</v>
      </c>
      <c r="E105" s="105"/>
      <c r="F105" s="105">
        <f>'[1]Compressed Blocks'!C105</f>
        <v>0</v>
      </c>
      <c r="G105" s="103">
        <f>[1]Catalysts!C105</f>
        <v>0</v>
      </c>
      <c r="H105" s="103" t="str">
        <f>[2]Pellets!F102</f>
        <v>Bag (PolyVinyl Methyl Ether Pellets)</v>
      </c>
      <c r="I105" s="103" t="str">
        <f>'[1]CV Links'!B105</f>
        <v>Cartridge (Ethylene)</v>
      </c>
      <c r="J105" s="162" t="str">
        <f>'[1]Compound Vessels'!F105</f>
        <v>Vial (Coke)</v>
      </c>
      <c r="K105" s="106" t="str">
        <f>'[1]Compound Vessels'!G105</f>
        <v>Beaker (Coke)</v>
      </c>
      <c r="L105" s="106" t="str">
        <f>'[1]Compound Vessels'!H105</f>
        <v>Drum (Coke)</v>
      </c>
      <c r="M105" s="106" t="str">
        <f>'[1]Compound Vessels'!I105</f>
        <v>Chemical Vat (Coke)</v>
      </c>
      <c r="N105" s="162">
        <f>'[1]Compound Vessels'!F430</f>
        <v>0</v>
      </c>
      <c r="O105" s="106">
        <f>'[1]Compound Vessels'!G430</f>
        <v>0</v>
      </c>
      <c r="P105" s="106">
        <f>'[1]Compound Vessels'!H430</f>
        <v>0</v>
      </c>
      <c r="Q105" s="106">
        <f>'[1]Compound Vessels'!I430</f>
        <v>0</v>
      </c>
      <c r="R105" s="165" t="str">
        <f>'[1]Element Vessels'!F105</f>
        <v>Bag (Rutherfordium)</v>
      </c>
      <c r="S105" s="103" t="str">
        <f>'[1]Element Vessels'!G105</f>
        <v>Sack (Rutherfordium)</v>
      </c>
      <c r="T105" s="103" t="str">
        <f>'[1]Element Vessels'!H105</f>
        <v>Powder Keg (Rutherfordium)</v>
      </c>
      <c r="U105" s="103" t="str">
        <f>'[1]Element Vessels'!I105</f>
        <v>Chemical Silo (Rutherfordium)</v>
      </c>
      <c r="V105" s="168" t="str">
        <f>[2]Pellets!F105</f>
        <v>Bag (PolyVinylidene Fluoride-Trifluoroethylene Pellets)</v>
      </c>
      <c r="W105" s="104" t="str">
        <f>[2]Pellets!G105</f>
        <v>Sack (PolyVinylidene Fluoride-Trifluoroethylene Pellets)</v>
      </c>
      <c r="X105" s="104" t="str">
        <f>[2]Pellets!H105</f>
        <v>Powder Keg (PolyVinylidene Fluoride-Trifluoroethylene Pellets)</v>
      </c>
      <c r="Y105" s="104" t="str">
        <f>[2]Pellets!I105</f>
        <v>Chemical Silo (PolyVinylidene Fluoride-Trifluoroethylene Pellets)</v>
      </c>
      <c r="Z105" s="104" t="str">
        <f>'[2]Blocks (Poly)'!D105</f>
        <v>Block (PVDF-TRFE)</v>
      </c>
      <c r="AA105" s="104" t="str">
        <f>'[2]Slabs (Poly)'!F105</f>
        <v>Slab (PVDF-TRFE)</v>
      </c>
      <c r="AB105" s="104" t="str">
        <f>'[2]Stairs (Poly)'!D105</f>
        <v>Stairs (PVDF-TRFE)</v>
      </c>
      <c r="AC105" s="171">
        <f>[2]Bricks!E105</f>
        <v>0</v>
      </c>
      <c r="AD105" s="103">
        <f>[2]Molds!C105</f>
        <v>0</v>
      </c>
      <c r="AE105" s="103" t="str">
        <f xml:space="preserve"> '[2]Molded Items'!C120</f>
        <v>Fibers (PS)</v>
      </c>
      <c r="AF105" s="103">
        <f>[2]Masks!C105</f>
        <v>0</v>
      </c>
      <c r="AG105" s="103">
        <f>[2]Wafers!H106</f>
        <v>0</v>
      </c>
      <c r="AH105" s="103">
        <f>[2]Electronics!E105</f>
        <v>0</v>
      </c>
      <c r="AI105" s="107"/>
      <c r="AJ105" s="107"/>
      <c r="AK105" s="103" t="str">
        <f>'[2]Polycraft Armor'!$G105&amp;" "&amp;'[2]Polycraft Armor'!$H105</f>
        <v xml:space="preserve"> </v>
      </c>
      <c r="AL105" s="103"/>
      <c r="AM105" s="103"/>
      <c r="AN105" s="103"/>
      <c r="AO105" s="103"/>
      <c r="AP105" s="103"/>
      <c r="AQ105" s="103"/>
      <c r="AR105" s="103"/>
      <c r="AS105" s="103"/>
      <c r="AT105" s="103">
        <f>Inventories!$D105</f>
        <v>0</v>
      </c>
      <c r="AU105" s="103" t="e">
        <f>'[2]Gripped Tools'!#REF!</f>
        <v>#REF!</v>
      </c>
      <c r="AV105" s="103">
        <f>'[2]Pogo Sticks'!$C105</f>
        <v>0</v>
      </c>
      <c r="AW105" s="103">
        <f>'[1]Custom Objects'!$C100</f>
        <v>0</v>
      </c>
      <c r="AX105" s="103"/>
      <c r="AY105" s="103" t="str">
        <f>'[3]Items (MC)'!B105</f>
        <v>Shears</v>
      </c>
      <c r="AZ105" s="103" t="str">
        <f>'[3]Blocks (MC)'!B105</f>
        <v>Melon Block</v>
      </c>
    </row>
    <row r="106" spans="3:52" x14ac:dyDescent="0.2">
      <c r="C106" s="105">
        <f>[1]Ores!C106</f>
        <v>0</v>
      </c>
      <c r="D106" s="105">
        <f>[1]Ingots!C106</f>
        <v>0</v>
      </c>
      <c r="E106" s="105"/>
      <c r="F106" s="105">
        <f>'[1]Compressed Blocks'!C106</f>
        <v>0</v>
      </c>
      <c r="G106" s="103">
        <f>[1]Catalysts!C106</f>
        <v>0</v>
      </c>
      <c r="H106" s="103" t="str">
        <f>[2]Pellets!F103</f>
        <v>Bag (PolyVinylidene Dichloride Pellets)</v>
      </c>
      <c r="I106" s="103" t="str">
        <f>'[1]CV Links'!B106</f>
        <v>Canister (Ethylene)</v>
      </c>
      <c r="J106" s="162" t="str">
        <f>'[1]Compound Vessels'!F106</f>
        <v>Bag (Copper II Chloride)</v>
      </c>
      <c r="K106" s="106" t="str">
        <f>'[1]Compound Vessels'!G106</f>
        <v>Sack (Copper II Chloride)</v>
      </c>
      <c r="L106" s="106" t="str">
        <f>'[1]Compound Vessels'!H106</f>
        <v>Powder Keg (Copper II Chloride)</v>
      </c>
      <c r="M106" s="106" t="str">
        <f>'[1]Compound Vessels'!I106</f>
        <v>Chemical Silo (Copper II Chloride)</v>
      </c>
      <c r="N106" s="162">
        <f>'[1]Compound Vessels'!F431</f>
        <v>0</v>
      </c>
      <c r="O106" s="106">
        <f>'[1]Compound Vessels'!G431</f>
        <v>0</v>
      </c>
      <c r="P106" s="106">
        <f>'[1]Compound Vessels'!H431</f>
        <v>0</v>
      </c>
      <c r="Q106" s="106">
        <f>'[1]Compound Vessels'!I431</f>
        <v>0</v>
      </c>
      <c r="R106" s="165" t="str">
        <f>'[1]Element Vessels'!F106</f>
        <v>Bag (Dubnium)</v>
      </c>
      <c r="S106" s="103" t="str">
        <f>'[1]Element Vessels'!G106</f>
        <v>Sack (Dubnium)</v>
      </c>
      <c r="T106" s="103" t="str">
        <f>'[1]Element Vessels'!H106</f>
        <v>Powder Keg (Dubnium)</v>
      </c>
      <c r="U106" s="103" t="str">
        <f>'[1]Element Vessels'!I106</f>
        <v>Chemical Silo (Dubnium)</v>
      </c>
      <c r="V106" s="168" t="str">
        <f>[2]Pellets!F106</f>
        <v>Bag (Styrene-Acrylonitrile Pellets)</v>
      </c>
      <c r="W106" s="104" t="str">
        <f>[2]Pellets!G106</f>
        <v>Sack (Styrene-Acrylonitrile Pellets)</v>
      </c>
      <c r="X106" s="104" t="str">
        <f>[2]Pellets!H106</f>
        <v>Powder Keg (Styrene-Acrylonitrile Pellets)</v>
      </c>
      <c r="Y106" s="104" t="str">
        <f>[2]Pellets!I106</f>
        <v>Chemical Silo (Styrene-Acrylonitrile Pellets)</v>
      </c>
      <c r="Z106" s="104" t="str">
        <f>'[2]Blocks (Poly)'!D106</f>
        <v>Block (SAN)</v>
      </c>
      <c r="AA106" s="104" t="str">
        <f>'[2]Slabs (Poly)'!F106</f>
        <v>Slab (SAN)</v>
      </c>
      <c r="AB106" s="104" t="str">
        <f>'[2]Stairs (Poly)'!D106</f>
        <v>Stairs (SAN)</v>
      </c>
      <c r="AC106" s="171">
        <f>[2]Bricks!E106</f>
        <v>0</v>
      </c>
      <c r="AD106" s="103">
        <f>[2]Molds!C106</f>
        <v>0</v>
      </c>
      <c r="AE106" s="103" t="str">
        <f xml:space="preserve"> '[2]Molded Items'!C121</f>
        <v>Fibers (PTBA)</v>
      </c>
      <c r="AF106" s="103">
        <f>[2]Masks!C106</f>
        <v>0</v>
      </c>
      <c r="AG106" s="103">
        <f>[2]Wafers!H107</f>
        <v>0</v>
      </c>
      <c r="AH106" s="103">
        <f>[2]Electronics!E106</f>
        <v>0</v>
      </c>
      <c r="AI106" s="107"/>
      <c r="AJ106" s="107"/>
      <c r="AK106" s="103" t="str">
        <f>'[2]Polycraft Armor'!$G106&amp;" "&amp;'[2]Polycraft Armor'!$H106</f>
        <v xml:space="preserve"> </v>
      </c>
      <c r="AL106" s="103"/>
      <c r="AM106" s="103"/>
      <c r="AN106" s="103"/>
      <c r="AO106" s="103"/>
      <c r="AP106" s="103"/>
      <c r="AQ106" s="103"/>
      <c r="AR106" s="103"/>
      <c r="AS106" s="103"/>
      <c r="AT106" s="103">
        <f>Inventories!$D106</f>
        <v>0</v>
      </c>
      <c r="AU106" s="103" t="e">
        <f>'[2]Gripped Tools'!#REF!</f>
        <v>#REF!</v>
      </c>
      <c r="AV106" s="103">
        <f>'[2]Pogo Sticks'!$C106</f>
        <v>0</v>
      </c>
      <c r="AW106" s="103">
        <f>'[1]Custom Objects'!$C101</f>
        <v>0</v>
      </c>
      <c r="AX106" s="103"/>
      <c r="AY106" s="103" t="str">
        <f>'[3]Items (MC)'!B106</f>
        <v>Melon</v>
      </c>
      <c r="AZ106" s="103" t="str">
        <f>'[3]Blocks (MC)'!B106</f>
        <v>Pumpkin Stem</v>
      </c>
    </row>
    <row r="107" spans="3:52" x14ac:dyDescent="0.2">
      <c r="C107" s="105">
        <f>[1]Ores!C107</f>
        <v>0</v>
      </c>
      <c r="D107" s="105">
        <f>[1]Ingots!C107</f>
        <v>0</v>
      </c>
      <c r="E107" s="105"/>
      <c r="F107" s="105">
        <f>'[1]Compressed Blocks'!C107</f>
        <v>0</v>
      </c>
      <c r="G107" s="103">
        <f>[1]Catalysts!C107</f>
        <v>0</v>
      </c>
      <c r="H107" s="103" t="str">
        <f>[2]Pellets!F104</f>
        <v>Bag (PolyVinylidene Fluoride Pellets)</v>
      </c>
      <c r="I107" s="103" t="str">
        <f>'[1]CV Links'!B107</f>
        <v>Vial (Butylene isomers)</v>
      </c>
      <c r="J107" s="162" t="str">
        <f>'[1]Compound Vessels'!F107</f>
        <v>Bag (Copper II Sulfate)</v>
      </c>
      <c r="K107" s="106" t="str">
        <f>'[1]Compound Vessels'!G107</f>
        <v>Sack (Copper II Sulfate)</v>
      </c>
      <c r="L107" s="106" t="str">
        <f>'[1]Compound Vessels'!H107</f>
        <v>Powder Keg (Copper II Sulfate)</v>
      </c>
      <c r="M107" s="106" t="str">
        <f>'[1]Compound Vessels'!I107</f>
        <v>Chemical Silo (Copper II Sulfate)</v>
      </c>
      <c r="N107" s="162">
        <f>'[1]Compound Vessels'!F432</f>
        <v>0</v>
      </c>
      <c r="O107" s="106">
        <f>'[1]Compound Vessels'!G432</f>
        <v>0</v>
      </c>
      <c r="P107" s="106">
        <f>'[1]Compound Vessels'!H432</f>
        <v>0</v>
      </c>
      <c r="Q107" s="106">
        <f>'[1]Compound Vessels'!I432</f>
        <v>0</v>
      </c>
      <c r="R107" s="165" t="str">
        <f>'[1]Element Vessels'!F107</f>
        <v>Bag (Seaborgium)</v>
      </c>
      <c r="S107" s="103" t="str">
        <f>'[1]Element Vessels'!G107</f>
        <v>Sack (Seaborgium)</v>
      </c>
      <c r="T107" s="103" t="str">
        <f>'[1]Element Vessels'!H107</f>
        <v>Powder Keg (Seaborgium)</v>
      </c>
      <c r="U107" s="103" t="str">
        <f>'[1]Element Vessels'!I107</f>
        <v>Chemical Silo (Seaborgium)</v>
      </c>
      <c r="V107" s="168" t="str">
        <f>[2]Pellets!F107</f>
        <v>Bag (Styrene-Butadiene Rubber Pellets)</v>
      </c>
      <c r="W107" s="104" t="str">
        <f>[2]Pellets!G107</f>
        <v>Sack (Styrene-Butadiene Rubber Pellets)</v>
      </c>
      <c r="X107" s="104" t="str">
        <f>[2]Pellets!H107</f>
        <v>Powder Keg (Styrene-Butadiene Rubber Pellets)</v>
      </c>
      <c r="Y107" s="104" t="str">
        <f>[2]Pellets!I107</f>
        <v>Chemical Silo (Styrene-Butadiene Rubber Pellets)</v>
      </c>
      <c r="Z107" s="104" t="str">
        <f>'[2]Blocks (Poly)'!D107</f>
        <v>Block (SBR)</v>
      </c>
      <c r="AA107" s="104" t="str">
        <f>'[2]Slabs (Poly)'!F107</f>
        <v>Slab (SBR)</v>
      </c>
      <c r="AB107" s="104" t="str">
        <f>'[2]Stairs (Poly)'!D107</f>
        <v>Stairs (SBR)</v>
      </c>
      <c r="AC107" s="171">
        <f>[2]Bricks!E107</f>
        <v>0</v>
      </c>
      <c r="AD107" s="103">
        <f>[2]Molds!C107</f>
        <v>0</v>
      </c>
      <c r="AE107" s="103" t="str">
        <f xml:space="preserve"> '[2]Molded Items'!C122</f>
        <v>Fibers (PTFE)</v>
      </c>
      <c r="AF107" s="103">
        <f>[2]Masks!C107</f>
        <v>0</v>
      </c>
      <c r="AG107" s="103">
        <f>[2]Wafers!H108</f>
        <v>0</v>
      </c>
      <c r="AH107" s="103">
        <f>[2]Electronics!E107</f>
        <v>0</v>
      </c>
      <c r="AI107" s="107"/>
      <c r="AJ107" s="107"/>
      <c r="AK107" s="103" t="str">
        <f>'[2]Polycraft Armor'!$G107&amp;" "&amp;'[2]Polycraft Armor'!$H107</f>
        <v xml:space="preserve"> </v>
      </c>
      <c r="AL107" s="103"/>
      <c r="AM107" s="103"/>
      <c r="AN107" s="103"/>
      <c r="AO107" s="103"/>
      <c r="AP107" s="103"/>
      <c r="AQ107" s="103"/>
      <c r="AR107" s="103"/>
      <c r="AS107" s="103"/>
      <c r="AT107" s="103">
        <f>Inventories!$D107</f>
        <v>0</v>
      </c>
      <c r="AU107" s="103" t="e">
        <f>'[2]Gripped Tools'!#REF!</f>
        <v>#REF!</v>
      </c>
      <c r="AV107" s="103">
        <f>'[2]Pogo Sticks'!$C107</f>
        <v>0</v>
      </c>
      <c r="AW107" s="103">
        <f>'[1]Custom Objects'!$C102</f>
        <v>0</v>
      </c>
      <c r="AX107" s="103"/>
      <c r="AY107" s="103" t="str">
        <f>'[3]Items (MC)'!B107</f>
        <v>Pumpkin Seeds</v>
      </c>
      <c r="AZ107" s="103" t="str">
        <f>'[3]Blocks (MC)'!B107</f>
        <v>Melon Stem</v>
      </c>
    </row>
    <row r="108" spans="3:52" x14ac:dyDescent="0.2">
      <c r="C108" s="105">
        <f>[1]Ores!C108</f>
        <v>0</v>
      </c>
      <c r="D108" s="105">
        <f>[1]Ingots!C108</f>
        <v>0</v>
      </c>
      <c r="E108" s="105"/>
      <c r="F108" s="105">
        <f>'[1]Compressed Blocks'!C108</f>
        <v>0</v>
      </c>
      <c r="G108" s="103">
        <f>[1]Catalysts!C108</f>
        <v>0</v>
      </c>
      <c r="H108" s="103" t="str">
        <f>[2]Pellets!F105</f>
        <v>Bag (PolyVinylidene Fluoride-Trifluoroethylene Pellets)</v>
      </c>
      <c r="I108" s="103" t="str">
        <f>'[1]CV Links'!B108</f>
        <v>Beaker (Butylene isomers)</v>
      </c>
      <c r="J108" s="162" t="str">
        <f>'[1]Compound Vessels'!F108</f>
        <v>Vial (Copper Naphthenate)</v>
      </c>
      <c r="K108" s="106" t="str">
        <f>'[1]Compound Vessels'!G108</f>
        <v>Beaker (Copper Naphthenate)</v>
      </c>
      <c r="L108" s="106" t="str">
        <f>'[1]Compound Vessels'!H108</f>
        <v>Drum (Copper Naphthenate)</v>
      </c>
      <c r="M108" s="106" t="str">
        <f>'[1]Compound Vessels'!I108</f>
        <v>Chemical Vat (Copper Naphthenate)</v>
      </c>
      <c r="N108" s="162">
        <f>'[1]Compound Vessels'!F433</f>
        <v>0</v>
      </c>
      <c r="O108" s="106">
        <f>'[1]Compound Vessels'!G433</f>
        <v>0</v>
      </c>
      <c r="P108" s="106">
        <f>'[1]Compound Vessels'!H433</f>
        <v>0</v>
      </c>
      <c r="Q108" s="106">
        <f>'[1]Compound Vessels'!I433</f>
        <v>0</v>
      </c>
      <c r="R108" s="165" t="str">
        <f>'[1]Element Vessels'!F108</f>
        <v>Bag (Bohrium)</v>
      </c>
      <c r="S108" s="103" t="str">
        <f>'[1]Element Vessels'!G108</f>
        <v>Sack (Bohrium)</v>
      </c>
      <c r="T108" s="103" t="str">
        <f>'[1]Element Vessels'!H108</f>
        <v>Powder Keg (Bohrium)</v>
      </c>
      <c r="U108" s="103" t="str">
        <f>'[1]Element Vessels'!I108</f>
        <v>Chemical Silo (Bohrium)</v>
      </c>
      <c r="V108" s="168" t="str">
        <f>[2]Pellets!F108</f>
        <v>Bag (Styrene-Butadiene-Styrene Pellets)</v>
      </c>
      <c r="W108" s="104" t="str">
        <f>[2]Pellets!G108</f>
        <v>Sack (Styrene-Butadiene-Styrene Pellets)</v>
      </c>
      <c r="X108" s="104" t="str">
        <f>[2]Pellets!H108</f>
        <v>Powder Keg (Styrene-Butadiene-Styrene Pellets)</v>
      </c>
      <c r="Y108" s="104" t="str">
        <f>[2]Pellets!I108</f>
        <v>Chemical Silo (Styrene-Butadiene-Styrene Pellets)</v>
      </c>
      <c r="Z108" s="104" t="str">
        <f>'[2]Blocks (Poly)'!D108</f>
        <v>Block (SBS)</v>
      </c>
      <c r="AA108" s="104" t="str">
        <f>'[2]Slabs (Poly)'!F108</f>
        <v>Slab (SBS)</v>
      </c>
      <c r="AB108" s="104" t="str">
        <f>'[2]Stairs (Poly)'!D108</f>
        <v>Stairs (SBS)</v>
      </c>
      <c r="AC108" s="171">
        <f>[2]Bricks!E108</f>
        <v>0</v>
      </c>
      <c r="AD108" s="103">
        <f>[2]Molds!C108</f>
        <v>0</v>
      </c>
      <c r="AE108" s="103" t="str">
        <f xml:space="preserve"> '[2]Molded Items'!C123</f>
        <v>Fibers (PTMEG)</v>
      </c>
      <c r="AF108" s="103">
        <f>[2]Masks!C108</f>
        <v>0</v>
      </c>
      <c r="AG108" s="103">
        <f>[2]Wafers!H109</f>
        <v>0</v>
      </c>
      <c r="AH108" s="103">
        <f>[2]Electronics!E108</f>
        <v>0</v>
      </c>
      <c r="AI108" s="107"/>
      <c r="AJ108" s="107"/>
      <c r="AK108" s="103" t="str">
        <f>'[2]Polycraft Armor'!$G108&amp;" "&amp;'[2]Polycraft Armor'!$H108</f>
        <v xml:space="preserve"> </v>
      </c>
      <c r="AL108" s="103"/>
      <c r="AM108" s="103"/>
      <c r="AN108" s="103"/>
      <c r="AO108" s="103"/>
      <c r="AP108" s="103"/>
      <c r="AQ108" s="103"/>
      <c r="AR108" s="103"/>
      <c r="AS108" s="103"/>
      <c r="AT108" s="103">
        <f>Inventories!$D108</f>
        <v>0</v>
      </c>
      <c r="AU108" s="103" t="e">
        <f>'[2]Gripped Tools'!#REF!</f>
        <v>#REF!</v>
      </c>
      <c r="AV108" s="103">
        <f>'[2]Pogo Sticks'!$C108</f>
        <v>0</v>
      </c>
      <c r="AW108" s="103">
        <f>'[1]Custom Objects'!$C103</f>
        <v>0</v>
      </c>
      <c r="AX108" s="103"/>
      <c r="AY108" s="103" t="str">
        <f>'[3]Items (MC)'!B108</f>
        <v>Melon Seeds</v>
      </c>
      <c r="AZ108" s="103" t="str">
        <f>'[3]Blocks (MC)'!B108</f>
        <v>Vine</v>
      </c>
    </row>
    <row r="109" spans="3:52" x14ac:dyDescent="0.2">
      <c r="C109" s="105">
        <f>[1]Ores!C109</f>
        <v>0</v>
      </c>
      <c r="D109" s="105">
        <f>[1]Ingots!C109</f>
        <v>0</v>
      </c>
      <c r="E109" s="105"/>
      <c r="F109" s="105">
        <f>'[1]Compressed Blocks'!C109</f>
        <v>0</v>
      </c>
      <c r="G109" s="103">
        <f>[1]Catalysts!C109</f>
        <v>0</v>
      </c>
      <c r="H109" s="103" t="str">
        <f>[2]Pellets!F106</f>
        <v>Bag (Styrene-Acrylonitrile Pellets)</v>
      </c>
      <c r="I109" s="103" t="str">
        <f>'[1]CV Links'!B109</f>
        <v>Drum (Butylene isomers)</v>
      </c>
      <c r="J109" s="162" t="str">
        <f>'[1]Compound Vessels'!F109</f>
        <v>Vial (Copper Sulfate Pentahydrate)</v>
      </c>
      <c r="K109" s="106" t="str">
        <f>'[1]Compound Vessels'!G109</f>
        <v>Beaker (Copper Sulfate Pentahydrate)</v>
      </c>
      <c r="L109" s="106" t="str">
        <f>'[1]Compound Vessels'!H109</f>
        <v>Drum (Copper Sulfate Pentahydrate)</v>
      </c>
      <c r="M109" s="106" t="str">
        <f>'[1]Compound Vessels'!I109</f>
        <v>Chemical Vat (Copper Sulfate Pentahydrate)</v>
      </c>
      <c r="N109" s="162">
        <f>'[1]Compound Vessels'!F434</f>
        <v>0</v>
      </c>
      <c r="O109" s="106">
        <f>'[1]Compound Vessels'!G434</f>
        <v>0</v>
      </c>
      <c r="P109" s="106">
        <f>'[1]Compound Vessels'!H434</f>
        <v>0</v>
      </c>
      <c r="Q109" s="106">
        <f>'[1]Compound Vessels'!I434</f>
        <v>0</v>
      </c>
      <c r="R109" s="165" t="str">
        <f>'[1]Element Vessels'!F109</f>
        <v>Bag (Hassium)</v>
      </c>
      <c r="S109" s="103" t="str">
        <f>'[1]Element Vessels'!G109</f>
        <v>Sack (Hassium)</v>
      </c>
      <c r="T109" s="103" t="str">
        <f>'[1]Element Vessels'!H109</f>
        <v>Powder Keg (Hassium)</v>
      </c>
      <c r="U109" s="103" t="str">
        <f>'[1]Element Vessels'!I109</f>
        <v>Chemical Silo (Hassium)</v>
      </c>
      <c r="V109" s="168" t="str">
        <f>[2]Pellets!F109</f>
        <v>Bag (Styrene-Isoprene-Styrene Pellets)</v>
      </c>
      <c r="W109" s="104" t="str">
        <f>[2]Pellets!G109</f>
        <v>Sack (Styrene-Isoprene-Styrene Pellets)</v>
      </c>
      <c r="X109" s="104" t="str">
        <f>[2]Pellets!H109</f>
        <v>Powder Keg (Styrene-Isoprene-Styrene Pellets)</v>
      </c>
      <c r="Y109" s="104" t="str">
        <f>[2]Pellets!I109</f>
        <v>Chemical Silo (Styrene-Isoprene-Styrene Pellets)</v>
      </c>
      <c r="Z109" s="104" t="str">
        <f>'[2]Blocks (Poly)'!D109</f>
        <v>Block (SIS)</v>
      </c>
      <c r="AA109" s="104" t="str">
        <f>'[2]Slabs (Poly)'!F109</f>
        <v>Slab (SIS)</v>
      </c>
      <c r="AB109" s="104" t="str">
        <f>'[2]Stairs (Poly)'!D109</f>
        <v>Stairs (SIS)</v>
      </c>
      <c r="AC109" s="171">
        <f>[2]Bricks!E109</f>
        <v>0</v>
      </c>
      <c r="AD109" s="103">
        <f>[2]Molds!C109</f>
        <v>0</v>
      </c>
      <c r="AE109" s="103" t="str">
        <f xml:space="preserve"> '[2]Molded Items'!C124</f>
        <v>Fibers (PTMG)</v>
      </c>
      <c r="AF109" s="103">
        <f>[2]Masks!C109</f>
        <v>0</v>
      </c>
      <c r="AG109" s="103">
        <f>[2]Wafers!H110</f>
        <v>0</v>
      </c>
      <c r="AH109" s="103">
        <f>[2]Electronics!E109</f>
        <v>0</v>
      </c>
      <c r="AI109" s="107"/>
      <c r="AJ109" s="107"/>
      <c r="AK109" s="103" t="str">
        <f>'[2]Polycraft Armor'!$G109&amp;" "&amp;'[2]Polycraft Armor'!$H109</f>
        <v xml:space="preserve"> </v>
      </c>
      <c r="AL109" s="103"/>
      <c r="AM109" s="103"/>
      <c r="AN109" s="103"/>
      <c r="AO109" s="103"/>
      <c r="AP109" s="103"/>
      <c r="AQ109" s="103"/>
      <c r="AR109" s="103"/>
      <c r="AS109" s="103"/>
      <c r="AT109" s="103">
        <f>Inventories!$D109</f>
        <v>0</v>
      </c>
      <c r="AU109" s="103" t="e">
        <f>'[2]Gripped Tools'!#REF!</f>
        <v>#REF!</v>
      </c>
      <c r="AV109" s="103">
        <f>'[2]Pogo Sticks'!$C109</f>
        <v>0</v>
      </c>
      <c r="AW109" s="103">
        <f>'[1]Custom Objects'!$C104</f>
        <v>0</v>
      </c>
      <c r="AX109" s="103"/>
      <c r="AY109" s="103" t="str">
        <f>'[3]Items (MC)'!B109</f>
        <v>Beef</v>
      </c>
      <c r="AZ109" s="103" t="str">
        <f>'[3]Blocks (MC)'!B109</f>
        <v>Fence Gate</v>
      </c>
    </row>
    <row r="110" spans="3:52" x14ac:dyDescent="0.2">
      <c r="C110" s="105">
        <f>[1]Ores!C110</f>
        <v>0</v>
      </c>
      <c r="D110" s="105">
        <f>[1]Ingots!C110</f>
        <v>0</v>
      </c>
      <c r="E110" s="105"/>
      <c r="F110" s="105">
        <f>'[1]Compressed Blocks'!C110</f>
        <v>0</v>
      </c>
      <c r="G110" s="103">
        <f>[1]Catalysts!C110</f>
        <v>0</v>
      </c>
      <c r="H110" s="103" t="str">
        <f>[2]Pellets!F107</f>
        <v>Bag (Styrene-Butadiene Rubber Pellets)</v>
      </c>
      <c r="I110" s="103" t="str">
        <f>'[1]CV Links'!B110</f>
        <v>Flask (Hydrogen Gas)</v>
      </c>
      <c r="J110" s="162" t="str">
        <f>'[1]Compound Vessels'!F110</f>
        <v>Vial (Copper Sulfate (Anhydrous))</v>
      </c>
      <c r="K110" s="106" t="str">
        <f>'[1]Compound Vessels'!G110</f>
        <v>Beaker (Copper Sulfate (Anhydrous))</v>
      </c>
      <c r="L110" s="106" t="str">
        <f>'[1]Compound Vessels'!H110</f>
        <v>Drum (Copper Sulfate (Anhydrous))</v>
      </c>
      <c r="M110" s="106" t="str">
        <f>'[1]Compound Vessels'!I110</f>
        <v>Chemical Vat (Copper Sulfate (Anhydrous))</v>
      </c>
      <c r="N110" s="162">
        <f>'[1]Compound Vessels'!F435</f>
        <v>0</v>
      </c>
      <c r="O110" s="106">
        <f>'[1]Compound Vessels'!G435</f>
        <v>0</v>
      </c>
      <c r="P110" s="106">
        <f>'[1]Compound Vessels'!H435</f>
        <v>0</v>
      </c>
      <c r="Q110" s="106">
        <f>'[1]Compound Vessels'!I435</f>
        <v>0</v>
      </c>
      <c r="R110" s="165" t="str">
        <f>'[1]Element Vessels'!F110</f>
        <v>Bag (Meitnerium)</v>
      </c>
      <c r="S110" s="103" t="str">
        <f>'[1]Element Vessels'!G110</f>
        <v>Sack (Meitnerium)</v>
      </c>
      <c r="T110" s="103" t="str">
        <f>'[1]Element Vessels'!H110</f>
        <v>Powder Keg (Meitnerium)</v>
      </c>
      <c r="U110" s="103" t="str">
        <f>'[1]Element Vessels'!I110</f>
        <v>Chemical Silo (Meitnerium)</v>
      </c>
      <c r="V110" s="168" t="str">
        <f>[2]Pellets!F110</f>
        <v>Bag (Styrene-Maleic Anhydride Copolymer Pellets)</v>
      </c>
      <c r="W110" s="104" t="str">
        <f>[2]Pellets!G110</f>
        <v>Sack (Styrene-Maleic Anhydride Copolymer Pellets)</v>
      </c>
      <c r="X110" s="104" t="str">
        <f>[2]Pellets!H110</f>
        <v>Powder Keg (Styrene-Maleic Anhydride Copolymer Pellets)</v>
      </c>
      <c r="Y110" s="104" t="str">
        <f>[2]Pellets!I110</f>
        <v>Chemical Silo (Styrene-Maleic Anhydride Copolymer Pellets)</v>
      </c>
      <c r="Z110" s="104" t="str">
        <f>'[2]Blocks (Poly)'!D110</f>
        <v>Block (SMAC)</v>
      </c>
      <c r="AA110" s="104" t="str">
        <f>'[2]Slabs (Poly)'!F110</f>
        <v>Slab (SMAC)</v>
      </c>
      <c r="AB110" s="104" t="str">
        <f>'[2]Stairs (Poly)'!D110</f>
        <v>Stairs (SMAC)</v>
      </c>
      <c r="AC110" s="171">
        <f>[2]Bricks!E110</f>
        <v>0</v>
      </c>
      <c r="AD110" s="103">
        <f>[2]Molds!C110</f>
        <v>0</v>
      </c>
      <c r="AE110" s="103" t="str">
        <f xml:space="preserve"> '[2]Molded Items'!C125</f>
        <v>Fibers (PTA)</v>
      </c>
      <c r="AF110" s="103">
        <f>[2]Masks!C110</f>
        <v>0</v>
      </c>
      <c r="AG110" s="103">
        <f>[2]Wafers!H111</f>
        <v>0</v>
      </c>
      <c r="AH110" s="103">
        <f>[2]Electronics!E110</f>
        <v>0</v>
      </c>
      <c r="AI110" s="107"/>
      <c r="AJ110" s="107"/>
      <c r="AK110" s="103" t="str">
        <f>'[2]Polycraft Armor'!$G110&amp;" "&amp;'[2]Polycraft Armor'!$H110</f>
        <v xml:space="preserve"> </v>
      </c>
      <c r="AL110" s="103"/>
      <c r="AM110" s="103"/>
      <c r="AN110" s="103"/>
      <c r="AO110" s="103"/>
      <c r="AP110" s="103"/>
      <c r="AQ110" s="103"/>
      <c r="AR110" s="103"/>
      <c r="AS110" s="103"/>
      <c r="AT110" s="103">
        <f>Inventories!$D110</f>
        <v>0</v>
      </c>
      <c r="AU110" s="103" t="e">
        <f>'[2]Gripped Tools'!#REF!</f>
        <v>#REF!</v>
      </c>
      <c r="AV110" s="103">
        <f>'[2]Pogo Sticks'!$C110</f>
        <v>0</v>
      </c>
      <c r="AW110" s="103">
        <f>'[1]Custom Objects'!$C105</f>
        <v>0</v>
      </c>
      <c r="AX110" s="103"/>
      <c r="AY110" s="103" t="str">
        <f>'[3]Items (MC)'!B110</f>
        <v>Cooked Beef</v>
      </c>
      <c r="AZ110" s="103" t="str">
        <f>'[3]Blocks (MC)'!B110</f>
        <v>Brick Stairs</v>
      </c>
    </row>
    <row r="111" spans="3:52" x14ac:dyDescent="0.2">
      <c r="C111" s="105">
        <f>[1]Ores!C111</f>
        <v>0</v>
      </c>
      <c r="D111" s="105">
        <f>[1]Ingots!C111</f>
        <v>0</v>
      </c>
      <c r="E111" s="105"/>
      <c r="F111" s="105">
        <f>'[1]Compressed Blocks'!C111</f>
        <v>0</v>
      </c>
      <c r="G111" s="103">
        <f>[1]Catalysts!C111</f>
        <v>0</v>
      </c>
      <c r="H111" s="103" t="str">
        <f>[2]Pellets!F108</f>
        <v>Bag (Styrene-Butadiene-Styrene Pellets)</v>
      </c>
      <c r="I111" s="103" t="str">
        <f>'[1]CV Links'!B111</f>
        <v>Cartridge (Hydrogen Gas)</v>
      </c>
      <c r="J111" s="162" t="str">
        <f>'[1]Compound Vessels'!F111</f>
        <v>Vial (Crude Oil)</v>
      </c>
      <c r="K111" s="106" t="str">
        <f>'[1]Compound Vessels'!G111</f>
        <v>Beaker (Crude Oil)</v>
      </c>
      <c r="L111" s="106" t="str">
        <f>'[1]Compound Vessels'!H111</f>
        <v>Drum (Crude Oil)</v>
      </c>
      <c r="M111" s="106" t="str">
        <f>'[1]Compound Vessels'!I111</f>
        <v>Chemical Vat (Crude Oil)</v>
      </c>
      <c r="N111" s="162">
        <f>'[1]Compound Vessels'!F436</f>
        <v>0</v>
      </c>
      <c r="O111" s="106">
        <f>'[1]Compound Vessels'!G436</f>
        <v>0</v>
      </c>
      <c r="P111" s="106">
        <f>'[1]Compound Vessels'!H436</f>
        <v>0</v>
      </c>
      <c r="Q111" s="106">
        <f>'[1]Compound Vessels'!I436</f>
        <v>0</v>
      </c>
      <c r="R111" s="165" t="str">
        <f>'[1]Element Vessels'!F111</f>
        <v>Bag (Darmstadtium)</v>
      </c>
      <c r="S111" s="103" t="str">
        <f>'[1]Element Vessels'!G111</f>
        <v>Sack (Darmstadtium)</v>
      </c>
      <c r="T111" s="103" t="str">
        <f>'[1]Element Vessels'!H111</f>
        <v>Powder Keg (Darmstadtium)</v>
      </c>
      <c r="U111" s="103" t="str">
        <f>'[1]Element Vessels'!I111</f>
        <v>Chemical Silo (Darmstadtium)</v>
      </c>
      <c r="V111" s="168" t="str">
        <f>[2]Pellets!F111</f>
        <v>Bag (Ultra-High-Molecular-Weight PolyEthylene Pellets)</v>
      </c>
      <c r="W111" s="104" t="str">
        <f>[2]Pellets!G111</f>
        <v>Sack (Ultra-High-Molecular-Weight PolyEthylene Pellets)</v>
      </c>
      <c r="X111" s="104" t="str">
        <f>[2]Pellets!H111</f>
        <v>Powder Keg (Ultra-High-Molecular-Weight PolyEthylene Pellets)</v>
      </c>
      <c r="Y111" s="104" t="str">
        <f>[2]Pellets!I111</f>
        <v>Chemical Silo (Ultra-High-Molecular-Weight PolyEthylene Pellets)</v>
      </c>
      <c r="Z111" s="104" t="str">
        <f>'[2]Blocks (Poly)'!D111</f>
        <v>Block (UHMWPE)</v>
      </c>
      <c r="AA111" s="104" t="str">
        <f>'[2]Slabs (Poly)'!F111</f>
        <v>Slab (UHMWPE)</v>
      </c>
      <c r="AB111" s="104" t="str">
        <f>'[2]Stairs (Poly)'!D111</f>
        <v>Stairs (UHMWPE)</v>
      </c>
      <c r="AC111" s="171">
        <f>[2]Bricks!E111</f>
        <v>0</v>
      </c>
      <c r="AD111" s="103">
        <f>[2]Molds!C111</f>
        <v>0</v>
      </c>
      <c r="AE111" s="103" t="str">
        <f xml:space="preserve"> '[2]Molded Items'!C126</f>
        <v>Fibers (PTT)</v>
      </c>
      <c r="AF111" s="103">
        <f>[2]Masks!C111</f>
        <v>0</v>
      </c>
      <c r="AG111" s="103">
        <f>[2]Wafers!H112</f>
        <v>0</v>
      </c>
      <c r="AH111" s="103">
        <f>[2]Electronics!E111</f>
        <v>0</v>
      </c>
      <c r="AI111" s="107"/>
      <c r="AJ111" s="107"/>
      <c r="AK111" s="103" t="str">
        <f>'[2]Polycraft Armor'!$G111&amp;" "&amp;'[2]Polycraft Armor'!$H111</f>
        <v xml:space="preserve"> </v>
      </c>
      <c r="AL111" s="103"/>
      <c r="AM111" s="103"/>
      <c r="AN111" s="103"/>
      <c r="AO111" s="103"/>
      <c r="AP111" s="103"/>
      <c r="AQ111" s="103"/>
      <c r="AR111" s="103"/>
      <c r="AS111" s="103"/>
      <c r="AT111" s="103">
        <f>Inventories!$D111</f>
        <v>0</v>
      </c>
      <c r="AU111" s="103" t="e">
        <f>'[2]Gripped Tools'!#REF!</f>
        <v>#REF!</v>
      </c>
      <c r="AV111" s="103">
        <f>'[2]Pogo Sticks'!$C111</f>
        <v>0</v>
      </c>
      <c r="AW111" s="103">
        <f>'[1]Custom Objects'!$C106</f>
        <v>0</v>
      </c>
      <c r="AX111" s="103"/>
      <c r="AY111" s="103" t="str">
        <f>'[3]Items (MC)'!B111</f>
        <v>Chicken</v>
      </c>
      <c r="AZ111" s="103" t="str">
        <f>'[3]Blocks (MC)'!B111</f>
        <v>Stone Brick Stairs</v>
      </c>
    </row>
    <row r="112" spans="3:52" x14ac:dyDescent="0.2">
      <c r="C112" s="105">
        <f>[1]Ores!C112</f>
        <v>0</v>
      </c>
      <c r="D112" s="105">
        <f>[1]Ingots!C112</f>
        <v>0</v>
      </c>
      <c r="E112" s="105"/>
      <c r="F112" s="105">
        <f>'[1]Compressed Blocks'!C112</f>
        <v>0</v>
      </c>
      <c r="G112" s="103">
        <f>[1]Catalysts!C112</f>
        <v>0</v>
      </c>
      <c r="H112" s="103" t="str">
        <f>[2]Pellets!F109</f>
        <v>Bag (Styrene-Isoprene-Styrene Pellets)</v>
      </c>
      <c r="I112" s="103" t="str">
        <f>'[1]CV Links'!B112</f>
        <v>Canister (Hydrogen Gas)</v>
      </c>
      <c r="J112" s="162" t="str">
        <f>'[1]Compound Vessels'!F112</f>
        <v>Vial (Cyanide)</v>
      </c>
      <c r="K112" s="106" t="str">
        <f>'[1]Compound Vessels'!G112</f>
        <v>Beaker (Cyanide)</v>
      </c>
      <c r="L112" s="106" t="str">
        <f>'[1]Compound Vessels'!H112</f>
        <v>Drum (Cyanide)</v>
      </c>
      <c r="M112" s="106" t="str">
        <f>'[1]Compound Vessels'!I112</f>
        <v>Chemical Vat (Cyanide)</v>
      </c>
      <c r="N112" s="162">
        <f>'[1]Compound Vessels'!F437</f>
        <v>0</v>
      </c>
      <c r="O112" s="106">
        <f>'[1]Compound Vessels'!G437</f>
        <v>0</v>
      </c>
      <c r="P112" s="106">
        <f>'[1]Compound Vessels'!H437</f>
        <v>0</v>
      </c>
      <c r="Q112" s="106">
        <f>'[1]Compound Vessels'!I437</f>
        <v>0</v>
      </c>
      <c r="R112" s="165" t="str">
        <f>'[1]Element Vessels'!F112</f>
        <v>Bag (Roentgenium)</v>
      </c>
      <c r="S112" s="103" t="str">
        <f>'[1]Element Vessels'!G112</f>
        <v>Sack (Roentgenium)</v>
      </c>
      <c r="T112" s="103" t="str">
        <f>'[1]Element Vessels'!H112</f>
        <v>Powder Keg (Roentgenium)</v>
      </c>
      <c r="U112" s="103" t="str">
        <f>'[1]Element Vessels'!I112</f>
        <v>Chemical Silo (Roentgenium)</v>
      </c>
      <c r="V112" s="168" t="str">
        <f>[2]Pellets!F112</f>
        <v>Bag (Urea-Formaldehyde Polymers Pellets)</v>
      </c>
      <c r="W112" s="104" t="str">
        <f>[2]Pellets!G112</f>
        <v>Sack (Urea-Formaldehyde Polymers Pellets)</v>
      </c>
      <c r="X112" s="104" t="str">
        <f>[2]Pellets!H112</f>
        <v>Powder Keg (Urea-Formaldehyde Polymers Pellets)</v>
      </c>
      <c r="Y112" s="104" t="str">
        <f>[2]Pellets!I112</f>
        <v>Chemical Silo (Urea-Formaldehyde Polymers Pellets)</v>
      </c>
      <c r="Z112" s="104" t="str">
        <f>'[2]Blocks (Poly)'!D112</f>
        <v>Block (UFP)</v>
      </c>
      <c r="AA112" s="104" t="str">
        <f>'[2]Slabs (Poly)'!F112</f>
        <v>Slab (UFP)</v>
      </c>
      <c r="AB112" s="104" t="str">
        <f>'[2]Stairs (Poly)'!D112</f>
        <v>Stairs (UFP)</v>
      </c>
      <c r="AC112" s="171">
        <f>[2]Bricks!E112</f>
        <v>0</v>
      </c>
      <c r="AD112" s="103">
        <f>[2]Molds!C112</f>
        <v>0</v>
      </c>
      <c r="AE112" s="103" t="str">
        <f xml:space="preserve"> '[2]Molded Items'!C127</f>
        <v>Fibers (PU)</v>
      </c>
      <c r="AF112" s="103">
        <f>[2]Masks!C112</f>
        <v>0</v>
      </c>
      <c r="AG112" s="103">
        <f>[2]Wafers!H113</f>
        <v>0</v>
      </c>
      <c r="AH112" s="103">
        <f>[2]Electronics!E112</f>
        <v>0</v>
      </c>
      <c r="AI112" s="107"/>
      <c r="AJ112" s="107"/>
      <c r="AK112" s="103" t="str">
        <f>'[2]Polycraft Armor'!$G112&amp;" "&amp;'[2]Polycraft Armor'!$H112</f>
        <v xml:space="preserve"> </v>
      </c>
      <c r="AL112" s="103"/>
      <c r="AM112" s="103"/>
      <c r="AN112" s="103"/>
      <c r="AO112" s="103"/>
      <c r="AP112" s="103"/>
      <c r="AQ112" s="103"/>
      <c r="AR112" s="103"/>
      <c r="AS112" s="103"/>
      <c r="AT112" s="103">
        <f>Inventories!$D112</f>
        <v>0</v>
      </c>
      <c r="AU112" s="103" t="e">
        <f>'[2]Gripped Tools'!#REF!</f>
        <v>#REF!</v>
      </c>
      <c r="AV112" s="103">
        <f>'[2]Pogo Sticks'!$C112</f>
        <v>0</v>
      </c>
      <c r="AW112" s="103">
        <f>'[1]Custom Objects'!$C107</f>
        <v>0</v>
      </c>
      <c r="AX112" s="103"/>
      <c r="AY112" s="103" t="str">
        <f>'[3]Items (MC)'!B112</f>
        <v>Cooked Chicken</v>
      </c>
      <c r="AZ112" s="103" t="str">
        <f>'[3]Blocks (MC)'!B112</f>
        <v>Mycelium</v>
      </c>
    </row>
    <row r="113" spans="3:52" x14ac:dyDescent="0.2">
      <c r="C113" s="105">
        <f>[1]Ores!C113</f>
        <v>0</v>
      </c>
      <c r="D113" s="105">
        <f>[1]Ingots!C113</f>
        <v>0</v>
      </c>
      <c r="E113" s="105"/>
      <c r="F113" s="105">
        <f>'[1]Compressed Blocks'!C113</f>
        <v>0</v>
      </c>
      <c r="G113" s="103">
        <f>[1]Catalysts!C113</f>
        <v>0</v>
      </c>
      <c r="H113" s="103" t="str">
        <f>[2]Pellets!F110</f>
        <v>Bag (Styrene-Maleic Anhydride Copolymer Pellets)</v>
      </c>
      <c r="I113" s="103" t="str">
        <f>'[1]CV Links'!B113</f>
        <v>Flask (Carbon Dioxide)</v>
      </c>
      <c r="J113" s="162" t="str">
        <f>'[1]Compound Vessels'!F113</f>
        <v>Vial (Cyanuric Acid)</v>
      </c>
      <c r="K113" s="106" t="str">
        <f>'[1]Compound Vessels'!G113</f>
        <v>Beaker (Cyanuric Acid)</v>
      </c>
      <c r="L113" s="106" t="str">
        <f>'[1]Compound Vessels'!H113</f>
        <v>Drum (Cyanuric Acid)</v>
      </c>
      <c r="M113" s="106" t="str">
        <f>'[1]Compound Vessels'!I113</f>
        <v>Chemical Vat (Cyanuric Acid)</v>
      </c>
      <c r="N113" s="162">
        <f>'[1]Compound Vessels'!F438</f>
        <v>0</v>
      </c>
      <c r="O113" s="106">
        <f>'[1]Compound Vessels'!G438</f>
        <v>0</v>
      </c>
      <c r="P113" s="106">
        <f>'[1]Compound Vessels'!H438</f>
        <v>0</v>
      </c>
      <c r="Q113" s="106">
        <f>'[1]Compound Vessels'!I438</f>
        <v>0</v>
      </c>
      <c r="R113" s="165" t="str">
        <f>'[1]Element Vessels'!F113</f>
        <v>Bag (Copernicium)</v>
      </c>
      <c r="S113" s="103" t="str">
        <f>'[1]Element Vessels'!G113</f>
        <v>Sack (Copernicium)</v>
      </c>
      <c r="T113" s="103" t="str">
        <f>'[1]Element Vessels'!H113</f>
        <v>Powder Keg (Copernicium)</v>
      </c>
      <c r="U113" s="103" t="str">
        <f>'[1]Element Vessels'!I113</f>
        <v>Chemical Silo (Copernicium)</v>
      </c>
      <c r="V113" s="168" t="str">
        <f>[2]Pellets!F113</f>
        <v>Bag (Very-Low-Density PolyEthylene Pellets)</v>
      </c>
      <c r="W113" s="104" t="str">
        <f>[2]Pellets!G113</f>
        <v>Sack (Very-Low-Density PolyEthylene Pellets)</v>
      </c>
      <c r="X113" s="104" t="str">
        <f>[2]Pellets!H113</f>
        <v>Powder Keg (Very-Low-Density PolyEthylene Pellets)</v>
      </c>
      <c r="Y113" s="104" t="str">
        <f>[2]Pellets!I113</f>
        <v>Chemical Silo (Very-Low-Density PolyEthylene Pellets)</v>
      </c>
      <c r="Z113" s="104" t="str">
        <f>'[2]Blocks (Poly)'!D113</f>
        <v>Block (VLDPE)</v>
      </c>
      <c r="AA113" s="104" t="str">
        <f>'[2]Slabs (Poly)'!F113</f>
        <v>Slab (VLDPE)</v>
      </c>
      <c r="AB113" s="104" t="str">
        <f>'[2]Stairs (Poly)'!D113</f>
        <v>Stairs (VLDPE)</v>
      </c>
      <c r="AC113" s="171">
        <f>[2]Bricks!E113</f>
        <v>0</v>
      </c>
      <c r="AD113" s="103">
        <f>[2]Molds!C113</f>
        <v>0</v>
      </c>
      <c r="AE113" s="103" t="str">
        <f xml:space="preserve"> '[2]Molded Items'!C128</f>
        <v>Fibers (PVAC)</v>
      </c>
      <c r="AF113" s="103">
        <f>[2]Masks!C113</f>
        <v>0</v>
      </c>
      <c r="AG113" s="103">
        <f>[2]Wafers!H114</f>
        <v>0</v>
      </c>
      <c r="AH113" s="103">
        <f>[2]Electronics!E113</f>
        <v>0</v>
      </c>
      <c r="AI113" s="107"/>
      <c r="AJ113" s="107"/>
      <c r="AK113" s="103" t="str">
        <f>'[2]Polycraft Armor'!$G113&amp;" "&amp;'[2]Polycraft Armor'!$H113</f>
        <v xml:space="preserve"> </v>
      </c>
      <c r="AL113" s="103"/>
      <c r="AM113" s="103"/>
      <c r="AN113" s="103"/>
      <c r="AO113" s="103"/>
      <c r="AP113" s="103"/>
      <c r="AQ113" s="103"/>
      <c r="AR113" s="103"/>
      <c r="AS113" s="103"/>
      <c r="AT113" s="103">
        <f>Inventories!$D113</f>
        <v>0</v>
      </c>
      <c r="AU113" s="103" t="e">
        <f>'[2]Gripped Tools'!#REF!</f>
        <v>#REF!</v>
      </c>
      <c r="AV113" s="103">
        <f>'[2]Pogo Sticks'!$C113</f>
        <v>0</v>
      </c>
      <c r="AW113" s="103">
        <f>'[1]Custom Objects'!$C108</f>
        <v>0</v>
      </c>
      <c r="AX113" s="103"/>
      <c r="AY113" s="103" t="str">
        <f>'[3]Items (MC)'!B113</f>
        <v>Rotten Flesh</v>
      </c>
      <c r="AZ113" s="103" t="str">
        <f>'[3]Blocks (MC)'!B113</f>
        <v>Waterlily</v>
      </c>
    </row>
    <row r="114" spans="3:52" x14ac:dyDescent="0.2">
      <c r="C114" s="105">
        <f>[1]Ores!C114</f>
        <v>0</v>
      </c>
      <c r="D114" s="105">
        <f>[1]Ingots!C114</f>
        <v>0</v>
      </c>
      <c r="E114" s="105"/>
      <c r="F114" s="105">
        <f>'[1]Compressed Blocks'!C114</f>
        <v>0</v>
      </c>
      <c r="G114" s="103">
        <f>[1]Catalysts!C114</f>
        <v>0</v>
      </c>
      <c r="H114" s="103" t="str">
        <f>[2]Pellets!F111</f>
        <v>Bag (Ultra-High-Molecular-Weight PolyEthylene Pellets)</v>
      </c>
      <c r="I114" s="103" t="str">
        <f>'[1]CV Links'!B114</f>
        <v>Cartridge (Carbon Dioxide)</v>
      </c>
      <c r="J114" s="162" t="str">
        <f>'[1]Compound Vessels'!F114</f>
        <v>Vial (Cyclohexane)</v>
      </c>
      <c r="K114" s="106" t="str">
        <f>'[1]Compound Vessels'!G114</f>
        <v>Beaker (Cyclohexane)</v>
      </c>
      <c r="L114" s="106" t="str">
        <f>'[1]Compound Vessels'!H114</f>
        <v>Drum (Cyclohexane)</v>
      </c>
      <c r="M114" s="106" t="str">
        <f>'[1]Compound Vessels'!I114</f>
        <v>Chemical Vat (Cyclohexane)</v>
      </c>
      <c r="N114" s="162">
        <f>'[1]Compound Vessels'!F439</f>
        <v>0</v>
      </c>
      <c r="O114" s="106">
        <f>'[1]Compound Vessels'!G439</f>
        <v>0</v>
      </c>
      <c r="P114" s="106">
        <f>'[1]Compound Vessels'!H439</f>
        <v>0</v>
      </c>
      <c r="Q114" s="106">
        <f>'[1]Compound Vessels'!I439</f>
        <v>0</v>
      </c>
      <c r="R114" s="165" t="str">
        <f>'[1]Element Vessels'!F114</f>
        <v>Bag (Ununtrium)</v>
      </c>
      <c r="S114" s="103" t="str">
        <f>'[1]Element Vessels'!G114</f>
        <v>Sack (Ununtrium)</v>
      </c>
      <c r="T114" s="103" t="str">
        <f>'[1]Element Vessels'!H114</f>
        <v>Powder Keg (Ununtrium)</v>
      </c>
      <c r="U114" s="103" t="str">
        <f>'[1]Element Vessels'!I114</f>
        <v>Chemical Silo (Ununtrium)</v>
      </c>
      <c r="V114" s="168" t="str">
        <f>[2]Pellets!F114</f>
        <v>Bag (Vinyl Acetate-Acrylic Acid Pellets)</v>
      </c>
      <c r="W114" s="104" t="str">
        <f>[2]Pellets!G114</f>
        <v>Sack (Vinyl Acetate-Acrylic Acid Pellets)</v>
      </c>
      <c r="X114" s="104" t="str">
        <f>[2]Pellets!H114</f>
        <v>Powder Keg (Vinyl Acetate-Acrylic Acid Pellets)</v>
      </c>
      <c r="Y114" s="104" t="str">
        <f>[2]Pellets!I114</f>
        <v>Chemical Silo (Vinyl Acetate-Acrylic Acid Pellets)</v>
      </c>
      <c r="Z114" s="104" t="str">
        <f>'[2]Blocks (Poly)'!D114</f>
        <v>Block (VA/AA)</v>
      </c>
      <c r="AA114" s="104" t="str">
        <f>'[2]Slabs (Poly)'!F114</f>
        <v>Slab (VA/AA)</v>
      </c>
      <c r="AB114" s="104" t="str">
        <f>'[2]Stairs (Poly)'!D114</f>
        <v>Stairs (VA/AA)</v>
      </c>
      <c r="AC114" s="171">
        <f>[2]Bricks!E114</f>
        <v>0</v>
      </c>
      <c r="AD114" s="103">
        <f>[2]Molds!C114</f>
        <v>0</v>
      </c>
      <c r="AE114" s="103" t="str">
        <f xml:space="preserve"> '[2]Molded Items'!C129</f>
        <v>Fibers (PVA)</v>
      </c>
      <c r="AF114" s="103">
        <f>[2]Masks!C114</f>
        <v>0</v>
      </c>
      <c r="AG114" s="103">
        <f>[2]Wafers!H115</f>
        <v>0</v>
      </c>
      <c r="AH114" s="103">
        <f>[2]Electronics!E114</f>
        <v>0</v>
      </c>
      <c r="AI114" s="107"/>
      <c r="AJ114" s="107"/>
      <c r="AK114" s="103" t="str">
        <f>'[2]Polycraft Armor'!$G114&amp;" "&amp;'[2]Polycraft Armor'!$H114</f>
        <v xml:space="preserve"> </v>
      </c>
      <c r="AL114" s="103"/>
      <c r="AM114" s="103"/>
      <c r="AN114" s="103"/>
      <c r="AO114" s="103"/>
      <c r="AP114" s="103"/>
      <c r="AQ114" s="103"/>
      <c r="AR114" s="103"/>
      <c r="AS114" s="103"/>
      <c r="AT114" s="103">
        <f>Inventories!$D114</f>
        <v>0</v>
      </c>
      <c r="AU114" s="103" t="e">
        <f>'[2]Gripped Tools'!#REF!</f>
        <v>#REF!</v>
      </c>
      <c r="AV114" s="103">
        <f>'[2]Pogo Sticks'!$C114</f>
        <v>0</v>
      </c>
      <c r="AW114" s="103">
        <f>'[1]Custom Objects'!$C109</f>
        <v>0</v>
      </c>
      <c r="AX114" s="103"/>
      <c r="AY114" s="103" t="str">
        <f>'[3]Items (MC)'!B114</f>
        <v>Ender Pearl</v>
      </c>
      <c r="AZ114" s="103" t="str">
        <f>'[3]Blocks (MC)'!B114</f>
        <v>Nether Brick</v>
      </c>
    </row>
    <row r="115" spans="3:52" x14ac:dyDescent="0.2">
      <c r="C115" s="105">
        <f>[1]Ores!C115</f>
        <v>0</v>
      </c>
      <c r="D115" s="105">
        <f>[1]Ingots!C115</f>
        <v>0</v>
      </c>
      <c r="E115" s="105"/>
      <c r="F115" s="105">
        <f>'[1]Compressed Blocks'!C115</f>
        <v>0</v>
      </c>
      <c r="G115" s="103">
        <f>[1]Catalysts!C115</f>
        <v>0</v>
      </c>
      <c r="H115" s="103" t="str">
        <f>[2]Pellets!F112</f>
        <v>Bag (Urea-Formaldehyde Polymers Pellets)</v>
      </c>
      <c r="I115" s="103" t="str">
        <f>'[1]CV Links'!B115</f>
        <v>Canister (Carbon Dioxide)</v>
      </c>
      <c r="J115" s="162" t="str">
        <f>'[1]Compound Vessels'!F115</f>
        <v>Vial (Cyclohexane Dimethanol)</v>
      </c>
      <c r="K115" s="106" t="str">
        <f>'[1]Compound Vessels'!G115</f>
        <v>Beaker (Cyclohexane Dimethanol)</v>
      </c>
      <c r="L115" s="106" t="str">
        <f>'[1]Compound Vessels'!H115</f>
        <v>Drum (Cyclohexane Dimethanol)</v>
      </c>
      <c r="M115" s="106" t="str">
        <f>'[1]Compound Vessels'!I115</f>
        <v>Chemical Vat (Cyclohexane Dimethanol)</v>
      </c>
      <c r="N115" s="162">
        <f>'[1]Compound Vessels'!F440</f>
        <v>0</v>
      </c>
      <c r="O115" s="106">
        <f>'[1]Compound Vessels'!G440</f>
        <v>0</v>
      </c>
      <c r="P115" s="106">
        <f>'[1]Compound Vessels'!H440</f>
        <v>0</v>
      </c>
      <c r="Q115" s="106">
        <f>'[1]Compound Vessels'!I440</f>
        <v>0</v>
      </c>
      <c r="R115" s="165" t="str">
        <f>'[1]Element Vessels'!F115</f>
        <v>Bag (Flerovium)</v>
      </c>
      <c r="S115" s="103" t="str">
        <f>'[1]Element Vessels'!G115</f>
        <v>Sack (Flerovium)</v>
      </c>
      <c r="T115" s="103" t="str">
        <f>'[1]Element Vessels'!H115</f>
        <v>Powder Keg (Flerovium)</v>
      </c>
      <c r="U115" s="103" t="str">
        <f>'[1]Element Vessels'!I115</f>
        <v>Chemical Silo (Flerovium)</v>
      </c>
      <c r="V115" s="168" t="str">
        <f>[2]Pellets!F115</f>
        <v>Bag (Polycaprolactam Pellets)</v>
      </c>
      <c r="W115" s="104" t="str">
        <f>[2]Pellets!G115</f>
        <v>Sack (Polycaprolactam Pellets)</v>
      </c>
      <c r="X115" s="104" t="str">
        <f>[2]Pellets!H115</f>
        <v>Powder Keg (Polycaprolactam Pellets)</v>
      </c>
      <c r="Y115" s="104" t="str">
        <f>[2]Pellets!I115</f>
        <v>Chemical Silo (Polycaprolactam Pellets)</v>
      </c>
      <c r="Z115" s="104" t="str">
        <f>'[2]Blocks (Poly)'!D115</f>
        <v>Block (Nylon 6)</v>
      </c>
      <c r="AA115" s="104" t="str">
        <f>'[2]Slabs (Poly)'!F115</f>
        <v>Slab (Nylon 6)</v>
      </c>
      <c r="AB115" s="104" t="str">
        <f>'[2]Stairs (Poly)'!D115</f>
        <v>Stairs (Nylon 6)</v>
      </c>
      <c r="AC115" s="171">
        <f>[2]Bricks!E115</f>
        <v>0</v>
      </c>
      <c r="AD115" s="103">
        <f>[2]Molds!C115</f>
        <v>0</v>
      </c>
      <c r="AE115" s="103" t="str">
        <f xml:space="preserve"> '[2]Molded Items'!C130</f>
        <v>Fibers (PVB)</v>
      </c>
      <c r="AF115" s="103">
        <f>[2]Masks!C115</f>
        <v>0</v>
      </c>
      <c r="AG115" s="103">
        <f>[2]Wafers!H116</f>
        <v>0</v>
      </c>
      <c r="AH115" s="103">
        <f>[2]Electronics!E115</f>
        <v>0</v>
      </c>
      <c r="AI115" s="107"/>
      <c r="AJ115" s="107"/>
      <c r="AK115" s="103" t="str">
        <f>'[2]Polycraft Armor'!$G115&amp;" "&amp;'[2]Polycraft Armor'!$H115</f>
        <v xml:space="preserve"> </v>
      </c>
      <c r="AL115" s="103"/>
      <c r="AM115" s="103"/>
      <c r="AN115" s="103"/>
      <c r="AO115" s="103"/>
      <c r="AP115" s="103"/>
      <c r="AQ115" s="103"/>
      <c r="AR115" s="103"/>
      <c r="AS115" s="103"/>
      <c r="AT115" s="103">
        <f>Inventories!$D115</f>
        <v>0</v>
      </c>
      <c r="AU115" s="103" t="e">
        <f>'[2]Gripped Tools'!#REF!</f>
        <v>#REF!</v>
      </c>
      <c r="AV115" s="103">
        <f>'[2]Pogo Sticks'!$C115</f>
        <v>0</v>
      </c>
      <c r="AW115" s="103">
        <f>'[1]Custom Objects'!$C110</f>
        <v>0</v>
      </c>
      <c r="AX115" s="103"/>
      <c r="AY115" s="103" t="str">
        <f>'[3]Items (MC)'!B115</f>
        <v>Blaze Rod</v>
      </c>
      <c r="AZ115" s="103" t="str">
        <f>'[3]Blocks (MC)'!B115</f>
        <v>Nether Brick Fence</v>
      </c>
    </row>
    <row r="116" spans="3:52" x14ac:dyDescent="0.2">
      <c r="C116" s="105">
        <f>[1]Ores!C116</f>
        <v>0</v>
      </c>
      <c r="D116" s="105">
        <f>[1]Ingots!C116</f>
        <v>0</v>
      </c>
      <c r="E116" s="105"/>
      <c r="F116" s="105">
        <f>'[1]Compressed Blocks'!C116</f>
        <v>0</v>
      </c>
      <c r="G116" s="103">
        <f>[1]Catalysts!C116</f>
        <v>0</v>
      </c>
      <c r="H116" s="103" t="str">
        <f>[2]Pellets!F113</f>
        <v>Bag (Very-Low-Density PolyEthylene Pellets)</v>
      </c>
      <c r="I116" s="103" t="str">
        <f>'[1]CV Links'!B116</f>
        <v>Vial (p-Xylene)</v>
      </c>
      <c r="J116" s="162" t="str">
        <f>'[1]Compound Vessels'!F116</f>
        <v>Vial (Cyclohexanone)</v>
      </c>
      <c r="K116" s="106" t="str">
        <f>'[1]Compound Vessels'!G116</f>
        <v>Beaker (Cyclohexanone)</v>
      </c>
      <c r="L116" s="106" t="str">
        <f>'[1]Compound Vessels'!H116</f>
        <v>Drum (Cyclohexanone)</v>
      </c>
      <c r="M116" s="106" t="str">
        <f>'[1]Compound Vessels'!I116</f>
        <v>Chemical Vat (Cyclohexanone)</v>
      </c>
      <c r="N116" s="162">
        <f>'[1]Compound Vessels'!F441</f>
        <v>0</v>
      </c>
      <c r="O116" s="106">
        <f>'[1]Compound Vessels'!G441</f>
        <v>0</v>
      </c>
      <c r="P116" s="106">
        <f>'[1]Compound Vessels'!H441</f>
        <v>0</v>
      </c>
      <c r="Q116" s="106">
        <f>'[1]Compound Vessels'!I441</f>
        <v>0</v>
      </c>
      <c r="R116" s="165" t="str">
        <f>'[1]Element Vessels'!F116</f>
        <v>Bag (Ununpentium)</v>
      </c>
      <c r="S116" s="103" t="str">
        <f>'[1]Element Vessels'!G116</f>
        <v>Sack (Ununpentium)</v>
      </c>
      <c r="T116" s="103" t="str">
        <f>'[1]Element Vessels'!H116</f>
        <v>Powder Keg (Ununpentium)</v>
      </c>
      <c r="U116" s="103" t="str">
        <f>'[1]Element Vessels'!I116</f>
        <v>Chemical Silo (Ununpentium)</v>
      </c>
      <c r="V116" s="168" t="str">
        <f>[2]Pellets!F116</f>
        <v>Vial (Epoxy-Carbon Fiber Resin)</v>
      </c>
      <c r="W116" s="104" t="str">
        <f>[2]Pellets!G116</f>
        <v>Beaker (Epoxy-Carbon Fiber Resin)</v>
      </c>
      <c r="X116" s="104" t="str">
        <f>[2]Pellets!H116</f>
        <v>Drum (Epoxy-Carbon Fiber Resin)</v>
      </c>
      <c r="Y116" s="104" t="str">
        <f>[2]Pellets!I116</f>
        <v>Chemical Vat (Epoxy-Carbon Fiber Resin)</v>
      </c>
      <c r="Z116" s="104" t="str">
        <f>'[2]Blocks (Poly)'!D116</f>
        <v>Block (Carbon Fiber Resin (E))</v>
      </c>
      <c r="AA116" s="104" t="str">
        <f>'[2]Slabs (Poly)'!F116</f>
        <v>Slab (Carbon Fiber Resin (E))</v>
      </c>
      <c r="AB116" s="104" t="str">
        <f>'[2]Stairs (Poly)'!D116</f>
        <v>Stairs (Carbon Fiber Resin (E))</v>
      </c>
      <c r="AC116" s="171">
        <f>[2]Bricks!E116</f>
        <v>0</v>
      </c>
      <c r="AD116" s="103">
        <f>[2]Molds!C116</f>
        <v>0</v>
      </c>
      <c r="AE116" s="103" t="str">
        <f xml:space="preserve"> '[2]Molded Items'!C131</f>
        <v>Fibers (PVC)</v>
      </c>
      <c r="AF116" s="103">
        <f>[2]Masks!C116</f>
        <v>0</v>
      </c>
      <c r="AG116" s="103">
        <f>[2]Wafers!H117</f>
        <v>0</v>
      </c>
      <c r="AH116" s="103">
        <f>[2]Electronics!E116</f>
        <v>0</v>
      </c>
      <c r="AI116" s="107"/>
      <c r="AJ116" s="107"/>
      <c r="AK116" s="103" t="str">
        <f>'[2]Polycraft Armor'!$G116&amp;" "&amp;'[2]Polycraft Armor'!$H116</f>
        <v xml:space="preserve"> </v>
      </c>
      <c r="AL116" s="103"/>
      <c r="AM116" s="103"/>
      <c r="AN116" s="103"/>
      <c r="AO116" s="103"/>
      <c r="AP116" s="103"/>
      <c r="AQ116" s="103"/>
      <c r="AR116" s="103"/>
      <c r="AS116" s="103"/>
      <c r="AT116" s="103">
        <f>Inventories!$D116</f>
        <v>0</v>
      </c>
      <c r="AU116" s="103" t="e">
        <f>'[2]Gripped Tools'!#REF!</f>
        <v>#REF!</v>
      </c>
      <c r="AV116" s="103">
        <f>'[2]Pogo Sticks'!$C116</f>
        <v>0</v>
      </c>
      <c r="AW116" s="103">
        <f>'[1]Custom Objects'!$C111</f>
        <v>0</v>
      </c>
      <c r="AX116" s="103"/>
      <c r="AY116" s="103" t="str">
        <f>'[3]Items (MC)'!B116</f>
        <v>Ghast Tear</v>
      </c>
      <c r="AZ116" s="103" t="str">
        <f>'[3]Blocks (MC)'!B116</f>
        <v>Nether Brick Stairs</v>
      </c>
    </row>
    <row r="117" spans="3:52" x14ac:dyDescent="0.2">
      <c r="C117" s="105">
        <f>[1]Ores!C117</f>
        <v>0</v>
      </c>
      <c r="D117" s="105">
        <f>[1]Ingots!C117</f>
        <v>0</v>
      </c>
      <c r="E117" s="105"/>
      <c r="F117" s="105">
        <f>'[1]Compressed Blocks'!C117</f>
        <v>0</v>
      </c>
      <c r="G117" s="103">
        <f>[1]Catalysts!C117</f>
        <v>0</v>
      </c>
      <c r="H117" s="103" t="str">
        <f>[2]Pellets!F114</f>
        <v>Bag (Vinyl Acetate-Acrylic Acid Pellets)</v>
      </c>
      <c r="I117" s="103" t="str">
        <f>'[1]CV Links'!B119</f>
        <v>Flask (Oxygen Gas)</v>
      </c>
      <c r="J117" s="162" t="str">
        <f>'[1]Compound Vessels'!F117</f>
        <v>Vial (Cyclohexylamine)</v>
      </c>
      <c r="K117" s="106" t="str">
        <f>'[1]Compound Vessels'!G117</f>
        <v>Beaker (Cyclohexylamine)</v>
      </c>
      <c r="L117" s="106" t="str">
        <f>'[1]Compound Vessels'!H117</f>
        <v>Drum (Cyclohexylamine)</v>
      </c>
      <c r="M117" s="106" t="str">
        <f>'[1]Compound Vessels'!I117</f>
        <v>Chemical Vat (Cyclohexylamine)</v>
      </c>
      <c r="N117" s="162">
        <f>'[1]Compound Vessels'!F442</f>
        <v>0</v>
      </c>
      <c r="O117" s="106">
        <f>'[1]Compound Vessels'!G442</f>
        <v>0</v>
      </c>
      <c r="P117" s="106">
        <f>'[1]Compound Vessels'!H442</f>
        <v>0</v>
      </c>
      <c r="Q117" s="106">
        <f>'[1]Compound Vessels'!I442</f>
        <v>0</v>
      </c>
      <c r="R117" s="165" t="str">
        <f>'[1]Element Vessels'!F117</f>
        <v>Bag (Livermorium)</v>
      </c>
      <c r="S117" s="103" t="str">
        <f>'[1]Element Vessels'!G117</f>
        <v>Sack (Livermorium)</v>
      </c>
      <c r="T117" s="103" t="str">
        <f>'[1]Element Vessels'!H117</f>
        <v>Powder Keg (Livermorium)</v>
      </c>
      <c r="U117" s="103" t="str">
        <f>'[1]Element Vessels'!I117</f>
        <v>Chemical Silo (Livermorium)</v>
      </c>
      <c r="V117" s="168" t="str">
        <f>[2]Pellets!F117</f>
        <v>Vial (Phenolic-Carbon Fiber Resin)</v>
      </c>
      <c r="W117" s="104" t="str">
        <f>[2]Pellets!G117</f>
        <v>Beaker (Phenolic-Carbon Fiber Resin)</v>
      </c>
      <c r="X117" s="104" t="str">
        <f>[2]Pellets!H117</f>
        <v>Drum (Phenolic-Carbon Fiber Resin)</v>
      </c>
      <c r="Y117" s="104" t="str">
        <f>[2]Pellets!I117</f>
        <v>Chemical Vat (Phenolic-Carbon Fiber Resin)</v>
      </c>
      <c r="Z117" s="104" t="str">
        <f>'[2]Blocks (Poly)'!D117</f>
        <v>Block (Carbon Fiber Resin (P))</v>
      </c>
      <c r="AA117" s="104" t="str">
        <f>'[2]Slabs (Poly)'!F117</f>
        <v>Slab (Carbon Fiber Resin (P))</v>
      </c>
      <c r="AB117" s="104" t="str">
        <f>'[2]Stairs (Poly)'!D117</f>
        <v>Stairs (Carbon Fiber Resin (P))</v>
      </c>
      <c r="AC117" s="171">
        <f>[2]Bricks!E117</f>
        <v>0</v>
      </c>
      <c r="AD117" s="103">
        <f>[2]Molds!C117</f>
        <v>0</v>
      </c>
      <c r="AE117" s="103" t="str">
        <f xml:space="preserve"> '[2]Molded Items'!C132</f>
        <v>Fibers (PVCA)</v>
      </c>
      <c r="AF117" s="103">
        <f>[2]Masks!C117</f>
        <v>0</v>
      </c>
      <c r="AG117" s="103">
        <f>[2]Wafers!H118</f>
        <v>0</v>
      </c>
      <c r="AH117" s="103">
        <f>[2]Electronics!E117</f>
        <v>0</v>
      </c>
      <c r="AI117" s="107"/>
      <c r="AJ117" s="107"/>
      <c r="AK117" s="103" t="str">
        <f>'[2]Polycraft Armor'!$G117&amp;" "&amp;'[2]Polycraft Armor'!$H117</f>
        <v xml:space="preserve"> </v>
      </c>
      <c r="AL117" s="103"/>
      <c r="AM117" s="103"/>
      <c r="AN117" s="103"/>
      <c r="AO117" s="103"/>
      <c r="AP117" s="103"/>
      <c r="AQ117" s="103"/>
      <c r="AR117" s="103"/>
      <c r="AS117" s="103"/>
      <c r="AT117" s="103">
        <f>Inventories!$D117</f>
        <v>0</v>
      </c>
      <c r="AU117" s="103">
        <f>'[2]Gripped Tools'!C27</f>
        <v>0</v>
      </c>
      <c r="AV117" s="103">
        <f>'[2]Pogo Sticks'!$C117</f>
        <v>0</v>
      </c>
      <c r="AW117" s="103">
        <f>'[1]Custom Objects'!$C112</f>
        <v>0</v>
      </c>
      <c r="AX117" s="103"/>
      <c r="AY117" s="103" t="str">
        <f>'[3]Items (MC)'!B117</f>
        <v>Gold Nugget</v>
      </c>
      <c r="AZ117" s="103" t="str">
        <f>'[3]Blocks (MC)'!B117</f>
        <v>Nether Wart</v>
      </c>
    </row>
    <row r="118" spans="3:52" x14ac:dyDescent="0.2">
      <c r="C118" s="105">
        <f>[1]Ores!C118</f>
        <v>0</v>
      </c>
      <c r="D118" s="105">
        <f>[1]Ingots!C118</f>
        <v>0</v>
      </c>
      <c r="E118" s="105"/>
      <c r="F118" s="105">
        <f>'[1]Compressed Blocks'!C118</f>
        <v>0</v>
      </c>
      <c r="G118" s="103">
        <f>[1]Catalysts!C118</f>
        <v>0</v>
      </c>
      <c r="H118" s="103" t="str">
        <f>[2]Pellets!F115</f>
        <v>Bag (Polycaprolactam Pellets)</v>
      </c>
      <c r="I118" s="103" t="str">
        <f>'[1]CV Links'!B120</f>
        <v>Cartridge (Oxygen Gas)</v>
      </c>
      <c r="J118" s="162" t="str">
        <f>'[1]Compound Vessels'!F118</f>
        <v>Vial (Dextrose)</v>
      </c>
      <c r="K118" s="106" t="str">
        <f>'[1]Compound Vessels'!G118</f>
        <v>Beaker (Dextrose)</v>
      </c>
      <c r="L118" s="106" t="str">
        <f>'[1]Compound Vessels'!H118</f>
        <v>Drum (Dextrose)</v>
      </c>
      <c r="M118" s="106" t="str">
        <f>'[1]Compound Vessels'!I118</f>
        <v>Chemical Vat (Dextrose)</v>
      </c>
      <c r="N118" s="162">
        <f>'[1]Compound Vessels'!F443</f>
        <v>0</v>
      </c>
      <c r="O118" s="106">
        <f>'[1]Compound Vessels'!G443</f>
        <v>0</v>
      </c>
      <c r="P118" s="106">
        <f>'[1]Compound Vessels'!H443</f>
        <v>0</v>
      </c>
      <c r="Q118" s="106">
        <f>'[1]Compound Vessels'!I443</f>
        <v>0</v>
      </c>
      <c r="R118" s="165" t="str">
        <f>'[1]Element Vessels'!F118</f>
        <v>Bag (Ununseptium)</v>
      </c>
      <c r="S118" s="103" t="str">
        <f>'[1]Element Vessels'!G118</f>
        <v>Sack (Ununseptium)</v>
      </c>
      <c r="T118" s="103" t="str">
        <f>'[1]Element Vessels'!H118</f>
        <v>Powder Keg (Ununseptium)</v>
      </c>
      <c r="U118" s="103" t="str">
        <f>'[1]Element Vessels'!I118</f>
        <v>Chemical Silo (Ununseptium)</v>
      </c>
      <c r="V118" s="168" t="str">
        <f>[2]Pellets!F118</f>
        <v>Vial (Negative Photoresist)</v>
      </c>
      <c r="W118" s="104" t="str">
        <f>[2]Pellets!G118</f>
        <v>Beaker (Negative Photoresist)</v>
      </c>
      <c r="X118" s="104" t="str">
        <f>[2]Pellets!H118</f>
        <v>Drum (Negative Photoresist)</v>
      </c>
      <c r="Y118" s="104" t="str">
        <f>[2]Pellets!I118</f>
        <v>Chemical Vat (Negative Photoresist)</v>
      </c>
      <c r="Z118" s="104" t="str">
        <f>'[2]Blocks (Poly)'!D118</f>
        <v>Block (n-PR)</v>
      </c>
      <c r="AA118" s="104" t="str">
        <f>'[2]Slabs (Poly)'!F118</f>
        <v>Slab (n-PR)</v>
      </c>
      <c r="AB118" s="104" t="str">
        <f>'[2]Stairs (Poly)'!D118</f>
        <v>Stairs (n-PR)</v>
      </c>
      <c r="AC118" s="171">
        <f>[2]Bricks!E118</f>
        <v>0</v>
      </c>
      <c r="AD118" s="103">
        <f>[2]Molds!C118</f>
        <v>0</v>
      </c>
      <c r="AE118" s="103" t="str">
        <f xml:space="preserve"> '[2]Molded Items'!C133</f>
        <v>Fibers (PVF)</v>
      </c>
      <c r="AF118" s="103">
        <f>[2]Masks!C118</f>
        <v>0</v>
      </c>
      <c r="AG118" s="103">
        <f>[2]Wafers!H119</f>
        <v>0</v>
      </c>
      <c r="AH118" s="103">
        <f>[2]Electronics!E118</f>
        <v>0</v>
      </c>
      <c r="AI118" s="107"/>
      <c r="AJ118" s="107"/>
      <c r="AK118" s="103" t="str">
        <f>'[2]Polycraft Armor'!$G118&amp;" "&amp;'[2]Polycraft Armor'!$H118</f>
        <v xml:space="preserve"> </v>
      </c>
      <c r="AL118" s="103"/>
      <c r="AM118" s="103"/>
      <c r="AN118" s="103"/>
      <c r="AO118" s="103"/>
      <c r="AP118" s="103"/>
      <c r="AQ118" s="103"/>
      <c r="AR118" s="103"/>
      <c r="AS118" s="103"/>
      <c r="AT118" s="103">
        <f>Inventories!$D118</f>
        <v>0</v>
      </c>
      <c r="AU118" s="103">
        <f>'[2]Gripped Tools'!C28</f>
        <v>0</v>
      </c>
      <c r="AV118" s="103">
        <f>'[2]Pogo Sticks'!$C118</f>
        <v>0</v>
      </c>
      <c r="AW118" s="103">
        <f>'[1]Custom Objects'!$C113</f>
        <v>0</v>
      </c>
      <c r="AX118" s="103"/>
      <c r="AY118" s="103" t="str">
        <f>'[3]Items (MC)'!B118</f>
        <v>Nether Wart</v>
      </c>
      <c r="AZ118" s="103" t="str">
        <f>'[3]Blocks (MC)'!B118</f>
        <v>Enchanting Table</v>
      </c>
    </row>
    <row r="119" spans="3:52" x14ac:dyDescent="0.2">
      <c r="C119" s="105">
        <f>[1]Ores!C119</f>
        <v>0</v>
      </c>
      <c r="D119" s="105">
        <f>[1]Ingots!C119</f>
        <v>0</v>
      </c>
      <c r="E119" s="105"/>
      <c r="F119" s="105">
        <f>'[1]Compressed Blocks'!C119</f>
        <v>0</v>
      </c>
      <c r="G119" s="103">
        <f>[1]Catalysts!C119</f>
        <v>0</v>
      </c>
      <c r="H119" s="103" t="str">
        <f>[2]Pellets!F116</f>
        <v>Vial (Epoxy-Carbon Fiber Resin)</v>
      </c>
      <c r="I119" s="103" t="str">
        <f>'[1]CV Links'!B121</f>
        <v>Canister (Oxygen Gas)</v>
      </c>
      <c r="J119" s="162" t="str">
        <f>'[1]Compound Vessels'!F119</f>
        <v>Vial (Diamine)</v>
      </c>
      <c r="K119" s="106" t="str">
        <f>'[1]Compound Vessels'!G119</f>
        <v>Beaker (Diamine)</v>
      </c>
      <c r="L119" s="106" t="str">
        <f>'[1]Compound Vessels'!H119</f>
        <v>Drum (Diamine)</v>
      </c>
      <c r="M119" s="106" t="str">
        <f>'[1]Compound Vessels'!I119</f>
        <v>Chemical Vat (Diamine)</v>
      </c>
      <c r="N119" s="162">
        <f>'[1]Compound Vessels'!F444</f>
        <v>0</v>
      </c>
      <c r="O119" s="106">
        <f>'[1]Compound Vessels'!G444</f>
        <v>0</v>
      </c>
      <c r="P119" s="106">
        <f>'[1]Compound Vessels'!H444</f>
        <v>0</v>
      </c>
      <c r="Q119" s="106">
        <f>'[1]Compound Vessels'!I444</f>
        <v>0</v>
      </c>
      <c r="R119" s="165" t="str">
        <f>'[1]Element Vessels'!F119</f>
        <v>Bag (Ununoctium)</v>
      </c>
      <c r="S119" s="103" t="str">
        <f>'[1]Element Vessels'!G119</f>
        <v>Sack (Ununoctium)</v>
      </c>
      <c r="T119" s="103" t="str">
        <f>'[1]Element Vessels'!H119</f>
        <v>Powder Keg (Ununoctium)</v>
      </c>
      <c r="U119" s="103" t="str">
        <f>'[1]Element Vessels'!I119</f>
        <v>Chemical Silo (Ununoctium)</v>
      </c>
      <c r="V119" s="168" t="str">
        <f>[2]Pellets!F119</f>
        <v>Vial (Positive Photoresist)</v>
      </c>
      <c r="W119" s="104" t="str">
        <f>[2]Pellets!G119</f>
        <v>Beaker (Positive Photoresist)</v>
      </c>
      <c r="X119" s="104" t="str">
        <f>[2]Pellets!H119</f>
        <v>Drum (Positive Photoresist)</v>
      </c>
      <c r="Y119" s="104" t="str">
        <f>[2]Pellets!I119</f>
        <v>Chemical Vat (Positive Photoresist)</v>
      </c>
      <c r="Z119" s="104" t="str">
        <f>'[2]Blocks (Poly)'!D119</f>
        <v>Block (p-PR)</v>
      </c>
      <c r="AA119" s="104" t="str">
        <f>'[2]Slabs (Poly)'!F119</f>
        <v>Slab (p-PR)</v>
      </c>
      <c r="AB119" s="104" t="str">
        <f>'[2]Stairs (Poly)'!D119</f>
        <v>Stairs (p-PR)</v>
      </c>
      <c r="AC119" s="171">
        <f>[2]Bricks!E119</f>
        <v>0</v>
      </c>
      <c r="AD119" s="103">
        <f>[2]Molds!C119</f>
        <v>0</v>
      </c>
      <c r="AE119" s="103" t="str">
        <f xml:space="preserve"> '[2]Molded Items'!C134</f>
        <v>Fibers (PVFO)</v>
      </c>
      <c r="AF119" s="103">
        <f>[2]Masks!C119</f>
        <v>0</v>
      </c>
      <c r="AG119" s="103">
        <f>[2]Wafers!H120</f>
        <v>0</v>
      </c>
      <c r="AH119" s="103">
        <f>[2]Electronics!E119</f>
        <v>0</v>
      </c>
      <c r="AI119" s="107"/>
      <c r="AJ119" s="107"/>
      <c r="AK119" s="103" t="str">
        <f>'[2]Polycraft Armor'!$G119&amp;" "&amp;'[2]Polycraft Armor'!$H119</f>
        <v xml:space="preserve"> </v>
      </c>
      <c r="AL119" s="103"/>
      <c r="AM119" s="103"/>
      <c r="AN119" s="103"/>
      <c r="AO119" s="103"/>
      <c r="AP119" s="103"/>
      <c r="AQ119" s="103"/>
      <c r="AR119" s="103"/>
      <c r="AS119" s="103"/>
      <c r="AT119" s="103">
        <f>Inventories!$D119</f>
        <v>0</v>
      </c>
      <c r="AU119" s="103">
        <f>'[2]Gripped Tools'!C29</f>
        <v>0</v>
      </c>
      <c r="AV119" s="103">
        <f>'[2]Pogo Sticks'!$C119</f>
        <v>0</v>
      </c>
      <c r="AW119" s="103">
        <f>'[1]Custom Objects'!$C114</f>
        <v>0</v>
      </c>
      <c r="AX119" s="103"/>
      <c r="AY119" s="103" t="str">
        <f>'[3]Items (MC)'!B119</f>
        <v>Potion</v>
      </c>
      <c r="AZ119" s="103" t="str">
        <f>'[3]Blocks (MC)'!B119</f>
        <v>Brewing Stand</v>
      </c>
    </row>
    <row r="120" spans="3:52" x14ac:dyDescent="0.2">
      <c r="C120" s="105">
        <f>[1]Ores!C120</f>
        <v>0</v>
      </c>
      <c r="D120" s="105">
        <f>[1]Ingots!C120</f>
        <v>0</v>
      </c>
      <c r="E120" s="105"/>
      <c r="F120" s="105">
        <f>'[1]Compressed Blocks'!C120</f>
        <v>0</v>
      </c>
      <c r="G120" s="103">
        <f>[1]Catalysts!C120</f>
        <v>0</v>
      </c>
      <c r="H120" s="103" t="str">
        <f>[2]Pellets!F117</f>
        <v>Vial (Phenolic-Carbon Fiber Resin)</v>
      </c>
      <c r="I120" s="103" t="str">
        <f>'[1]CV Links'!B122</f>
        <v>Flask (Sweet Butane Fuel)</v>
      </c>
      <c r="J120" s="162" t="str">
        <f>'[1]Compound Vessels'!F120</f>
        <v>Vial (Dibutoxyethane)</v>
      </c>
      <c r="K120" s="106" t="str">
        <f>'[1]Compound Vessels'!G120</f>
        <v>Beaker (Dibutoxyethane)</v>
      </c>
      <c r="L120" s="106" t="str">
        <f>'[1]Compound Vessels'!H120</f>
        <v>Drum (Dibutoxyethane)</v>
      </c>
      <c r="M120" s="106" t="str">
        <f>'[1]Compound Vessels'!I120</f>
        <v>Chemical Vat (Dibutoxyethane)</v>
      </c>
      <c r="N120" s="162">
        <f>'[1]Compound Vessels'!F445</f>
        <v>0</v>
      </c>
      <c r="O120" s="106">
        <f>'[1]Compound Vessels'!G445</f>
        <v>0</v>
      </c>
      <c r="P120" s="106">
        <f>'[1]Compound Vessels'!H445</f>
        <v>0</v>
      </c>
      <c r="Q120" s="106">
        <f>'[1]Compound Vessels'!I445</f>
        <v>0</v>
      </c>
      <c r="R120" s="165">
        <f>'[1]Element Vessels'!F120</f>
        <v>0</v>
      </c>
      <c r="S120" s="103">
        <f>'[1]Element Vessels'!G120</f>
        <v>0</v>
      </c>
      <c r="T120" s="103">
        <f>'[1]Element Vessels'!H120</f>
        <v>0</v>
      </c>
      <c r="U120" s="103">
        <f>'[1]Element Vessels'!I120</f>
        <v>0</v>
      </c>
      <c r="V120" s="168">
        <f>[2]Pellets!F120</f>
        <v>0</v>
      </c>
      <c r="W120" s="104">
        <f>[2]Pellets!G120</f>
        <v>0</v>
      </c>
      <c r="X120" s="104">
        <f>[2]Pellets!H120</f>
        <v>0</v>
      </c>
      <c r="Y120" s="104">
        <f>[2]Pellets!I120</f>
        <v>0</v>
      </c>
      <c r="Z120" s="104">
        <f>'[2]Blocks (Poly)'!D120</f>
        <v>0</v>
      </c>
      <c r="AA120" s="104">
        <f>'[2]Slabs (Poly)'!F120</f>
        <v>0</v>
      </c>
      <c r="AB120" s="104" t="e">
        <f>'[2]Stairs (Poly)'!D120</f>
        <v>#N/A</v>
      </c>
      <c r="AC120" s="171">
        <f>[2]Bricks!E120</f>
        <v>0</v>
      </c>
      <c r="AD120" s="103">
        <f>[2]Molds!C120</f>
        <v>0</v>
      </c>
      <c r="AE120" s="103" t="str">
        <f xml:space="preserve"> '[2]Molded Items'!C135</f>
        <v>Fibers (PVME)</v>
      </c>
      <c r="AF120" s="103">
        <f>[2]Masks!C120</f>
        <v>0</v>
      </c>
      <c r="AG120" s="103">
        <f>[2]Wafers!H121</f>
        <v>0</v>
      </c>
      <c r="AH120" s="103">
        <f>[2]Electronics!E120</f>
        <v>0</v>
      </c>
      <c r="AI120" s="107"/>
      <c r="AJ120" s="107"/>
      <c r="AK120" s="103" t="str">
        <f>'[2]Polycraft Armor'!$G120&amp;" "&amp;'[2]Polycraft Armor'!$H120</f>
        <v xml:space="preserve"> </v>
      </c>
      <c r="AL120" s="103"/>
      <c r="AM120" s="103"/>
      <c r="AN120" s="103"/>
      <c r="AO120" s="103"/>
      <c r="AP120" s="103"/>
      <c r="AQ120" s="103"/>
      <c r="AR120" s="103"/>
      <c r="AS120" s="103"/>
      <c r="AT120" s="103">
        <f>Inventories!$D120</f>
        <v>0</v>
      </c>
      <c r="AU120" s="103">
        <f>'[2]Gripped Tools'!C30</f>
        <v>0</v>
      </c>
      <c r="AV120" s="103">
        <f>'[2]Pogo Sticks'!$C120</f>
        <v>0</v>
      </c>
      <c r="AW120" s="103">
        <f>'[1]Custom Objects'!$C115</f>
        <v>0</v>
      </c>
      <c r="AX120" s="103"/>
      <c r="AY120" s="103" t="str">
        <f>'[3]Items (MC)'!B120</f>
        <v>Glass Bottle</v>
      </c>
      <c r="AZ120" s="103" t="str">
        <f>'[3]Blocks (MC)'!B120</f>
        <v>Cauldron</v>
      </c>
    </row>
    <row r="121" spans="3:52" x14ac:dyDescent="0.2">
      <c r="C121" s="105">
        <f>[1]Ores!C121</f>
        <v>0</v>
      </c>
      <c r="D121" s="105">
        <f>[1]Ingots!C121</f>
        <v>0</v>
      </c>
      <c r="E121" s="105"/>
      <c r="F121" s="105">
        <f>'[1]Compressed Blocks'!C121</f>
        <v>0</v>
      </c>
      <c r="G121" s="103">
        <f>[1]Catalysts!C121</f>
        <v>0</v>
      </c>
      <c r="H121" s="103" t="str">
        <f>[2]Pellets!F118</f>
        <v>Vial (Negative Photoresist)</v>
      </c>
      <c r="I121" s="103" t="str">
        <f>'[1]CV Links'!B123</f>
        <v>Cartridge (Sweet Butane Fuel)</v>
      </c>
      <c r="J121" s="162" t="str">
        <f>'[1]Compound Vessels'!F121</f>
        <v>Vial (Dicarboxyllic Acid)</v>
      </c>
      <c r="K121" s="106" t="str">
        <f>'[1]Compound Vessels'!G121</f>
        <v>Beaker (Dicarboxyllic Acid)</v>
      </c>
      <c r="L121" s="106" t="str">
        <f>'[1]Compound Vessels'!H121</f>
        <v>Drum (Dicarboxyllic Acid)</v>
      </c>
      <c r="M121" s="106" t="str">
        <f>'[1]Compound Vessels'!I121</f>
        <v>Chemical Vat (Dicarboxyllic Acid)</v>
      </c>
      <c r="N121" s="162">
        <f>'[1]Compound Vessels'!F446</f>
        <v>0</v>
      </c>
      <c r="O121" s="106">
        <f>'[1]Compound Vessels'!G446</f>
        <v>0</v>
      </c>
      <c r="P121" s="106">
        <f>'[1]Compound Vessels'!H446</f>
        <v>0</v>
      </c>
      <c r="Q121" s="106">
        <f>'[1]Compound Vessels'!I446</f>
        <v>0</v>
      </c>
      <c r="R121" s="165">
        <f>'[1]Element Vessels'!F121</f>
        <v>0</v>
      </c>
      <c r="S121" s="103">
        <f>'[1]Element Vessels'!G121</f>
        <v>0</v>
      </c>
      <c r="T121" s="103">
        <f>'[1]Element Vessels'!H121</f>
        <v>0</v>
      </c>
      <c r="U121" s="103">
        <f>'[1]Element Vessels'!I121</f>
        <v>0</v>
      </c>
      <c r="V121" s="168">
        <f>[2]Pellets!F121</f>
        <v>0</v>
      </c>
      <c r="W121" s="104">
        <f>[2]Pellets!G121</f>
        <v>0</v>
      </c>
      <c r="X121" s="104">
        <f>[2]Pellets!H121</f>
        <v>0</v>
      </c>
      <c r="Y121" s="104">
        <f>[2]Pellets!I121</f>
        <v>0</v>
      </c>
      <c r="Z121" s="104">
        <f>'[2]Blocks (Poly)'!D121</f>
        <v>0</v>
      </c>
      <c r="AA121" s="104">
        <f>'[2]Slabs (Poly)'!F121</f>
        <v>0</v>
      </c>
      <c r="AB121" s="104" t="e">
        <f>'[2]Stairs (Poly)'!D121</f>
        <v>#N/A</v>
      </c>
      <c r="AC121" s="171">
        <f>[2]Bricks!E121</f>
        <v>0</v>
      </c>
      <c r="AD121" s="103">
        <f>[2]Molds!C121</f>
        <v>0</v>
      </c>
      <c r="AE121" s="103" t="str">
        <f xml:space="preserve"> '[2]Molded Items'!C136</f>
        <v>Fibers (PVDC)</v>
      </c>
      <c r="AF121" s="103">
        <f>[2]Masks!C121</f>
        <v>0</v>
      </c>
      <c r="AG121" s="103">
        <f>[2]Wafers!H122</f>
        <v>0</v>
      </c>
      <c r="AH121" s="103">
        <f>[2]Electronics!E121</f>
        <v>0</v>
      </c>
      <c r="AI121" s="107"/>
      <c r="AJ121" s="107"/>
      <c r="AK121" s="103" t="str">
        <f>'[2]Polycraft Armor'!$G121&amp;" "&amp;'[2]Polycraft Armor'!$H121</f>
        <v xml:space="preserve"> </v>
      </c>
      <c r="AL121" s="103"/>
      <c r="AM121" s="103"/>
      <c r="AN121" s="103"/>
      <c r="AO121" s="103"/>
      <c r="AP121" s="103"/>
      <c r="AQ121" s="103"/>
      <c r="AR121" s="103"/>
      <c r="AS121" s="103"/>
      <c r="AT121" s="103">
        <f>Inventories!$D121</f>
        <v>0</v>
      </c>
      <c r="AU121" s="103">
        <f>'[2]Gripped Tools'!C31</f>
        <v>0</v>
      </c>
      <c r="AV121" s="103">
        <f>'[2]Pogo Sticks'!$C121</f>
        <v>0</v>
      </c>
      <c r="AW121" s="103">
        <f>'[1]Custom Objects'!$C116</f>
        <v>0</v>
      </c>
      <c r="AX121" s="103"/>
      <c r="AY121" s="103" t="str">
        <f>'[3]Items (MC)'!B121</f>
        <v>Spider Eye</v>
      </c>
      <c r="AZ121" s="103" t="str">
        <f>'[3]Blocks (MC)'!B121</f>
        <v>End Portal</v>
      </c>
    </row>
    <row r="122" spans="3:52" x14ac:dyDescent="0.2">
      <c r="C122" s="105">
        <f>[1]Ores!C122</f>
        <v>0</v>
      </c>
      <c r="D122" s="105">
        <f>[1]Ingots!C122</f>
        <v>0</v>
      </c>
      <c r="E122" s="105"/>
      <c r="F122" s="105">
        <f>'[1]Compressed Blocks'!C122</f>
        <v>0</v>
      </c>
      <c r="G122" s="103">
        <f>[1]Catalysts!C122</f>
        <v>0</v>
      </c>
      <c r="H122" s="103" t="str">
        <f>[2]Pellets!F119</f>
        <v>Vial (Positive Photoresist)</v>
      </c>
      <c r="I122" s="103" t="str">
        <f>'[1]CV Links'!B124</f>
        <v>Canister (Sweet Butane Fuel)</v>
      </c>
      <c r="J122" s="162" t="str">
        <f>'[1]Compound Vessels'!F122</f>
        <v>Vial (Dichloromethane)</v>
      </c>
      <c r="K122" s="106" t="str">
        <f>'[1]Compound Vessels'!G122</f>
        <v>Beaker (Dichloromethane)</v>
      </c>
      <c r="L122" s="106" t="str">
        <f>'[1]Compound Vessels'!H122</f>
        <v>Drum (Dichloromethane)</v>
      </c>
      <c r="M122" s="106" t="str">
        <f>'[1]Compound Vessels'!I122</f>
        <v>Chemical Vat (Dichloromethane)</v>
      </c>
      <c r="N122" s="162">
        <f>'[1]Compound Vessels'!F447</f>
        <v>0</v>
      </c>
      <c r="O122" s="106">
        <f>'[1]Compound Vessels'!G447</f>
        <v>0</v>
      </c>
      <c r="P122" s="106">
        <f>'[1]Compound Vessels'!H447</f>
        <v>0</v>
      </c>
      <c r="Q122" s="106">
        <f>'[1]Compound Vessels'!I447</f>
        <v>0</v>
      </c>
      <c r="R122" s="165">
        <f>'[1]Element Vessels'!F122</f>
        <v>0</v>
      </c>
      <c r="S122" s="103">
        <f>'[1]Element Vessels'!G122</f>
        <v>0</v>
      </c>
      <c r="T122" s="103">
        <f>'[1]Element Vessels'!H122</f>
        <v>0</v>
      </c>
      <c r="U122" s="103">
        <f>'[1]Element Vessels'!I122</f>
        <v>0</v>
      </c>
      <c r="V122" s="168">
        <f>[2]Pellets!F122</f>
        <v>0</v>
      </c>
      <c r="W122" s="104">
        <f>[2]Pellets!G122</f>
        <v>0</v>
      </c>
      <c r="X122" s="104">
        <f>[2]Pellets!H122</f>
        <v>0</v>
      </c>
      <c r="Y122" s="104">
        <f>[2]Pellets!I122</f>
        <v>0</v>
      </c>
      <c r="Z122" s="104">
        <f>'[2]Blocks (Poly)'!D122</f>
        <v>0</v>
      </c>
      <c r="AA122" s="104">
        <f>'[2]Slabs (Poly)'!F122</f>
        <v>0</v>
      </c>
      <c r="AB122" s="104" t="e">
        <f>'[2]Stairs (Poly)'!D122</f>
        <v>#N/A</v>
      </c>
      <c r="AC122" s="171">
        <f>[2]Bricks!E122</f>
        <v>0</v>
      </c>
      <c r="AD122" s="103">
        <f>[2]Molds!C122</f>
        <v>0</v>
      </c>
      <c r="AE122" s="103" t="str">
        <f xml:space="preserve"> '[2]Molded Items'!C137</f>
        <v>Fibers (PVDF)</v>
      </c>
      <c r="AF122" s="103">
        <f>[2]Masks!C122</f>
        <v>0</v>
      </c>
      <c r="AG122" s="103">
        <f>[2]Wafers!H123</f>
        <v>0</v>
      </c>
      <c r="AH122" s="103">
        <f>[2]Electronics!E122</f>
        <v>0</v>
      </c>
      <c r="AI122" s="107"/>
      <c r="AJ122" s="107"/>
      <c r="AK122" s="103" t="str">
        <f>'[2]Polycraft Armor'!$G122&amp;" "&amp;'[2]Polycraft Armor'!$H122</f>
        <v xml:space="preserve"> </v>
      </c>
      <c r="AL122" s="103"/>
      <c r="AM122" s="103"/>
      <c r="AN122" s="103"/>
      <c r="AO122" s="103"/>
      <c r="AP122" s="103"/>
      <c r="AQ122" s="103"/>
      <c r="AR122" s="103"/>
      <c r="AS122" s="103"/>
      <c r="AT122" s="103">
        <f>Inventories!$D122</f>
        <v>0</v>
      </c>
      <c r="AU122" s="103">
        <f>'[2]Gripped Tools'!C32</f>
        <v>0</v>
      </c>
      <c r="AV122" s="103">
        <f>'[2]Pogo Sticks'!$C122</f>
        <v>0</v>
      </c>
      <c r="AW122" s="103">
        <f>'[1]Custom Objects'!$C117</f>
        <v>0</v>
      </c>
      <c r="AX122" s="103"/>
      <c r="AY122" s="103" t="str">
        <f>'[3]Items (MC)'!B122</f>
        <v>Fermented Spider Eye</v>
      </c>
      <c r="AZ122" s="103" t="str">
        <f>'[3]Blocks (MC)'!B122</f>
        <v>End Portal Frame</v>
      </c>
    </row>
    <row r="123" spans="3:52" x14ac:dyDescent="0.2">
      <c r="C123" s="105">
        <f>[1]Ores!C123</f>
        <v>0</v>
      </c>
      <c r="D123" s="105">
        <f>[1]Ingots!C123</f>
        <v>0</v>
      </c>
      <c r="E123" s="105"/>
      <c r="F123" s="105">
        <f>'[1]Compressed Blocks'!C123</f>
        <v>0</v>
      </c>
      <c r="G123" s="103">
        <f>[1]Catalysts!C123</f>
        <v>0</v>
      </c>
      <c r="H123" s="103">
        <f>[2]Pellets!F120</f>
        <v>0</v>
      </c>
      <c r="I123" s="103" t="str">
        <f>'[1]CV Links'!B125</f>
        <v>Flask (Sweet Propane Fuel)</v>
      </c>
      <c r="J123" s="162" t="str">
        <f>'[1]Compound Vessels'!F123</f>
        <v>Vial (Diesel)</v>
      </c>
      <c r="K123" s="106" t="str">
        <f>'[1]Compound Vessels'!G123</f>
        <v>Beaker (Diesel)</v>
      </c>
      <c r="L123" s="106" t="str">
        <f>'[1]Compound Vessels'!H123</f>
        <v>Drum (Diesel)</v>
      </c>
      <c r="M123" s="106" t="str">
        <f>'[1]Compound Vessels'!I123</f>
        <v>Chemical Vat (Diesel)</v>
      </c>
      <c r="N123" s="162">
        <f>'[1]Compound Vessels'!F448</f>
        <v>0</v>
      </c>
      <c r="O123" s="106">
        <f>'[1]Compound Vessels'!G448</f>
        <v>0</v>
      </c>
      <c r="P123" s="106">
        <f>'[1]Compound Vessels'!H448</f>
        <v>0</v>
      </c>
      <c r="Q123" s="106">
        <f>'[1]Compound Vessels'!I448</f>
        <v>0</v>
      </c>
      <c r="R123" s="165">
        <f>'[1]Element Vessels'!F123</f>
        <v>0</v>
      </c>
      <c r="S123" s="103">
        <f>'[1]Element Vessels'!G123</f>
        <v>0</v>
      </c>
      <c r="T123" s="103">
        <f>'[1]Element Vessels'!H123</f>
        <v>0</v>
      </c>
      <c r="U123" s="103">
        <f>'[1]Element Vessels'!I123</f>
        <v>0</v>
      </c>
      <c r="V123" s="168">
        <f>[2]Pellets!F123</f>
        <v>0</v>
      </c>
      <c r="W123" s="104">
        <f>[2]Pellets!G123</f>
        <v>0</v>
      </c>
      <c r="X123" s="104">
        <f>[2]Pellets!H123</f>
        <v>0</v>
      </c>
      <c r="Y123" s="104">
        <f>[2]Pellets!I123</f>
        <v>0</v>
      </c>
      <c r="Z123" s="104">
        <f>'[2]Blocks (Poly)'!D123</f>
        <v>0</v>
      </c>
      <c r="AA123" s="104">
        <f>'[2]Slabs (Poly)'!F123</f>
        <v>0</v>
      </c>
      <c r="AB123" s="104" t="e">
        <f>'[2]Stairs (Poly)'!D123</f>
        <v>#N/A</v>
      </c>
      <c r="AC123" s="171">
        <f>[2]Bricks!E123</f>
        <v>0</v>
      </c>
      <c r="AD123" s="103">
        <f>[2]Molds!C123</f>
        <v>0</v>
      </c>
      <c r="AE123" s="103" t="str">
        <f xml:space="preserve"> '[2]Molded Items'!C138</f>
        <v>Fibers (PVDF-TRFE)</v>
      </c>
      <c r="AF123" s="103">
        <f>[2]Masks!C123</f>
        <v>0</v>
      </c>
      <c r="AG123" s="103">
        <f>[2]Wafers!H124</f>
        <v>0</v>
      </c>
      <c r="AH123" s="103">
        <f>[2]Electronics!E123</f>
        <v>0</v>
      </c>
      <c r="AI123" s="107"/>
      <c r="AJ123" s="107"/>
      <c r="AK123" s="103" t="str">
        <f>'[2]Polycraft Armor'!$G123&amp;" "&amp;'[2]Polycraft Armor'!$H123</f>
        <v xml:space="preserve"> </v>
      </c>
      <c r="AL123" s="103"/>
      <c r="AM123" s="103"/>
      <c r="AN123" s="103"/>
      <c r="AO123" s="103"/>
      <c r="AP123" s="103"/>
      <c r="AQ123" s="103"/>
      <c r="AR123" s="103"/>
      <c r="AS123" s="103"/>
      <c r="AT123" s="103">
        <f>Inventories!$D123</f>
        <v>0</v>
      </c>
      <c r="AU123" s="103">
        <f>'[2]Gripped Tools'!C33</f>
        <v>0</v>
      </c>
      <c r="AV123" s="103">
        <f>'[2]Pogo Sticks'!$C123</f>
        <v>0</v>
      </c>
      <c r="AW123" s="103">
        <f>'[1]Custom Objects'!$C118</f>
        <v>0</v>
      </c>
      <c r="AX123" s="103"/>
      <c r="AY123" s="103" t="str">
        <f>'[3]Items (MC)'!B123</f>
        <v>Blaze Powder</v>
      </c>
      <c r="AZ123" s="103" t="str">
        <f>'[3]Blocks (MC)'!B123</f>
        <v>End Stone</v>
      </c>
    </row>
    <row r="124" spans="3:52" x14ac:dyDescent="0.2">
      <c r="C124" s="105">
        <f>[1]Ores!C124</f>
        <v>0</v>
      </c>
      <c r="D124" s="105">
        <f>[1]Ingots!C124</f>
        <v>0</v>
      </c>
      <c r="E124" s="105"/>
      <c r="F124" s="105">
        <f>'[1]Compressed Blocks'!C124</f>
        <v>0</v>
      </c>
      <c r="G124" s="103">
        <f>[1]Catalysts!C124</f>
        <v>0</v>
      </c>
      <c r="H124" s="103">
        <f>[2]Pellets!F121</f>
        <v>0</v>
      </c>
      <c r="I124" s="103" t="str">
        <f>'[1]CV Links'!B126</f>
        <v>Cartridge (Sweet Propane Fuel)</v>
      </c>
      <c r="J124" s="162" t="str">
        <f>'[1]Compound Vessels'!F124</f>
        <v>Vial (Diethoxyethane)</v>
      </c>
      <c r="K124" s="106" t="str">
        <f>'[1]Compound Vessels'!G124</f>
        <v>Beaker (Diethoxyethane)</v>
      </c>
      <c r="L124" s="106" t="str">
        <f>'[1]Compound Vessels'!H124</f>
        <v>Drum (Diethoxyethane)</v>
      </c>
      <c r="M124" s="106" t="str">
        <f>'[1]Compound Vessels'!I124</f>
        <v>Chemical Vat (Diethoxyethane)</v>
      </c>
      <c r="N124" s="162">
        <f>'[1]Compound Vessels'!F449</f>
        <v>0</v>
      </c>
      <c r="O124" s="106">
        <f>'[1]Compound Vessels'!G449</f>
        <v>0</v>
      </c>
      <c r="P124" s="106">
        <f>'[1]Compound Vessels'!H449</f>
        <v>0</v>
      </c>
      <c r="Q124" s="106">
        <f>'[1]Compound Vessels'!I449</f>
        <v>0</v>
      </c>
      <c r="R124" s="165">
        <f>'[1]Element Vessels'!F124</f>
        <v>0</v>
      </c>
      <c r="S124" s="103">
        <f>'[1]Element Vessels'!G124</f>
        <v>0</v>
      </c>
      <c r="T124" s="103">
        <f>'[1]Element Vessels'!H124</f>
        <v>0</v>
      </c>
      <c r="U124" s="103">
        <f>'[1]Element Vessels'!I124</f>
        <v>0</v>
      </c>
      <c r="V124" s="168">
        <f>[2]Pellets!F124</f>
        <v>0</v>
      </c>
      <c r="W124" s="104">
        <f>[2]Pellets!G124</f>
        <v>0</v>
      </c>
      <c r="X124" s="104">
        <f>[2]Pellets!H124</f>
        <v>0</v>
      </c>
      <c r="Y124" s="104">
        <f>[2]Pellets!I124</f>
        <v>0</v>
      </c>
      <c r="Z124" s="104">
        <f>'[2]Blocks (Poly)'!D124</f>
        <v>0</v>
      </c>
      <c r="AA124" s="104">
        <f>'[2]Slabs (Poly)'!F124</f>
        <v>0</v>
      </c>
      <c r="AB124" s="104">
        <f>'[2]Stairs (Poly)'!D124</f>
        <v>0</v>
      </c>
      <c r="AC124" s="171">
        <f>[2]Bricks!E124</f>
        <v>0</v>
      </c>
      <c r="AD124" s="103">
        <f>[2]Molds!C124</f>
        <v>0</v>
      </c>
      <c r="AE124" s="103" t="str">
        <f xml:space="preserve"> '[2]Molded Items'!C139</f>
        <v>Fibers (SAN)</v>
      </c>
      <c r="AF124" s="103">
        <f>[2]Masks!C124</f>
        <v>0</v>
      </c>
      <c r="AG124" s="103">
        <f>[2]Wafers!H125</f>
        <v>0</v>
      </c>
      <c r="AH124" s="103">
        <f>[2]Electronics!E124</f>
        <v>0</v>
      </c>
      <c r="AI124" s="107"/>
      <c r="AJ124" s="107"/>
      <c r="AK124" s="103" t="str">
        <f>'[2]Polycraft Armor'!$G124&amp;" "&amp;'[2]Polycraft Armor'!$H124</f>
        <v xml:space="preserve"> </v>
      </c>
      <c r="AL124" s="103"/>
      <c r="AM124" s="103"/>
      <c r="AN124" s="103"/>
      <c r="AO124" s="103"/>
      <c r="AP124" s="103"/>
      <c r="AQ124" s="103"/>
      <c r="AR124" s="103"/>
      <c r="AS124" s="103"/>
      <c r="AT124" s="103">
        <f>Inventories!$D124</f>
        <v>0</v>
      </c>
      <c r="AU124" s="103">
        <f>'[2]Gripped Tools'!C34</f>
        <v>0</v>
      </c>
      <c r="AV124" s="103">
        <f>'[2]Pogo Sticks'!$C124</f>
        <v>0</v>
      </c>
      <c r="AW124" s="103">
        <f>'[1]Custom Objects'!$C119</f>
        <v>0</v>
      </c>
      <c r="AX124" s="103"/>
      <c r="AY124" s="103" t="str">
        <f>'[3]Items (MC)'!B124</f>
        <v>Magma Cream</v>
      </c>
      <c r="AZ124" s="103" t="str">
        <f>'[3]Blocks (MC)'!B124</f>
        <v>Dragon Egg</v>
      </c>
    </row>
    <row r="125" spans="3:52" x14ac:dyDescent="0.2">
      <c r="C125" s="105">
        <f>[1]Ores!C125</f>
        <v>0</v>
      </c>
      <c r="D125" s="105">
        <f>[1]Ingots!C125</f>
        <v>0</v>
      </c>
      <c r="E125" s="105"/>
      <c r="F125" s="105">
        <f>'[1]Compressed Blocks'!C125</f>
        <v>0</v>
      </c>
      <c r="G125" s="103">
        <f>[1]Catalysts!C125</f>
        <v>0</v>
      </c>
      <c r="H125" s="103">
        <f>[2]Pellets!F122</f>
        <v>0</v>
      </c>
      <c r="I125" s="103" t="str">
        <f>'[1]CV Links'!B127</f>
        <v>Canister (Sweet Propane Fuel)</v>
      </c>
      <c r="J125" s="162" t="str">
        <f>'[1]Compound Vessels'!F125</f>
        <v>Vial (Diethylene Glycol)</v>
      </c>
      <c r="K125" s="106" t="str">
        <f>'[1]Compound Vessels'!G125</f>
        <v>Beaker (Diethylene Glycol)</v>
      </c>
      <c r="L125" s="106" t="str">
        <f>'[1]Compound Vessels'!H125</f>
        <v>Drum (Diethylene Glycol)</v>
      </c>
      <c r="M125" s="106" t="str">
        <f>'[1]Compound Vessels'!I125</f>
        <v>Chemical Vat (Diethylene Glycol)</v>
      </c>
      <c r="N125" s="162">
        <f>'[1]Compound Vessels'!F450</f>
        <v>0</v>
      </c>
      <c r="O125" s="106">
        <f>'[1]Compound Vessels'!G450</f>
        <v>0</v>
      </c>
      <c r="P125" s="106">
        <f>'[1]Compound Vessels'!H450</f>
        <v>0</v>
      </c>
      <c r="Q125" s="106">
        <f>'[1]Compound Vessels'!I450</f>
        <v>0</v>
      </c>
      <c r="R125" s="165">
        <f>'[1]Element Vessels'!F125</f>
        <v>0</v>
      </c>
      <c r="S125" s="103">
        <f>'[1]Element Vessels'!G125</f>
        <v>0</v>
      </c>
      <c r="T125" s="103">
        <f>'[1]Element Vessels'!H125</f>
        <v>0</v>
      </c>
      <c r="U125" s="103">
        <f>'[1]Element Vessels'!I125</f>
        <v>0</v>
      </c>
      <c r="V125" s="168">
        <f>[2]Pellets!F125</f>
        <v>0</v>
      </c>
      <c r="W125" s="104">
        <f>[2]Pellets!G125</f>
        <v>0</v>
      </c>
      <c r="X125" s="104">
        <f>[2]Pellets!H125</f>
        <v>0</v>
      </c>
      <c r="Y125" s="104">
        <f>[2]Pellets!I125</f>
        <v>0</v>
      </c>
      <c r="Z125" s="104">
        <f>'[2]Blocks (Poly)'!D125</f>
        <v>0</v>
      </c>
      <c r="AA125" s="104">
        <f>'[2]Slabs (Poly)'!F125</f>
        <v>0</v>
      </c>
      <c r="AB125" s="104">
        <f>'[2]Stairs (Poly)'!D125</f>
        <v>0</v>
      </c>
      <c r="AC125" s="171">
        <f>[2]Bricks!E125</f>
        <v>0</v>
      </c>
      <c r="AD125" s="103">
        <f>[2]Molds!C125</f>
        <v>0</v>
      </c>
      <c r="AE125" s="103" t="str">
        <f xml:space="preserve"> '[2]Molded Items'!C140</f>
        <v>Fibers (SBR)</v>
      </c>
      <c r="AF125" s="103">
        <f>[2]Masks!C125</f>
        <v>0</v>
      </c>
      <c r="AG125" s="103">
        <f>[2]Wafers!H126</f>
        <v>0</v>
      </c>
      <c r="AH125" s="103">
        <f>[2]Electronics!E125</f>
        <v>0</v>
      </c>
      <c r="AI125" s="107"/>
      <c r="AJ125" s="107"/>
      <c r="AK125" s="103" t="str">
        <f>'[2]Polycraft Armor'!$G125&amp;" "&amp;'[2]Polycraft Armor'!$H125</f>
        <v xml:space="preserve"> </v>
      </c>
      <c r="AL125" s="103"/>
      <c r="AM125" s="103"/>
      <c r="AN125" s="103"/>
      <c r="AO125" s="103"/>
      <c r="AP125" s="103"/>
      <c r="AQ125" s="103"/>
      <c r="AR125" s="103"/>
      <c r="AS125" s="103"/>
      <c r="AT125" s="103">
        <f>Inventories!$D125</f>
        <v>0</v>
      </c>
      <c r="AU125" s="103">
        <f>'[2]Gripped Tools'!C35</f>
        <v>0</v>
      </c>
      <c r="AV125" s="103">
        <f>'[2]Pogo Sticks'!$C125</f>
        <v>0</v>
      </c>
      <c r="AW125" s="103">
        <f>'[1]Custom Objects'!$C120</f>
        <v>0</v>
      </c>
      <c r="AX125" s="103"/>
      <c r="AY125" s="103" t="str">
        <f>'[3]Items (MC)'!B125</f>
        <v>Brewing Stand</v>
      </c>
      <c r="AZ125" s="103" t="str">
        <f>'[3]Blocks (MC)'!B125</f>
        <v>Redstone Lamp</v>
      </c>
    </row>
    <row r="126" spans="3:52" x14ac:dyDescent="0.2">
      <c r="C126" s="105">
        <f>[1]Ores!C126</f>
        <v>0</v>
      </c>
      <c r="D126" s="105">
        <f>[1]Ingots!C126</f>
        <v>0</v>
      </c>
      <c r="E126" s="105"/>
      <c r="F126" s="105">
        <f>'[1]Compressed Blocks'!C126</f>
        <v>0</v>
      </c>
      <c r="G126" s="103">
        <f>[1]Catalysts!C126</f>
        <v>0</v>
      </c>
      <c r="H126" s="103">
        <f>[2]Pellets!F123</f>
        <v>0</v>
      </c>
      <c r="I126" s="103" t="str">
        <f>'[1]CV Links'!B128</f>
        <v>Vial (Sweet Light Naphtha)</v>
      </c>
      <c r="J126" s="162" t="str">
        <f>'[1]Compound Vessels'!F126</f>
        <v>Vial (Dimethoxyethane)</v>
      </c>
      <c r="K126" s="106" t="str">
        <f>'[1]Compound Vessels'!G126</f>
        <v>Beaker (Dimethoxyethane)</v>
      </c>
      <c r="L126" s="106" t="str">
        <f>'[1]Compound Vessels'!H126</f>
        <v>Drum (Dimethoxyethane)</v>
      </c>
      <c r="M126" s="106" t="str">
        <f>'[1]Compound Vessels'!I126</f>
        <v>Chemical Vat (Dimethoxyethane)</v>
      </c>
      <c r="N126" s="162">
        <f>'[1]Compound Vessels'!F451</f>
        <v>0</v>
      </c>
      <c r="O126" s="106">
        <f>'[1]Compound Vessels'!G451</f>
        <v>0</v>
      </c>
      <c r="P126" s="106">
        <f>'[1]Compound Vessels'!H451</f>
        <v>0</v>
      </c>
      <c r="Q126" s="106">
        <f>'[1]Compound Vessels'!I451</f>
        <v>0</v>
      </c>
      <c r="R126" s="165">
        <f>'[1]Element Vessels'!F126</f>
        <v>0</v>
      </c>
      <c r="S126" s="103">
        <f>'[1]Element Vessels'!G126</f>
        <v>0</v>
      </c>
      <c r="T126" s="103">
        <f>'[1]Element Vessels'!H126</f>
        <v>0</v>
      </c>
      <c r="U126" s="103">
        <f>'[1]Element Vessels'!I126</f>
        <v>0</v>
      </c>
      <c r="V126" s="168">
        <f>[2]Pellets!F126</f>
        <v>0</v>
      </c>
      <c r="W126" s="104">
        <f>[2]Pellets!G126</f>
        <v>0</v>
      </c>
      <c r="X126" s="104">
        <f>[2]Pellets!H126</f>
        <v>0</v>
      </c>
      <c r="Y126" s="104">
        <f>[2]Pellets!I126</f>
        <v>0</v>
      </c>
      <c r="Z126" s="104">
        <f>'[2]Blocks (Poly)'!D126</f>
        <v>0</v>
      </c>
      <c r="AA126" s="104">
        <f>'[2]Slabs (Poly)'!F126</f>
        <v>0</v>
      </c>
      <c r="AB126" s="104">
        <f>'[2]Stairs (Poly)'!D126</f>
        <v>0</v>
      </c>
      <c r="AC126" s="171">
        <f>[2]Bricks!E126</f>
        <v>0</v>
      </c>
      <c r="AD126" s="103">
        <f>[2]Molds!C126</f>
        <v>0</v>
      </c>
      <c r="AE126" s="103" t="str">
        <f xml:space="preserve"> '[2]Molded Items'!C141</f>
        <v>Fibers (SBS)</v>
      </c>
      <c r="AF126" s="103">
        <f>[2]Masks!C126</f>
        <v>0</v>
      </c>
      <c r="AG126" s="103">
        <f>[2]Wafers!H127</f>
        <v>0</v>
      </c>
      <c r="AH126" s="103">
        <f>[2]Electronics!E126</f>
        <v>0</v>
      </c>
      <c r="AI126" s="107"/>
      <c r="AJ126" s="107"/>
      <c r="AK126" s="103" t="str">
        <f>'[2]Polycraft Armor'!$G126&amp;" "&amp;'[2]Polycraft Armor'!$H126</f>
        <v xml:space="preserve"> </v>
      </c>
      <c r="AL126" s="103"/>
      <c r="AM126" s="103"/>
      <c r="AN126" s="103"/>
      <c r="AO126" s="103"/>
      <c r="AP126" s="103"/>
      <c r="AQ126" s="103"/>
      <c r="AR126" s="103"/>
      <c r="AS126" s="103"/>
      <c r="AT126" s="103">
        <f>Inventories!$D126</f>
        <v>0</v>
      </c>
      <c r="AU126" s="103">
        <f>'[2]Gripped Tools'!C36</f>
        <v>0</v>
      </c>
      <c r="AV126" s="103">
        <f>'[2]Pogo Sticks'!$C126</f>
        <v>0</v>
      </c>
      <c r="AW126" s="103">
        <f>'[1]Custom Objects'!$C121</f>
        <v>0</v>
      </c>
      <c r="AX126" s="103"/>
      <c r="AY126" s="103" t="str">
        <f>'[3]Items (MC)'!B126</f>
        <v>Cauldron</v>
      </c>
      <c r="AZ126" s="103" t="str">
        <f>'[3]Blocks (MC)'!B126</f>
        <v>Lit Redstone Lamp</v>
      </c>
    </row>
    <row r="127" spans="3:52" x14ac:dyDescent="0.2">
      <c r="C127" s="105">
        <f>[1]Ores!C127</f>
        <v>0</v>
      </c>
      <c r="D127" s="105">
        <f>[1]Ingots!C127</f>
        <v>0</v>
      </c>
      <c r="E127" s="105"/>
      <c r="F127" s="105">
        <f>'[1]Compressed Blocks'!C127</f>
        <v>0</v>
      </c>
      <c r="G127" s="103">
        <f>[1]Catalysts!C127</f>
        <v>0</v>
      </c>
      <c r="H127" s="103">
        <f>[2]Pellets!F124</f>
        <v>0</v>
      </c>
      <c r="I127" s="103" t="str">
        <f>'[1]CV Links'!B129</f>
        <v>Beaker (Sweet Light Naphtha)</v>
      </c>
      <c r="J127" s="162" t="str">
        <f>'[1]Compound Vessels'!F127</f>
        <v>Vial (Dimethyl Sulfoxide)</v>
      </c>
      <c r="K127" s="106" t="str">
        <f>'[1]Compound Vessels'!G127</f>
        <v>Beaker (Dimethyl Sulfoxide)</v>
      </c>
      <c r="L127" s="106" t="str">
        <f>'[1]Compound Vessels'!H127</f>
        <v>Drum (Dimethyl Sulfoxide)</v>
      </c>
      <c r="M127" s="106" t="str">
        <f>'[1]Compound Vessels'!I127</f>
        <v>Chemical Vat (Dimethyl Sulfoxide)</v>
      </c>
      <c r="N127" s="162">
        <f>'[1]Compound Vessels'!F452</f>
        <v>0</v>
      </c>
      <c r="O127" s="106">
        <f>'[1]Compound Vessels'!G452</f>
        <v>0</v>
      </c>
      <c r="P127" s="106">
        <f>'[1]Compound Vessels'!H452</f>
        <v>0</v>
      </c>
      <c r="Q127" s="106">
        <f>'[1]Compound Vessels'!I452</f>
        <v>0</v>
      </c>
      <c r="R127" s="165">
        <f>'[1]Element Vessels'!F127</f>
        <v>0</v>
      </c>
      <c r="S127" s="103">
        <f>'[1]Element Vessels'!G127</f>
        <v>0</v>
      </c>
      <c r="T127" s="103">
        <f>'[1]Element Vessels'!H127</f>
        <v>0</v>
      </c>
      <c r="U127" s="103">
        <f>'[1]Element Vessels'!I127</f>
        <v>0</v>
      </c>
      <c r="V127" s="168">
        <f>[2]Pellets!F127</f>
        <v>0</v>
      </c>
      <c r="W127" s="104">
        <f>[2]Pellets!G127</f>
        <v>0</v>
      </c>
      <c r="X127" s="104">
        <f>[2]Pellets!H127</f>
        <v>0</v>
      </c>
      <c r="Y127" s="104">
        <f>[2]Pellets!I127</f>
        <v>0</v>
      </c>
      <c r="Z127" s="104">
        <f>'[2]Blocks (Poly)'!D127</f>
        <v>0</v>
      </c>
      <c r="AA127" s="104">
        <f>'[2]Slabs (Poly)'!F127</f>
        <v>0</v>
      </c>
      <c r="AB127" s="104">
        <f>'[2]Stairs (Poly)'!D127</f>
        <v>0</v>
      </c>
      <c r="AC127" s="171">
        <f>[2]Bricks!E127</f>
        <v>0</v>
      </c>
      <c r="AD127" s="103">
        <f>[2]Molds!C127</f>
        <v>0</v>
      </c>
      <c r="AE127" s="103" t="str">
        <f xml:space="preserve"> '[2]Molded Items'!C142</f>
        <v>Fibers (SIS)</v>
      </c>
      <c r="AF127" s="103">
        <f>[2]Masks!C127</f>
        <v>0</v>
      </c>
      <c r="AG127" s="103">
        <f>[2]Wafers!H128</f>
        <v>0</v>
      </c>
      <c r="AH127" s="103">
        <f>[2]Electronics!E127</f>
        <v>0</v>
      </c>
      <c r="AI127" s="107"/>
      <c r="AJ127" s="107"/>
      <c r="AK127" s="103" t="str">
        <f>'[2]Polycraft Armor'!$G127&amp;" "&amp;'[2]Polycraft Armor'!$H127</f>
        <v xml:space="preserve"> </v>
      </c>
      <c r="AL127" s="103"/>
      <c r="AM127" s="103"/>
      <c r="AN127" s="103"/>
      <c r="AO127" s="103"/>
      <c r="AP127" s="103"/>
      <c r="AQ127" s="103"/>
      <c r="AR127" s="103"/>
      <c r="AS127" s="103"/>
      <c r="AT127" s="103">
        <f>Inventories!$D127</f>
        <v>0</v>
      </c>
      <c r="AU127" s="103">
        <f>'[2]Gripped Tools'!C37</f>
        <v>0</v>
      </c>
      <c r="AV127" s="103">
        <f>'[2]Pogo Sticks'!$C127</f>
        <v>0</v>
      </c>
      <c r="AW127" s="103">
        <f>'[1]Custom Objects'!$C122</f>
        <v>0</v>
      </c>
      <c r="AX127" s="103"/>
      <c r="AY127" s="103" t="str">
        <f>'[3]Items (MC)'!B127</f>
        <v>Ender Eye</v>
      </c>
      <c r="AZ127" s="103" t="str">
        <f>'[3]Blocks (MC)'!B127</f>
        <v>Double Wooden Slab</v>
      </c>
    </row>
    <row r="128" spans="3:52" x14ac:dyDescent="0.2">
      <c r="C128" s="105">
        <f>[1]Ores!C128</f>
        <v>0</v>
      </c>
      <c r="D128" s="105">
        <f>[1]Ingots!C128</f>
        <v>0</v>
      </c>
      <c r="E128" s="105"/>
      <c r="F128" s="105">
        <f>'[1]Compressed Blocks'!C128</f>
        <v>0</v>
      </c>
      <c r="G128" s="103">
        <f>[1]Catalysts!C128</f>
        <v>0</v>
      </c>
      <c r="H128" s="103">
        <f>[2]Pellets!F125</f>
        <v>0</v>
      </c>
      <c r="I128" s="103" t="str">
        <f>'[1]CV Links'!B130</f>
        <v>Drum (Sweet Light Naphtha)</v>
      </c>
      <c r="J128" s="162" t="str">
        <f>'[1]Compound Vessels'!F128</f>
        <v>Vial (Dimethyl Terephthalate)</v>
      </c>
      <c r="K128" s="106" t="str">
        <f>'[1]Compound Vessels'!G128</f>
        <v>Beaker (Dimethyl Terephthalate)</v>
      </c>
      <c r="L128" s="106" t="str">
        <f>'[1]Compound Vessels'!H128</f>
        <v>Drum (Dimethyl Terephthalate)</v>
      </c>
      <c r="M128" s="106" t="str">
        <f>'[1]Compound Vessels'!I128</f>
        <v>Chemical Vat (Dimethyl Terephthalate)</v>
      </c>
      <c r="N128" s="162">
        <f>'[1]Compound Vessels'!F453</f>
        <v>0</v>
      </c>
      <c r="O128" s="106">
        <f>'[1]Compound Vessels'!G453</f>
        <v>0</v>
      </c>
      <c r="P128" s="106">
        <f>'[1]Compound Vessels'!H453</f>
        <v>0</v>
      </c>
      <c r="Q128" s="106">
        <f>'[1]Compound Vessels'!I453</f>
        <v>0</v>
      </c>
      <c r="R128" s="165">
        <f>'[1]Element Vessels'!F128</f>
        <v>0</v>
      </c>
      <c r="S128" s="103">
        <f>'[1]Element Vessels'!G128</f>
        <v>0</v>
      </c>
      <c r="T128" s="103">
        <f>'[1]Element Vessels'!H128</f>
        <v>0</v>
      </c>
      <c r="U128" s="103">
        <f>'[1]Element Vessels'!I128</f>
        <v>0</v>
      </c>
      <c r="V128" s="168">
        <f>[2]Pellets!F128</f>
        <v>0</v>
      </c>
      <c r="W128" s="104">
        <f>[2]Pellets!G128</f>
        <v>0</v>
      </c>
      <c r="X128" s="104">
        <f>[2]Pellets!H128</f>
        <v>0</v>
      </c>
      <c r="Y128" s="104">
        <f>[2]Pellets!I128</f>
        <v>0</v>
      </c>
      <c r="Z128" s="104">
        <f>'[2]Blocks (Poly)'!D128</f>
        <v>0</v>
      </c>
      <c r="AA128" s="104">
        <f>'[2]Slabs (Poly)'!F128</f>
        <v>0</v>
      </c>
      <c r="AB128" s="104">
        <f>'[2]Stairs (Poly)'!D128</f>
        <v>0</v>
      </c>
      <c r="AC128" s="171">
        <f>[2]Bricks!E128</f>
        <v>0</v>
      </c>
      <c r="AD128" s="103">
        <f>[2]Molds!C128</f>
        <v>0</v>
      </c>
      <c r="AE128" s="103" t="str">
        <f xml:space="preserve"> '[2]Molded Items'!C143</f>
        <v>Fibers (SMAC)</v>
      </c>
      <c r="AF128" s="103">
        <f>[2]Masks!C128</f>
        <v>0</v>
      </c>
      <c r="AG128" s="103">
        <f>[2]Wafers!H129</f>
        <v>0</v>
      </c>
      <c r="AH128" s="103">
        <f>[2]Electronics!E128</f>
        <v>0</v>
      </c>
      <c r="AI128" s="107"/>
      <c r="AJ128" s="107"/>
      <c r="AK128" s="103" t="str">
        <f>'[2]Polycraft Armor'!$G128&amp;" "&amp;'[2]Polycraft Armor'!$H128</f>
        <v xml:space="preserve"> </v>
      </c>
      <c r="AL128" s="103"/>
      <c r="AM128" s="103"/>
      <c r="AN128" s="103"/>
      <c r="AO128" s="103"/>
      <c r="AP128" s="103"/>
      <c r="AQ128" s="103"/>
      <c r="AR128" s="103"/>
      <c r="AS128" s="103"/>
      <c r="AT128" s="103">
        <f>Inventories!$D128</f>
        <v>0</v>
      </c>
      <c r="AU128" s="103">
        <f>'[2]Gripped Tools'!C38</f>
        <v>0</v>
      </c>
      <c r="AV128" s="103">
        <f>'[2]Pogo Sticks'!$C128</f>
        <v>0</v>
      </c>
      <c r="AW128" s="103">
        <f>'[1]Custom Objects'!$C123</f>
        <v>0</v>
      </c>
      <c r="AX128" s="103"/>
      <c r="AY128" s="103" t="str">
        <f>'[3]Items (MC)'!B128</f>
        <v>Speckled Melon</v>
      </c>
      <c r="AZ128" s="103" t="str">
        <f>'[3]Blocks (MC)'!B128</f>
        <v>Wooden Slab</v>
      </c>
    </row>
    <row r="129" spans="3:52" x14ac:dyDescent="0.2">
      <c r="C129" s="105">
        <f>[1]Ores!C129</f>
        <v>0</v>
      </c>
      <c r="D129" s="105">
        <f>[1]Ingots!C129</f>
        <v>0</v>
      </c>
      <c r="E129" s="105"/>
      <c r="F129" s="105">
        <f>'[1]Compressed Blocks'!C129</f>
        <v>0</v>
      </c>
      <c r="G129" s="103">
        <f>[1]Catalysts!C129</f>
        <v>0</v>
      </c>
      <c r="H129" s="103">
        <f>[2]Pellets!F126</f>
        <v>0</v>
      </c>
      <c r="I129" s="103" t="str">
        <f>'[1]CV Links'!B131</f>
        <v>Vial (Mercaptans)</v>
      </c>
      <c r="J129" s="162" t="str">
        <f>'[1]Compound Vessels'!F129</f>
        <v>Vial (Dioxane)</v>
      </c>
      <c r="K129" s="106" t="str">
        <f>'[1]Compound Vessels'!G129</f>
        <v>Beaker (Dioxane)</v>
      </c>
      <c r="L129" s="106" t="str">
        <f>'[1]Compound Vessels'!H129</f>
        <v>Drum (Dioxane)</v>
      </c>
      <c r="M129" s="106" t="str">
        <f>'[1]Compound Vessels'!I129</f>
        <v>Chemical Vat (Dioxane)</v>
      </c>
      <c r="N129" s="162">
        <f>'[1]Compound Vessels'!F454</f>
        <v>0</v>
      </c>
      <c r="O129" s="106">
        <f>'[1]Compound Vessels'!G454</f>
        <v>0</v>
      </c>
      <c r="P129" s="106">
        <f>'[1]Compound Vessels'!H454</f>
        <v>0</v>
      </c>
      <c r="Q129" s="106">
        <f>'[1]Compound Vessels'!I454</f>
        <v>0</v>
      </c>
      <c r="R129" s="165">
        <f>'[1]Element Vessels'!F129</f>
        <v>0</v>
      </c>
      <c r="S129" s="103">
        <f>'[1]Element Vessels'!G129</f>
        <v>0</v>
      </c>
      <c r="T129" s="103">
        <f>'[1]Element Vessels'!H129</f>
        <v>0</v>
      </c>
      <c r="U129" s="103">
        <f>'[1]Element Vessels'!I129</f>
        <v>0</v>
      </c>
      <c r="V129" s="168">
        <f>[2]Pellets!F129</f>
        <v>0</v>
      </c>
      <c r="W129" s="104">
        <f>[2]Pellets!G129</f>
        <v>0</v>
      </c>
      <c r="X129" s="104">
        <f>[2]Pellets!H129</f>
        <v>0</v>
      </c>
      <c r="Y129" s="104">
        <f>[2]Pellets!I129</f>
        <v>0</v>
      </c>
      <c r="Z129" s="104">
        <f>'[2]Blocks (Poly)'!D129</f>
        <v>0</v>
      </c>
      <c r="AA129" s="104">
        <f>'[2]Slabs (Poly)'!F129</f>
        <v>0</v>
      </c>
      <c r="AB129" s="104">
        <f>'[2]Stairs (Poly)'!D129</f>
        <v>0</v>
      </c>
      <c r="AC129" s="171">
        <f>[2]Bricks!E129</f>
        <v>0</v>
      </c>
      <c r="AD129" s="103">
        <f>[2]Molds!C129</f>
        <v>0</v>
      </c>
      <c r="AE129" s="103" t="str">
        <f xml:space="preserve"> '[2]Molded Items'!C144</f>
        <v>Fibers (UHMWPE)</v>
      </c>
      <c r="AF129" s="103">
        <f>[2]Masks!C129</f>
        <v>0</v>
      </c>
      <c r="AG129" s="103">
        <f>[2]Wafers!H130</f>
        <v>0</v>
      </c>
      <c r="AH129" s="103">
        <f>[2]Electronics!E129</f>
        <v>0</v>
      </c>
      <c r="AI129" s="107"/>
      <c r="AJ129" s="107"/>
      <c r="AK129" s="103" t="str">
        <f>'[2]Polycraft Armor'!$G129&amp;" "&amp;'[2]Polycraft Armor'!$H129</f>
        <v xml:space="preserve"> </v>
      </c>
      <c r="AL129" s="103"/>
      <c r="AM129" s="103"/>
      <c r="AN129" s="103"/>
      <c r="AO129" s="103"/>
      <c r="AP129" s="103"/>
      <c r="AQ129" s="103"/>
      <c r="AR129" s="103"/>
      <c r="AS129" s="103"/>
      <c r="AT129" s="103">
        <f>Inventories!$D129</f>
        <v>0</v>
      </c>
      <c r="AU129" s="103">
        <f>'[2]Gripped Tools'!C39</f>
        <v>0</v>
      </c>
      <c r="AV129" s="103">
        <f>'[2]Pogo Sticks'!$C129</f>
        <v>0</v>
      </c>
      <c r="AW129" s="103">
        <f>'[1]Custom Objects'!$C124</f>
        <v>0</v>
      </c>
      <c r="AX129" s="103"/>
      <c r="AY129" s="103" t="str">
        <f>'[3]Items (MC)'!B129</f>
        <v>Spawn Egg</v>
      </c>
      <c r="AZ129" s="103" t="str">
        <f>'[3]Blocks (MC)'!B129</f>
        <v>Cocoa</v>
      </c>
    </row>
    <row r="130" spans="3:52" x14ac:dyDescent="0.2">
      <c r="C130" s="105">
        <f>[1]Ores!C130</f>
        <v>0</v>
      </c>
      <c r="D130" s="105">
        <f>[1]Ingots!C130</f>
        <v>0</v>
      </c>
      <c r="E130" s="105"/>
      <c r="F130" s="105">
        <f>'[1]Compressed Blocks'!C130</f>
        <v>0</v>
      </c>
      <c r="G130" s="103">
        <f>[1]Catalysts!C130</f>
        <v>0</v>
      </c>
      <c r="H130" s="103">
        <f>[2]Pellets!F127</f>
        <v>0</v>
      </c>
      <c r="I130" s="103" t="str">
        <f>'[1]CV Links'!B132</f>
        <v>Beaker (Mercaptans)</v>
      </c>
      <c r="J130" s="162" t="str">
        <f>'[1]Compound Vessels'!F130</f>
        <v>Vial (Disodium Phosphate)</v>
      </c>
      <c r="K130" s="106" t="str">
        <f>'[1]Compound Vessels'!G130</f>
        <v>Beaker (Disodium Phosphate)</v>
      </c>
      <c r="L130" s="106" t="str">
        <f>'[1]Compound Vessels'!H130</f>
        <v>Drum (Disodium Phosphate)</v>
      </c>
      <c r="M130" s="106" t="str">
        <f>'[1]Compound Vessels'!I130</f>
        <v>Chemical Vat (Disodium Phosphate)</v>
      </c>
      <c r="N130" s="162">
        <f>'[1]Compound Vessels'!F455</f>
        <v>0</v>
      </c>
      <c r="O130" s="106">
        <f>'[1]Compound Vessels'!G455</f>
        <v>0</v>
      </c>
      <c r="P130" s="106">
        <f>'[1]Compound Vessels'!H455</f>
        <v>0</v>
      </c>
      <c r="Q130" s="106">
        <f>'[1]Compound Vessels'!I455</f>
        <v>0</v>
      </c>
      <c r="R130" s="165">
        <f>'[1]Element Vessels'!F130</f>
        <v>0</v>
      </c>
      <c r="S130" s="103">
        <f>'[1]Element Vessels'!G130</f>
        <v>0</v>
      </c>
      <c r="T130" s="103">
        <f>'[1]Element Vessels'!H130</f>
        <v>0</v>
      </c>
      <c r="U130" s="103">
        <f>'[1]Element Vessels'!I130</f>
        <v>0</v>
      </c>
      <c r="V130" s="168">
        <f>[2]Pellets!F130</f>
        <v>0</v>
      </c>
      <c r="W130" s="104">
        <f>[2]Pellets!G130</f>
        <v>0</v>
      </c>
      <c r="X130" s="104">
        <f>[2]Pellets!H130</f>
        <v>0</v>
      </c>
      <c r="Y130" s="104">
        <f>[2]Pellets!I130</f>
        <v>0</v>
      </c>
      <c r="Z130" s="104">
        <f>'[2]Blocks (Poly)'!D130</f>
        <v>0</v>
      </c>
      <c r="AA130" s="104">
        <f>'[2]Slabs (Poly)'!F130</f>
        <v>0</v>
      </c>
      <c r="AB130" s="104">
        <f>'[2]Stairs (Poly)'!D130</f>
        <v>0</v>
      </c>
      <c r="AC130" s="171">
        <f>[2]Bricks!E130</f>
        <v>0</v>
      </c>
      <c r="AD130" s="103">
        <f>[2]Molds!C130</f>
        <v>0</v>
      </c>
      <c r="AE130" s="103" t="str">
        <f xml:space="preserve"> '[2]Molded Items'!C145</f>
        <v>Fibers (UFP)</v>
      </c>
      <c r="AF130" s="103">
        <f>[2]Masks!C130</f>
        <v>0</v>
      </c>
      <c r="AG130" s="103">
        <f>[2]Wafers!H131</f>
        <v>0</v>
      </c>
      <c r="AH130" s="103">
        <f>[2]Electronics!E130</f>
        <v>0</v>
      </c>
      <c r="AI130" s="107"/>
      <c r="AJ130" s="107"/>
      <c r="AK130" s="103" t="str">
        <f>'[2]Polycraft Armor'!$G130&amp;" "&amp;'[2]Polycraft Armor'!$H130</f>
        <v xml:space="preserve"> </v>
      </c>
      <c r="AL130" s="103"/>
      <c r="AM130" s="103"/>
      <c r="AN130" s="103"/>
      <c r="AO130" s="103"/>
      <c r="AP130" s="103"/>
      <c r="AQ130" s="103"/>
      <c r="AR130" s="103"/>
      <c r="AS130" s="103"/>
      <c r="AT130" s="103">
        <f>Inventories!$D130</f>
        <v>0</v>
      </c>
      <c r="AU130" s="103">
        <f>'[2]Gripped Tools'!C40</f>
        <v>0</v>
      </c>
      <c r="AV130" s="103">
        <f>'[2]Pogo Sticks'!$C130</f>
        <v>0</v>
      </c>
      <c r="AW130" s="103">
        <f>'[1]Custom Objects'!$C125</f>
        <v>0</v>
      </c>
      <c r="AX130" s="103"/>
      <c r="AY130" s="103" t="str">
        <f>'[3]Items (MC)'!B130</f>
        <v>Experience Bottle</v>
      </c>
      <c r="AZ130" s="103" t="str">
        <f>'[3]Blocks (MC)'!B130</f>
        <v>Sandstone Stairs</v>
      </c>
    </row>
    <row r="131" spans="3:52" x14ac:dyDescent="0.2">
      <c r="C131" s="105">
        <f>[1]Ores!C131</f>
        <v>0</v>
      </c>
      <c r="D131" s="105">
        <f>[1]Ingots!C131</f>
        <v>0</v>
      </c>
      <c r="E131" s="105"/>
      <c r="F131" s="105">
        <f>'[1]Compressed Blocks'!C131</f>
        <v>0</v>
      </c>
      <c r="G131" s="103">
        <f>[1]Catalysts!C131</f>
        <v>0</v>
      </c>
      <c r="H131" s="103">
        <f>[2]Pellets!F128</f>
        <v>0</v>
      </c>
      <c r="I131" s="103" t="str">
        <f>'[1]CV Links'!B133</f>
        <v>Drum (Mercaptans)</v>
      </c>
      <c r="J131" s="162" t="str">
        <f>'[1]Compound Vessels'!F131</f>
        <v>Vial (EDC)</v>
      </c>
      <c r="K131" s="106" t="str">
        <f>'[1]Compound Vessels'!G131</f>
        <v>Beaker (EDC)</v>
      </c>
      <c r="L131" s="106" t="str">
        <f>'[1]Compound Vessels'!H131</f>
        <v>Drum (EDC)</v>
      </c>
      <c r="M131" s="106" t="str">
        <f>'[1]Compound Vessels'!I131</f>
        <v>Chemical Vat (EDC)</v>
      </c>
      <c r="N131" s="162">
        <f>'[1]Compound Vessels'!F456</f>
        <v>0</v>
      </c>
      <c r="O131" s="106">
        <f>'[1]Compound Vessels'!G456</f>
        <v>0</v>
      </c>
      <c r="P131" s="106">
        <f>'[1]Compound Vessels'!H456</f>
        <v>0</v>
      </c>
      <c r="Q131" s="106">
        <f>'[1]Compound Vessels'!I456</f>
        <v>0</v>
      </c>
      <c r="R131" s="165">
        <f>'[1]Element Vessels'!F131</f>
        <v>0</v>
      </c>
      <c r="S131" s="103">
        <f>'[1]Element Vessels'!G131</f>
        <v>0</v>
      </c>
      <c r="T131" s="103">
        <f>'[1]Element Vessels'!H131</f>
        <v>0</v>
      </c>
      <c r="U131" s="103">
        <f>'[1]Element Vessels'!I131</f>
        <v>0</v>
      </c>
      <c r="V131" s="168">
        <f>[2]Pellets!F131</f>
        <v>0</v>
      </c>
      <c r="W131" s="104">
        <f>[2]Pellets!G131</f>
        <v>0</v>
      </c>
      <c r="X131" s="104">
        <f>[2]Pellets!H131</f>
        <v>0</v>
      </c>
      <c r="Y131" s="104">
        <f>[2]Pellets!I131</f>
        <v>0</v>
      </c>
      <c r="Z131" s="104">
        <f>'[2]Blocks (Poly)'!D131</f>
        <v>0</v>
      </c>
      <c r="AA131" s="104">
        <f>'[2]Slabs (Poly)'!F131</f>
        <v>0</v>
      </c>
      <c r="AB131" s="104">
        <f>'[2]Stairs (Poly)'!D131</f>
        <v>0</v>
      </c>
      <c r="AC131" s="171">
        <f>[2]Bricks!E131</f>
        <v>0</v>
      </c>
      <c r="AD131" s="103">
        <f>[2]Molds!C131</f>
        <v>0</v>
      </c>
      <c r="AE131" s="103" t="str">
        <f xml:space="preserve"> '[2]Molded Items'!C146</f>
        <v>Fibers (VLDPE)</v>
      </c>
      <c r="AF131" s="103">
        <f>[2]Masks!C131</f>
        <v>0</v>
      </c>
      <c r="AG131" s="103">
        <f>[2]Wafers!H132</f>
        <v>0</v>
      </c>
      <c r="AH131" s="103">
        <f>[2]Electronics!E131</f>
        <v>0</v>
      </c>
      <c r="AI131" s="107"/>
      <c r="AJ131" s="107"/>
      <c r="AK131" s="103" t="str">
        <f>'[2]Polycraft Armor'!$G131&amp;" "&amp;'[2]Polycraft Armor'!$H131</f>
        <v xml:space="preserve"> </v>
      </c>
      <c r="AL131" s="103"/>
      <c r="AM131" s="103"/>
      <c r="AN131" s="103"/>
      <c r="AO131" s="103"/>
      <c r="AP131" s="103"/>
      <c r="AQ131" s="103"/>
      <c r="AR131" s="103"/>
      <c r="AS131" s="103"/>
      <c r="AT131" s="103">
        <f>Inventories!$D131</f>
        <v>0</v>
      </c>
      <c r="AU131" s="103">
        <f>'[2]Gripped Tools'!C41</f>
        <v>0</v>
      </c>
      <c r="AV131" s="103">
        <f>'[2]Pogo Sticks'!$C131</f>
        <v>0</v>
      </c>
      <c r="AW131" s="103">
        <f>'[1]Custom Objects'!$C126</f>
        <v>0</v>
      </c>
      <c r="AX131" s="103"/>
      <c r="AY131" s="103" t="str">
        <f>'[3]Items (MC)'!B131</f>
        <v>Fire Charge</v>
      </c>
      <c r="AZ131" s="103" t="str">
        <f>'[3]Blocks (MC)'!B131</f>
        <v>Emerald Ore</v>
      </c>
    </row>
    <row r="132" spans="3:52" x14ac:dyDescent="0.2">
      <c r="C132" s="105">
        <f>[1]Ores!C132</f>
        <v>0</v>
      </c>
      <c r="D132" s="105">
        <f>[1]Ingots!C132</f>
        <v>0</v>
      </c>
      <c r="E132" s="105"/>
      <c r="F132" s="105">
        <f>'[1]Compressed Blocks'!C132</f>
        <v>0</v>
      </c>
      <c r="G132" s="103">
        <f>[1]Catalysts!C132</f>
        <v>0</v>
      </c>
      <c r="H132" s="103">
        <f>[2]Pellets!F129</f>
        <v>0</v>
      </c>
      <c r="I132" s="103" t="str">
        <f>'[1]CV Links'!B134</f>
        <v>Flask (Ammonia)</v>
      </c>
      <c r="J132" s="162" t="str">
        <f>'[1]Compound Vessels'!F132</f>
        <v>Vial (e-Mercaptan)</v>
      </c>
      <c r="K132" s="106" t="str">
        <f>'[1]Compound Vessels'!G132</f>
        <v>Beaker (e-Mercaptan)</v>
      </c>
      <c r="L132" s="106" t="str">
        <f>'[1]Compound Vessels'!H132</f>
        <v>Drum (e-Mercaptan)</v>
      </c>
      <c r="M132" s="106" t="str">
        <f>'[1]Compound Vessels'!I132</f>
        <v>Chemical Vat (e-Mercaptan)</v>
      </c>
      <c r="N132" s="162">
        <f>'[1]Compound Vessels'!F457</f>
        <v>0</v>
      </c>
      <c r="O132" s="106">
        <f>'[1]Compound Vessels'!G457</f>
        <v>0</v>
      </c>
      <c r="P132" s="106">
        <f>'[1]Compound Vessels'!H457</f>
        <v>0</v>
      </c>
      <c r="Q132" s="106">
        <f>'[1]Compound Vessels'!I457</f>
        <v>0</v>
      </c>
      <c r="R132" s="165">
        <f>'[1]Element Vessels'!F132</f>
        <v>0</v>
      </c>
      <c r="S132" s="103">
        <f>'[1]Element Vessels'!G132</f>
        <v>0</v>
      </c>
      <c r="T132" s="103">
        <f>'[1]Element Vessels'!H132</f>
        <v>0</v>
      </c>
      <c r="U132" s="103">
        <f>'[1]Element Vessels'!I132</f>
        <v>0</v>
      </c>
      <c r="V132" s="168">
        <f>[2]Pellets!F132</f>
        <v>0</v>
      </c>
      <c r="W132" s="104">
        <f>[2]Pellets!G132</f>
        <v>0</v>
      </c>
      <c r="X132" s="104">
        <f>[2]Pellets!H132</f>
        <v>0</v>
      </c>
      <c r="Y132" s="104">
        <f>[2]Pellets!I132</f>
        <v>0</v>
      </c>
      <c r="Z132" s="104">
        <f>'[2]Blocks (Poly)'!D132</f>
        <v>0</v>
      </c>
      <c r="AA132" s="104">
        <f>'[2]Slabs (Poly)'!F132</f>
        <v>0</v>
      </c>
      <c r="AB132" s="104">
        <f>'[2]Stairs (Poly)'!D132</f>
        <v>0</v>
      </c>
      <c r="AC132" s="171">
        <f>[2]Bricks!E132</f>
        <v>0</v>
      </c>
      <c r="AD132" s="103">
        <f>[2]Molds!C132</f>
        <v>0</v>
      </c>
      <c r="AE132" s="103" t="str">
        <f xml:space="preserve"> '[2]Molded Items'!C147</f>
        <v>Fibers (VA/AA)</v>
      </c>
      <c r="AF132" s="103">
        <f>[2]Masks!C132</f>
        <v>0</v>
      </c>
      <c r="AG132" s="103">
        <f>[2]Wafers!H133</f>
        <v>0</v>
      </c>
      <c r="AH132" s="103">
        <f>[2]Electronics!E132</f>
        <v>0</v>
      </c>
      <c r="AI132" s="107"/>
      <c r="AJ132" s="107"/>
      <c r="AK132" s="103" t="str">
        <f>'[2]Polycraft Armor'!$G132&amp;" "&amp;'[2]Polycraft Armor'!$H132</f>
        <v xml:space="preserve"> </v>
      </c>
      <c r="AL132" s="103"/>
      <c r="AM132" s="103"/>
      <c r="AN132" s="103"/>
      <c r="AO132" s="103"/>
      <c r="AP132" s="103"/>
      <c r="AQ132" s="103"/>
      <c r="AR132" s="103"/>
      <c r="AS132" s="103"/>
      <c r="AT132" s="103">
        <f>Inventories!$D132</f>
        <v>0</v>
      </c>
      <c r="AU132" s="103">
        <f>'[2]Gripped Tools'!C42</f>
        <v>0</v>
      </c>
      <c r="AV132" s="103">
        <f>'[2]Pogo Sticks'!$C132</f>
        <v>0</v>
      </c>
      <c r="AW132" s="103">
        <f>'[1]Custom Objects'!$C127</f>
        <v>0</v>
      </c>
      <c r="AX132" s="103"/>
      <c r="AY132" s="103" t="str">
        <f>'[3]Items (MC)'!B132</f>
        <v>Writable Book</v>
      </c>
      <c r="AZ132" s="103" t="str">
        <f>'[3]Blocks (MC)'!B132</f>
        <v>Ender Chest</v>
      </c>
    </row>
    <row r="133" spans="3:52" x14ac:dyDescent="0.2">
      <c r="C133" s="105">
        <f>[1]Ores!C133</f>
        <v>0</v>
      </c>
      <c r="D133" s="105">
        <f>[1]Ingots!C133</f>
        <v>0</v>
      </c>
      <c r="E133" s="105"/>
      <c r="F133" s="105">
        <f>'[1]Compressed Blocks'!C133</f>
        <v>0</v>
      </c>
      <c r="G133" s="103">
        <f>[1]Catalysts!C133</f>
        <v>0</v>
      </c>
      <c r="H133" s="103">
        <f>[2]Pellets!F130</f>
        <v>0</v>
      </c>
      <c r="I133" s="103" t="str">
        <f>'[1]CV Links'!B135</f>
        <v>Cartridge (Ammonia)</v>
      </c>
      <c r="J133" s="162" t="str">
        <f>'[1]Compound Vessels'!F133</f>
        <v>Flask (Ethane)</v>
      </c>
      <c r="K133" s="106" t="str">
        <f>'[1]Compound Vessels'!G133</f>
        <v>Cartridge (Ethane)</v>
      </c>
      <c r="L133" s="106" t="str">
        <f>'[1]Compound Vessels'!H133</f>
        <v>Canister (Ethane)</v>
      </c>
      <c r="M133" s="106" t="str">
        <f>'[1]Compound Vessels'!I133</f>
        <v>Chemical Tank (Ethane)</v>
      </c>
      <c r="N133" s="162">
        <f>'[1]Compound Vessels'!F458</f>
        <v>0</v>
      </c>
      <c r="O133" s="106">
        <f>'[1]Compound Vessels'!G458</f>
        <v>0</v>
      </c>
      <c r="P133" s="106">
        <f>'[1]Compound Vessels'!H458</f>
        <v>0</v>
      </c>
      <c r="Q133" s="106">
        <f>'[1]Compound Vessels'!I458</f>
        <v>0</v>
      </c>
      <c r="R133" s="165">
        <f>'[1]Element Vessels'!F133</f>
        <v>0</v>
      </c>
      <c r="S133" s="103">
        <f>'[1]Element Vessels'!G133</f>
        <v>0</v>
      </c>
      <c r="T133" s="103">
        <f>'[1]Element Vessels'!H133</f>
        <v>0</v>
      </c>
      <c r="U133" s="103">
        <f>'[1]Element Vessels'!I133</f>
        <v>0</v>
      </c>
      <c r="V133" s="168">
        <f>[2]Pellets!F133</f>
        <v>0</v>
      </c>
      <c r="W133" s="104">
        <f>[2]Pellets!G133</f>
        <v>0</v>
      </c>
      <c r="X133" s="104">
        <f>[2]Pellets!H133</f>
        <v>0</v>
      </c>
      <c r="Y133" s="104">
        <f>[2]Pellets!I133</f>
        <v>0</v>
      </c>
      <c r="Z133" s="104">
        <f>'[2]Blocks (Poly)'!D133</f>
        <v>0</v>
      </c>
      <c r="AA133" s="104">
        <f>'[2]Slabs (Poly)'!F133</f>
        <v>0</v>
      </c>
      <c r="AB133" s="104">
        <f>'[2]Stairs (Poly)'!D133</f>
        <v>0</v>
      </c>
      <c r="AC133" s="171">
        <f>[2]Bricks!E133</f>
        <v>0</v>
      </c>
      <c r="AD133" s="103">
        <f>[2]Molds!C133</f>
        <v>0</v>
      </c>
      <c r="AE133" s="103" t="str">
        <f xml:space="preserve"> '[2]Molded Items'!C148</f>
        <v>Fibers (Nylon 6)</v>
      </c>
      <c r="AF133" s="103">
        <f>[2]Masks!C133</f>
        <v>0</v>
      </c>
      <c r="AG133" s="103">
        <f>[2]Wafers!H134</f>
        <v>0</v>
      </c>
      <c r="AH133" s="103">
        <f>[2]Electronics!E133</f>
        <v>0</v>
      </c>
      <c r="AI133" s="107"/>
      <c r="AJ133" s="107"/>
      <c r="AK133" s="103" t="str">
        <f>'[2]Polycraft Armor'!$G133&amp;" "&amp;'[2]Polycraft Armor'!$H133</f>
        <v xml:space="preserve"> </v>
      </c>
      <c r="AL133" s="103"/>
      <c r="AM133" s="103"/>
      <c r="AN133" s="103"/>
      <c r="AO133" s="103"/>
      <c r="AP133" s="103"/>
      <c r="AQ133" s="103"/>
      <c r="AR133" s="103"/>
      <c r="AS133" s="103"/>
      <c r="AT133" s="103">
        <f>Inventories!$D133</f>
        <v>0</v>
      </c>
      <c r="AU133" s="103">
        <f>'[2]Gripped Tools'!C43</f>
        <v>0</v>
      </c>
      <c r="AV133" s="103">
        <f>'[2]Pogo Sticks'!$C133</f>
        <v>0</v>
      </c>
      <c r="AW133" s="103">
        <f>'[1]Custom Objects'!$C128</f>
        <v>0</v>
      </c>
      <c r="AX133" s="103"/>
      <c r="AY133" s="103" t="str">
        <f>'[3]Items (MC)'!B133</f>
        <v>Written Book</v>
      </c>
      <c r="AZ133" s="103" t="str">
        <f>'[3]Blocks (MC)'!B133</f>
        <v>Tripwire Hook</v>
      </c>
    </row>
    <row r="134" spans="3:52" x14ac:dyDescent="0.2">
      <c r="C134" s="105">
        <f>[1]Ores!C134</f>
        <v>0</v>
      </c>
      <c r="D134" s="105">
        <f>[1]Ingots!C134</f>
        <v>0</v>
      </c>
      <c r="E134" s="105"/>
      <c r="F134" s="105">
        <f>'[1]Compressed Blocks'!C134</f>
        <v>0</v>
      </c>
      <c r="G134" s="103">
        <f>[1]Catalysts!C134</f>
        <v>0</v>
      </c>
      <c r="H134" s="103">
        <f>[2]Pellets!F131</f>
        <v>0</v>
      </c>
      <c r="I134" s="103" t="str">
        <f>'[1]CV Links'!B136</f>
        <v>Canister (Ammonia)</v>
      </c>
      <c r="J134" s="162" t="str">
        <f>'[1]Compound Vessels'!F134</f>
        <v>Vial (Ethanol)</v>
      </c>
      <c r="K134" s="106" t="str">
        <f>'[1]Compound Vessels'!G134</f>
        <v>Beaker (Ethanol)</v>
      </c>
      <c r="L134" s="106" t="str">
        <f>'[1]Compound Vessels'!H134</f>
        <v>Drum (Ethanol)</v>
      </c>
      <c r="M134" s="106" t="str">
        <f>'[1]Compound Vessels'!I134</f>
        <v>Chemical Vat (Ethanol)</v>
      </c>
      <c r="N134" s="162">
        <f>'[1]Compound Vessels'!F459</f>
        <v>0</v>
      </c>
      <c r="O134" s="106">
        <f>'[1]Compound Vessels'!G459</f>
        <v>0</v>
      </c>
      <c r="P134" s="106">
        <f>'[1]Compound Vessels'!H459</f>
        <v>0</v>
      </c>
      <c r="Q134" s="106">
        <f>'[1]Compound Vessels'!I459</f>
        <v>0</v>
      </c>
      <c r="R134" s="165">
        <f>'[1]Element Vessels'!F134</f>
        <v>0</v>
      </c>
      <c r="S134" s="103">
        <f>'[1]Element Vessels'!G134</f>
        <v>0</v>
      </c>
      <c r="T134" s="103">
        <f>'[1]Element Vessels'!H134</f>
        <v>0</v>
      </c>
      <c r="U134" s="103">
        <f>'[1]Element Vessels'!I134</f>
        <v>0</v>
      </c>
      <c r="V134" s="168">
        <f>[2]Pellets!F134</f>
        <v>0</v>
      </c>
      <c r="W134" s="104">
        <f>[2]Pellets!G134</f>
        <v>0</v>
      </c>
      <c r="X134" s="104">
        <f>[2]Pellets!H134</f>
        <v>0</v>
      </c>
      <c r="Y134" s="104">
        <f>[2]Pellets!I134</f>
        <v>0</v>
      </c>
      <c r="Z134" s="104">
        <f>'[2]Blocks (Poly)'!D134</f>
        <v>0</v>
      </c>
      <c r="AA134" s="104">
        <f>'[2]Slabs (Poly)'!F134</f>
        <v>0</v>
      </c>
      <c r="AB134" s="104">
        <f>'[2]Stairs (Poly)'!D134</f>
        <v>0</v>
      </c>
      <c r="AC134" s="171">
        <f>[2]Bricks!E134</f>
        <v>0</v>
      </c>
      <c r="AD134" s="103">
        <f>[2]Molds!C134</f>
        <v>0</v>
      </c>
      <c r="AE134" s="103" t="str">
        <f xml:space="preserve"> '[2]Molded Items'!C149</f>
        <v>Battery Case (SAN)</v>
      </c>
      <c r="AF134" s="103">
        <f>[2]Masks!C134</f>
        <v>0</v>
      </c>
      <c r="AG134" s="103">
        <f>[2]Wafers!H135</f>
        <v>0</v>
      </c>
      <c r="AH134" s="103">
        <f>[2]Electronics!E134</f>
        <v>0</v>
      </c>
      <c r="AI134" s="107"/>
      <c r="AJ134" s="107"/>
      <c r="AK134" s="103" t="str">
        <f>'[2]Polycraft Armor'!$G134&amp;" "&amp;'[2]Polycraft Armor'!$H134</f>
        <v xml:space="preserve"> </v>
      </c>
      <c r="AL134" s="103"/>
      <c r="AM134" s="103"/>
      <c r="AN134" s="103"/>
      <c r="AO134" s="103"/>
      <c r="AP134" s="103"/>
      <c r="AQ134" s="103"/>
      <c r="AR134" s="103"/>
      <c r="AS134" s="103"/>
      <c r="AT134" s="103">
        <f>Inventories!$D134</f>
        <v>0</v>
      </c>
      <c r="AU134" s="103">
        <f>'[2]Gripped Tools'!C44</f>
        <v>0</v>
      </c>
      <c r="AV134" s="103">
        <f>'[2]Pogo Sticks'!$C134</f>
        <v>0</v>
      </c>
      <c r="AW134" s="103">
        <f>'[1]Custom Objects'!$C129</f>
        <v>0</v>
      </c>
      <c r="AX134" s="103"/>
      <c r="AY134" s="103" t="str">
        <f>'[3]Items (MC)'!B134</f>
        <v>Emerald</v>
      </c>
      <c r="AZ134" s="103" t="str">
        <f>'[3]Blocks (MC)'!B134</f>
        <v>Tripwire</v>
      </c>
    </row>
    <row r="135" spans="3:52" x14ac:dyDescent="0.2">
      <c r="C135" s="105">
        <f>[1]Ores!C135</f>
        <v>0</v>
      </c>
      <c r="D135" s="105">
        <f>[1]Ingots!C135</f>
        <v>0</v>
      </c>
      <c r="E135" s="105"/>
      <c r="F135" s="105">
        <f>'[1]Compressed Blocks'!C135</f>
        <v>0</v>
      </c>
      <c r="G135" s="103">
        <f>[1]Catalysts!C135</f>
        <v>0</v>
      </c>
      <c r="H135" s="103">
        <f>[2]Pellets!F132</f>
        <v>0</v>
      </c>
      <c r="I135" s="103" t="str">
        <f>'[1]CV Links'!B137</f>
        <v>Bag (Sodium Hydroxide)</v>
      </c>
      <c r="J135" s="162" t="str">
        <f>'[1]Compound Vessels'!F135</f>
        <v>Vial (Ethanol/Ethyl Alcohol)</v>
      </c>
      <c r="K135" s="106" t="str">
        <f>'[1]Compound Vessels'!G135</f>
        <v>Beaker (Ethanol/Ethyl Alcohol)</v>
      </c>
      <c r="L135" s="106" t="str">
        <f>'[1]Compound Vessels'!H135</f>
        <v>Drum (Ethanol/Ethyl Alcohol)</v>
      </c>
      <c r="M135" s="106" t="str">
        <f>'[1]Compound Vessels'!I135</f>
        <v>Chemical Vat (Ethanol/Ethyl Alcohol)</v>
      </c>
      <c r="N135" s="162">
        <f>'[1]Compound Vessels'!F460</f>
        <v>0</v>
      </c>
      <c r="O135" s="106">
        <f>'[1]Compound Vessels'!G460</f>
        <v>0</v>
      </c>
      <c r="P135" s="106">
        <f>'[1]Compound Vessels'!H460</f>
        <v>0</v>
      </c>
      <c r="Q135" s="106">
        <f>'[1]Compound Vessels'!I460</f>
        <v>0</v>
      </c>
      <c r="R135" s="165">
        <f>'[1]Element Vessels'!F135</f>
        <v>0</v>
      </c>
      <c r="S135" s="103">
        <f>'[1]Element Vessels'!G135</f>
        <v>0</v>
      </c>
      <c r="T135" s="103">
        <f>'[1]Element Vessels'!H135</f>
        <v>0</v>
      </c>
      <c r="U135" s="103">
        <f>'[1]Element Vessels'!I135</f>
        <v>0</v>
      </c>
      <c r="V135" s="168">
        <f>[2]Pellets!F135</f>
        <v>0</v>
      </c>
      <c r="W135" s="104">
        <f>[2]Pellets!G135</f>
        <v>0</v>
      </c>
      <c r="X135" s="104">
        <f>[2]Pellets!H135</f>
        <v>0</v>
      </c>
      <c r="Y135" s="104">
        <f>[2]Pellets!I135</f>
        <v>0</v>
      </c>
      <c r="Z135" s="104">
        <f>'[2]Blocks (Poly)'!D135</f>
        <v>0</v>
      </c>
      <c r="AA135" s="104">
        <f>'[2]Slabs (Poly)'!F135</f>
        <v>0</v>
      </c>
      <c r="AB135" s="104">
        <f>'[2]Stairs (Poly)'!D135</f>
        <v>0</v>
      </c>
      <c r="AC135" s="171">
        <f>[2]Bricks!E135</f>
        <v>0</v>
      </c>
      <c r="AD135" s="103">
        <f>[2]Molds!C135</f>
        <v>0</v>
      </c>
      <c r="AE135" s="103" t="str">
        <f>'[2]Molded Items'!$C$5</f>
        <v>Running Shoes (Runner)</v>
      </c>
      <c r="AF135" s="103">
        <f>[2]Masks!C135</f>
        <v>0</v>
      </c>
      <c r="AG135" s="103">
        <f>[2]Wafers!H136</f>
        <v>0</v>
      </c>
      <c r="AH135" s="103">
        <f>[2]Electronics!E135</f>
        <v>0</v>
      </c>
      <c r="AI135" s="107"/>
      <c r="AJ135" s="107"/>
      <c r="AK135" s="103" t="str">
        <f>'[2]Polycraft Armor'!$G135&amp;" "&amp;'[2]Polycraft Armor'!$H135</f>
        <v xml:space="preserve"> </v>
      </c>
      <c r="AL135" s="103"/>
      <c r="AM135" s="103"/>
      <c r="AN135" s="103"/>
      <c r="AO135" s="103"/>
      <c r="AP135" s="103"/>
      <c r="AQ135" s="103"/>
      <c r="AR135" s="103"/>
      <c r="AS135" s="103"/>
      <c r="AT135" s="103">
        <f>Inventories!$D135</f>
        <v>0</v>
      </c>
      <c r="AU135" s="103">
        <f>'[2]Gripped Tools'!C45</f>
        <v>0</v>
      </c>
      <c r="AV135" s="103">
        <f>'[2]Pogo Sticks'!$C135</f>
        <v>0</v>
      </c>
      <c r="AW135" s="103">
        <f>'[1]Custom Objects'!$C130</f>
        <v>0</v>
      </c>
      <c r="AX135" s="103"/>
      <c r="AY135" s="103" t="str">
        <f>'[3]Items (MC)'!B135</f>
        <v>Item Frame</v>
      </c>
      <c r="AZ135" s="103" t="str">
        <f>'[3]Blocks (MC)'!B135</f>
        <v>Emerald Block</v>
      </c>
    </row>
    <row r="136" spans="3:52" x14ac:dyDescent="0.2">
      <c r="C136" s="105">
        <f>[1]Ores!C136</f>
        <v>0</v>
      </c>
      <c r="D136" s="105">
        <f>[1]Ingots!C136</f>
        <v>0</v>
      </c>
      <c r="E136" s="105"/>
      <c r="F136" s="105">
        <f>'[1]Compressed Blocks'!C136</f>
        <v>0</v>
      </c>
      <c r="G136" s="103">
        <f>[1]Catalysts!C136</f>
        <v>0</v>
      </c>
      <c r="H136" s="103">
        <f>[2]Pellets!F133</f>
        <v>0</v>
      </c>
      <c r="I136" s="103" t="str">
        <f>'[1]CV Links'!B138</f>
        <v>Sack (Sodium Hydroxide)</v>
      </c>
      <c r="J136" s="162" t="str">
        <f>'[1]Compound Vessels'!F136</f>
        <v>Vial (Ether)</v>
      </c>
      <c r="K136" s="106" t="str">
        <f>'[1]Compound Vessels'!G136</f>
        <v>Beaker (Ether)</v>
      </c>
      <c r="L136" s="106" t="str">
        <f>'[1]Compound Vessels'!H136</f>
        <v>Drum (Ether)</v>
      </c>
      <c r="M136" s="106" t="str">
        <f>'[1]Compound Vessels'!I136</f>
        <v>Chemical Vat (Ether)</v>
      </c>
      <c r="N136" s="162">
        <f>'[1]Compound Vessels'!F461</f>
        <v>0</v>
      </c>
      <c r="O136" s="106">
        <f>'[1]Compound Vessels'!G461</f>
        <v>0</v>
      </c>
      <c r="P136" s="106">
        <f>'[1]Compound Vessels'!H461</f>
        <v>0</v>
      </c>
      <c r="Q136" s="106">
        <f>'[1]Compound Vessels'!I461</f>
        <v>0</v>
      </c>
      <c r="R136" s="165">
        <f>'[1]Element Vessels'!F136</f>
        <v>0</v>
      </c>
      <c r="S136" s="103">
        <f>'[1]Element Vessels'!G136</f>
        <v>0</v>
      </c>
      <c r="T136" s="103">
        <f>'[1]Element Vessels'!H136</f>
        <v>0</v>
      </c>
      <c r="U136" s="103">
        <f>'[1]Element Vessels'!I136</f>
        <v>0</v>
      </c>
      <c r="V136" s="168">
        <f>[2]Pellets!F136</f>
        <v>0</v>
      </c>
      <c r="W136" s="104">
        <f>[2]Pellets!G136</f>
        <v>0</v>
      </c>
      <c r="X136" s="104">
        <f>[2]Pellets!H136</f>
        <v>0</v>
      </c>
      <c r="Y136" s="104">
        <f>[2]Pellets!I136</f>
        <v>0</v>
      </c>
      <c r="Z136" s="104">
        <f>'[2]Blocks (Poly)'!D136</f>
        <v>0</v>
      </c>
      <c r="AA136" s="104">
        <f>'[2]Slabs (Poly)'!F136</f>
        <v>0</v>
      </c>
      <c r="AB136" s="104">
        <f>'[2]Stairs (Poly)'!D136</f>
        <v>0</v>
      </c>
      <c r="AC136" s="171">
        <f>[2]Bricks!E136</f>
        <v>0</v>
      </c>
      <c r="AD136" s="103">
        <f>[2]Molds!C136</f>
        <v>0</v>
      </c>
      <c r="AE136" s="103" t="str">
        <f>'[2]Molded Items'!$C$10</f>
        <v>Scuba Fins (Intermediate)</v>
      </c>
      <c r="AF136" s="103">
        <f>[2]Masks!C136</f>
        <v>0</v>
      </c>
      <c r="AG136" s="103">
        <f>[2]Wafers!H137</f>
        <v>0</v>
      </c>
      <c r="AH136" s="103">
        <f>[2]Electronics!E136</f>
        <v>0</v>
      </c>
      <c r="AI136" s="107"/>
      <c r="AJ136" s="107"/>
      <c r="AK136" s="103" t="str">
        <f>'[2]Polycraft Armor'!$G136&amp;" "&amp;'[2]Polycraft Armor'!$H136</f>
        <v xml:space="preserve"> </v>
      </c>
      <c r="AL136" s="103"/>
      <c r="AM136" s="103"/>
      <c r="AN136" s="103"/>
      <c r="AO136" s="103"/>
      <c r="AP136" s="103"/>
      <c r="AQ136" s="103"/>
      <c r="AR136" s="103"/>
      <c r="AS136" s="103"/>
      <c r="AT136" s="103">
        <f>Inventories!$D136</f>
        <v>0</v>
      </c>
      <c r="AU136" s="103">
        <f>'[2]Gripped Tools'!C46</f>
        <v>0</v>
      </c>
      <c r="AV136" s="103">
        <f>'[2]Pogo Sticks'!$C136</f>
        <v>0</v>
      </c>
      <c r="AW136" s="103">
        <f>'[1]Custom Objects'!$C131</f>
        <v>0</v>
      </c>
      <c r="AX136" s="103"/>
      <c r="AY136" s="103" t="str">
        <f>'[3]Items (MC)'!B136</f>
        <v>Flower Pot</v>
      </c>
      <c r="AZ136" s="103" t="str">
        <f>'[3]Blocks (MC)'!B136</f>
        <v>Spruce Stairs</v>
      </c>
    </row>
    <row r="137" spans="3:52" x14ac:dyDescent="0.2">
      <c r="C137" s="105">
        <f>[1]Ores!C137</f>
        <v>0</v>
      </c>
      <c r="D137" s="105">
        <f>[1]Ingots!C137</f>
        <v>0</v>
      </c>
      <c r="E137" s="105"/>
      <c r="F137" s="105">
        <f>'[1]Compressed Blocks'!C137</f>
        <v>0</v>
      </c>
      <c r="G137" s="103">
        <f>[1]Catalysts!C137</f>
        <v>0</v>
      </c>
      <c r="H137" s="103">
        <f>[2]Pellets!F134</f>
        <v>0</v>
      </c>
      <c r="I137" s="103" t="str">
        <f>'[1]CV Links'!B139</f>
        <v>Powder Keg (Sodium Hydroxide)</v>
      </c>
      <c r="J137" s="162" t="str">
        <f>'[1]Compound Vessels'!F137</f>
        <v>Vial (Ethylbenzene)</v>
      </c>
      <c r="K137" s="106" t="str">
        <f>'[1]Compound Vessels'!G137</f>
        <v>Beaker (Ethylbenzene)</v>
      </c>
      <c r="L137" s="106" t="str">
        <f>'[1]Compound Vessels'!H137</f>
        <v>Drum (Ethylbenzene)</v>
      </c>
      <c r="M137" s="106" t="str">
        <f>'[1]Compound Vessels'!I137</f>
        <v>Chemical Vat (Ethylbenzene)</v>
      </c>
      <c r="N137" s="162">
        <f>'[1]Compound Vessels'!F462</f>
        <v>0</v>
      </c>
      <c r="O137" s="106">
        <f>'[1]Compound Vessels'!G462</f>
        <v>0</v>
      </c>
      <c r="P137" s="106">
        <f>'[1]Compound Vessels'!H462</f>
        <v>0</v>
      </c>
      <c r="Q137" s="106">
        <f>'[1]Compound Vessels'!I462</f>
        <v>0</v>
      </c>
      <c r="R137" s="165">
        <f>'[1]Element Vessels'!F137</f>
        <v>0</v>
      </c>
      <c r="S137" s="103">
        <f>'[1]Element Vessels'!G137</f>
        <v>0</v>
      </c>
      <c r="T137" s="103">
        <f>'[1]Element Vessels'!H137</f>
        <v>0</v>
      </c>
      <c r="U137" s="103">
        <f>'[1]Element Vessels'!I137</f>
        <v>0</v>
      </c>
      <c r="V137" s="168">
        <f>[2]Pellets!F137</f>
        <v>0</v>
      </c>
      <c r="W137" s="104">
        <f>[2]Pellets!G137</f>
        <v>0</v>
      </c>
      <c r="X137" s="104">
        <f>[2]Pellets!H137</f>
        <v>0</v>
      </c>
      <c r="Y137" s="104">
        <f>[2]Pellets!I137</f>
        <v>0</v>
      </c>
      <c r="Z137" s="104">
        <f>'[2]Blocks (Poly)'!D137</f>
        <v>0</v>
      </c>
      <c r="AA137" s="104">
        <f>'[2]Slabs (Poly)'!F137</f>
        <v>0</v>
      </c>
      <c r="AB137" s="104">
        <f>'[2]Stairs (Poly)'!D137</f>
        <v>0</v>
      </c>
      <c r="AC137" s="171">
        <f>[2]Bricks!E137</f>
        <v>0</v>
      </c>
      <c r="AD137" s="103">
        <f>[2]Molds!C137</f>
        <v>0</v>
      </c>
      <c r="AE137" s="103" t="str">
        <f>'[2]Molded Items'!$C$11</f>
        <v>Scuba Fins (Advanced)</v>
      </c>
      <c r="AF137" s="103">
        <f>[2]Masks!C137</f>
        <v>0</v>
      </c>
      <c r="AG137" s="103">
        <f>[2]Wafers!H138</f>
        <v>0</v>
      </c>
      <c r="AH137" s="103">
        <f>[2]Electronics!E137</f>
        <v>0</v>
      </c>
      <c r="AI137" s="107"/>
      <c r="AJ137" s="107"/>
      <c r="AK137" s="103" t="str">
        <f>'[2]Polycraft Armor'!$G137&amp;" "&amp;'[2]Polycraft Armor'!$H137</f>
        <v xml:space="preserve"> </v>
      </c>
      <c r="AL137" s="103"/>
      <c r="AM137" s="103"/>
      <c r="AN137" s="103"/>
      <c r="AO137" s="103"/>
      <c r="AP137" s="103"/>
      <c r="AQ137" s="103"/>
      <c r="AR137" s="103"/>
      <c r="AS137" s="103"/>
      <c r="AT137" s="103">
        <f>Inventories!$D137</f>
        <v>0</v>
      </c>
      <c r="AU137" s="103">
        <f>'[2]Gripped Tools'!C47</f>
        <v>0</v>
      </c>
      <c r="AV137" s="103">
        <f>'[2]Pogo Sticks'!$C137</f>
        <v>0</v>
      </c>
      <c r="AW137" s="103">
        <f>'[1]Custom Objects'!$C132</f>
        <v>0</v>
      </c>
      <c r="AX137" s="103"/>
      <c r="AY137" s="103" t="str">
        <f>'[3]Items (MC)'!B137</f>
        <v>Carrot</v>
      </c>
      <c r="AZ137" s="103" t="str">
        <f>'[3]Blocks (MC)'!B137</f>
        <v>Birch Stairs</v>
      </c>
    </row>
    <row r="138" spans="3:52" x14ac:dyDescent="0.2">
      <c r="C138" s="105">
        <f>[1]Ores!C138</f>
        <v>0</v>
      </c>
      <c r="D138" s="105">
        <f>[1]Ingots!C138</f>
        <v>0</v>
      </c>
      <c r="E138" s="105"/>
      <c r="F138" s="105">
        <f>'[1]Compressed Blocks'!C138</f>
        <v>0</v>
      </c>
      <c r="G138" s="103">
        <f>[1]Catalysts!C138</f>
        <v>0</v>
      </c>
      <c r="H138" s="103">
        <f>[2]Pellets!F135</f>
        <v>0</v>
      </c>
      <c r="I138" s="103">
        <f>'[1]CV Links'!B140</f>
        <v>0</v>
      </c>
      <c r="J138" s="162" t="str">
        <f>'[1]Compound Vessels'!F138</f>
        <v>Flask (Ethylene)</v>
      </c>
      <c r="K138" s="106" t="str">
        <f>'[1]Compound Vessels'!G138</f>
        <v>Cartridge (Ethylene)</v>
      </c>
      <c r="L138" s="106" t="str">
        <f>'[1]Compound Vessels'!H138</f>
        <v>Canister (Ethylene)</v>
      </c>
      <c r="M138" s="106" t="str">
        <f>'[1]Compound Vessels'!I138</f>
        <v>Chemical Tank (Ethylene)</v>
      </c>
      <c r="N138" s="162">
        <f>'[1]Compound Vessels'!F463</f>
        <v>0</v>
      </c>
      <c r="O138" s="106">
        <f>'[1]Compound Vessels'!G463</f>
        <v>0</v>
      </c>
      <c r="P138" s="106">
        <f>'[1]Compound Vessels'!H463</f>
        <v>0</v>
      </c>
      <c r="Q138" s="106">
        <f>'[1]Compound Vessels'!I463</f>
        <v>0</v>
      </c>
      <c r="R138" s="165">
        <f>'[1]Element Vessels'!F138</f>
        <v>0</v>
      </c>
      <c r="S138" s="103">
        <f>'[1]Element Vessels'!G138</f>
        <v>0</v>
      </c>
      <c r="T138" s="103">
        <f>'[1]Element Vessels'!H138</f>
        <v>0</v>
      </c>
      <c r="U138" s="103">
        <f>'[1]Element Vessels'!I138</f>
        <v>0</v>
      </c>
      <c r="V138" s="168">
        <f>[2]Pellets!F138</f>
        <v>0</v>
      </c>
      <c r="W138" s="104">
        <f>[2]Pellets!G138</f>
        <v>0</v>
      </c>
      <c r="X138" s="104">
        <f>[2]Pellets!H138</f>
        <v>0</v>
      </c>
      <c r="Y138" s="104">
        <f>[2]Pellets!I138</f>
        <v>0</v>
      </c>
      <c r="Z138" s="104">
        <f>'[2]Blocks (Poly)'!D138</f>
        <v>0</v>
      </c>
      <c r="AA138" s="104">
        <f>'[2]Slabs (Poly)'!F138</f>
        <v>0</v>
      </c>
      <c r="AB138" s="104">
        <f>'[2]Stairs (Poly)'!D138</f>
        <v>0</v>
      </c>
      <c r="AC138" s="171">
        <f>[2]Bricks!E138</f>
        <v>0</v>
      </c>
      <c r="AD138" s="103">
        <f>[2]Molds!C138</f>
        <v>0</v>
      </c>
      <c r="AE138" s="103" t="str">
        <f>'[2]Molded Items'!$C$12</f>
        <v>Scuba Fins (Pro)</v>
      </c>
      <c r="AF138" s="103">
        <f>[2]Masks!C138</f>
        <v>0</v>
      </c>
      <c r="AG138" s="103">
        <f>[2]Wafers!H139</f>
        <v>0</v>
      </c>
      <c r="AH138" s="103">
        <f>[2]Electronics!E138</f>
        <v>0</v>
      </c>
      <c r="AI138" s="107"/>
      <c r="AJ138" s="107"/>
      <c r="AK138" s="103" t="str">
        <f>'[2]Polycraft Armor'!$G138&amp;" "&amp;'[2]Polycraft Armor'!$H138</f>
        <v xml:space="preserve"> </v>
      </c>
      <c r="AL138" s="103"/>
      <c r="AM138" s="103"/>
      <c r="AN138" s="103"/>
      <c r="AO138" s="103"/>
      <c r="AP138" s="103"/>
      <c r="AQ138" s="103"/>
      <c r="AR138" s="103"/>
      <c r="AS138" s="103"/>
      <c r="AT138" s="103">
        <f>Inventories!$D138</f>
        <v>0</v>
      </c>
      <c r="AU138" s="103">
        <f>'[2]Gripped Tools'!C48</f>
        <v>0</v>
      </c>
      <c r="AV138" s="103">
        <f>'[2]Pogo Sticks'!$C138</f>
        <v>0</v>
      </c>
      <c r="AW138" s="103">
        <f>'[1]Custom Objects'!$C133</f>
        <v>0</v>
      </c>
      <c r="AX138" s="103"/>
      <c r="AY138" s="103" t="str">
        <f>'[3]Items (MC)'!B138</f>
        <v>Potato</v>
      </c>
      <c r="AZ138" s="103" t="str">
        <f>'[3]Blocks (MC)'!B138</f>
        <v>Jungle Stairs</v>
      </c>
    </row>
    <row r="139" spans="3:52" x14ac:dyDescent="0.2">
      <c r="C139" s="105">
        <f>[1]Ores!C139</f>
        <v>0</v>
      </c>
      <c r="D139" s="105">
        <f>[1]Ingots!C139</f>
        <v>0</v>
      </c>
      <c r="E139" s="105"/>
      <c r="F139" s="105">
        <f>'[1]Compressed Blocks'!C139</f>
        <v>0</v>
      </c>
      <c r="G139" s="103">
        <f>[1]Catalysts!C139</f>
        <v>0</v>
      </c>
      <c r="H139" s="103">
        <f>[2]Pellets!F136</f>
        <v>0</v>
      </c>
      <c r="I139" s="103">
        <f>'[1]CV Links'!B141</f>
        <v>0</v>
      </c>
      <c r="J139" s="162" t="str">
        <f>'[1]Compound Vessels'!F139</f>
        <v>Vial (Ethylene Carbonate)</v>
      </c>
      <c r="K139" s="106" t="str">
        <f>'[1]Compound Vessels'!G139</f>
        <v>Beaker (Ethylene Carbonate)</v>
      </c>
      <c r="L139" s="106" t="str">
        <f>'[1]Compound Vessels'!H139</f>
        <v>Drum (Ethylene Carbonate)</v>
      </c>
      <c r="M139" s="106" t="str">
        <f>'[1]Compound Vessels'!I139</f>
        <v>Chemical Vat (Ethylene Carbonate)</v>
      </c>
      <c r="N139" s="162">
        <f>'[1]Compound Vessels'!F464</f>
        <v>0</v>
      </c>
      <c r="O139" s="106">
        <f>'[1]Compound Vessels'!G464</f>
        <v>0</v>
      </c>
      <c r="P139" s="106">
        <f>'[1]Compound Vessels'!H464</f>
        <v>0</v>
      </c>
      <c r="Q139" s="106">
        <f>'[1]Compound Vessels'!I464</f>
        <v>0</v>
      </c>
      <c r="R139" s="165">
        <f>'[1]Element Vessels'!F139</f>
        <v>0</v>
      </c>
      <c r="S139" s="103">
        <f>'[1]Element Vessels'!G139</f>
        <v>0</v>
      </c>
      <c r="T139" s="103">
        <f>'[1]Element Vessels'!H139</f>
        <v>0</v>
      </c>
      <c r="U139" s="103">
        <f>'[1]Element Vessels'!I139</f>
        <v>0</v>
      </c>
      <c r="V139" s="168">
        <f>[2]Pellets!F139</f>
        <v>0</v>
      </c>
      <c r="W139" s="104">
        <f>[2]Pellets!G139</f>
        <v>0</v>
      </c>
      <c r="X139" s="104">
        <f>[2]Pellets!H139</f>
        <v>0</v>
      </c>
      <c r="Y139" s="104">
        <f>[2]Pellets!I139</f>
        <v>0</v>
      </c>
      <c r="Z139" s="104">
        <f>'[2]Blocks (Poly)'!D139</f>
        <v>0</v>
      </c>
      <c r="AA139" s="104">
        <f>'[2]Slabs (Poly)'!F139</f>
        <v>0</v>
      </c>
      <c r="AB139" s="104">
        <f>'[2]Stairs (Poly)'!D139</f>
        <v>0</v>
      </c>
      <c r="AC139" s="171">
        <f>[2]Bricks!E139</f>
        <v>0</v>
      </c>
      <c r="AD139" s="103">
        <f>[2]Molds!C139</f>
        <v>0</v>
      </c>
      <c r="AE139" s="103" t="str">
        <f>'[2]Molded Items'!$C$14</f>
        <v>Scuba Mask (Intermediate)</v>
      </c>
      <c r="AF139" s="103">
        <f>[2]Masks!C139</f>
        <v>0</v>
      </c>
      <c r="AG139" s="103">
        <f>[2]Wafers!H140</f>
        <v>0</v>
      </c>
      <c r="AH139" s="103">
        <f>[2]Electronics!E139</f>
        <v>0</v>
      </c>
      <c r="AI139" s="107"/>
      <c r="AJ139" s="107"/>
      <c r="AK139" s="103" t="str">
        <f>'[2]Polycraft Armor'!$G139&amp;" "&amp;'[2]Polycraft Armor'!$H139</f>
        <v xml:space="preserve"> </v>
      </c>
      <c r="AL139" s="103"/>
      <c r="AM139" s="103"/>
      <c r="AN139" s="103"/>
      <c r="AO139" s="103"/>
      <c r="AP139" s="103"/>
      <c r="AQ139" s="103"/>
      <c r="AR139" s="103"/>
      <c r="AS139" s="103"/>
      <c r="AT139" s="103">
        <f>Inventories!$D139</f>
        <v>0</v>
      </c>
      <c r="AU139" s="103">
        <f>'[2]Gripped Tools'!C49</f>
        <v>0</v>
      </c>
      <c r="AV139" s="103">
        <f>'[2]Pogo Sticks'!$C139</f>
        <v>0</v>
      </c>
      <c r="AW139" s="103">
        <f>'[1]Custom Objects'!$C134</f>
        <v>0</v>
      </c>
      <c r="AX139" s="103"/>
      <c r="AY139" s="103" t="str">
        <f>'[3]Items (MC)'!B139</f>
        <v>Baked Potato</v>
      </c>
      <c r="AZ139" s="103" t="str">
        <f>'[3]Blocks (MC)'!B139</f>
        <v>Command Block</v>
      </c>
    </row>
    <row r="140" spans="3:52" x14ac:dyDescent="0.2">
      <c r="C140" s="105">
        <f>[1]Ores!C140</f>
        <v>0</v>
      </c>
      <c r="D140" s="105">
        <f>[1]Ingots!C140</f>
        <v>0</v>
      </c>
      <c r="E140" s="105"/>
      <c r="F140" s="105">
        <f>'[1]Compressed Blocks'!C140</f>
        <v>0</v>
      </c>
      <c r="G140" s="103">
        <f>[1]Catalysts!C140</f>
        <v>0</v>
      </c>
      <c r="H140" s="103">
        <f>[2]Pellets!F137</f>
        <v>0</v>
      </c>
      <c r="I140" s="103">
        <f>'[1]CV Links'!B142</f>
        <v>0</v>
      </c>
      <c r="J140" s="162" t="str">
        <f>'[1]Compound Vessels'!F140</f>
        <v>Vial (Ethylene Glycol)</v>
      </c>
      <c r="K140" s="106" t="str">
        <f>'[1]Compound Vessels'!G140</f>
        <v>Beaker (Ethylene Glycol)</v>
      </c>
      <c r="L140" s="106" t="str">
        <f>'[1]Compound Vessels'!H140</f>
        <v>Drum (Ethylene Glycol)</v>
      </c>
      <c r="M140" s="106" t="str">
        <f>'[1]Compound Vessels'!I140</f>
        <v>Chemical Vat (Ethylene Glycol)</v>
      </c>
      <c r="N140" s="162">
        <f>'[1]Compound Vessels'!F465</f>
        <v>0</v>
      </c>
      <c r="O140" s="106">
        <f>'[1]Compound Vessels'!G465</f>
        <v>0</v>
      </c>
      <c r="P140" s="106">
        <f>'[1]Compound Vessels'!H465</f>
        <v>0</v>
      </c>
      <c r="Q140" s="106">
        <f>'[1]Compound Vessels'!I465</f>
        <v>0</v>
      </c>
      <c r="R140" s="165">
        <f>'[1]Element Vessels'!F140</f>
        <v>0</v>
      </c>
      <c r="S140" s="103">
        <f>'[1]Element Vessels'!G140</f>
        <v>0</v>
      </c>
      <c r="T140" s="103">
        <f>'[1]Element Vessels'!H140</f>
        <v>0</v>
      </c>
      <c r="U140" s="103">
        <f>'[1]Element Vessels'!I140</f>
        <v>0</v>
      </c>
      <c r="V140" s="168">
        <f>[2]Pellets!F140</f>
        <v>0</v>
      </c>
      <c r="W140" s="104">
        <f>[2]Pellets!G140</f>
        <v>0</v>
      </c>
      <c r="X140" s="104">
        <f>[2]Pellets!H140</f>
        <v>0</v>
      </c>
      <c r="Y140" s="104">
        <f>[2]Pellets!I140</f>
        <v>0</v>
      </c>
      <c r="Z140" s="104">
        <f>'[2]Blocks (Poly)'!D140</f>
        <v>0</v>
      </c>
      <c r="AA140" s="104">
        <f>'[2]Slabs (Poly)'!F140</f>
        <v>0</v>
      </c>
      <c r="AB140" s="104">
        <f>'[2]Stairs (Poly)'!D140</f>
        <v>0</v>
      </c>
      <c r="AC140" s="171">
        <f>[2]Bricks!E140</f>
        <v>0</v>
      </c>
      <c r="AD140" s="103">
        <f>[2]Molds!C140</f>
        <v>0</v>
      </c>
      <c r="AE140" s="103" t="str">
        <f>'[2]Molded Items'!$C$15</f>
        <v>Scuba Mask (Advanced)</v>
      </c>
      <c r="AF140" s="103">
        <f>[2]Masks!C140</f>
        <v>0</v>
      </c>
      <c r="AG140" s="103">
        <f>[2]Wafers!H141</f>
        <v>0</v>
      </c>
      <c r="AH140" s="103">
        <f>[2]Electronics!E140</f>
        <v>0</v>
      </c>
      <c r="AI140" s="107"/>
      <c r="AJ140" s="107"/>
      <c r="AK140" s="103" t="str">
        <f>'[2]Polycraft Armor'!$G140&amp;" "&amp;'[2]Polycraft Armor'!$H140</f>
        <v xml:space="preserve"> </v>
      </c>
      <c r="AL140" s="103"/>
      <c r="AM140" s="103"/>
      <c r="AN140" s="103"/>
      <c r="AO140" s="103"/>
      <c r="AP140" s="103"/>
      <c r="AQ140" s="103"/>
      <c r="AR140" s="103"/>
      <c r="AS140" s="103"/>
      <c r="AT140" s="103">
        <f>Inventories!$D140</f>
        <v>0</v>
      </c>
      <c r="AU140" s="103">
        <f>'[2]Gripped Tools'!C50</f>
        <v>0</v>
      </c>
      <c r="AV140" s="103">
        <f>'[2]Pogo Sticks'!$C140</f>
        <v>0</v>
      </c>
      <c r="AW140" s="103">
        <f>'[1]Custom Objects'!$C135</f>
        <v>0</v>
      </c>
      <c r="AX140" s="103"/>
      <c r="AY140" s="103" t="str">
        <f>'[3]Items (MC)'!B140</f>
        <v>Poisonous Potato</v>
      </c>
      <c r="AZ140" s="103" t="str">
        <f>'[3]Blocks (MC)'!B140</f>
        <v>Beacon</v>
      </c>
    </row>
    <row r="141" spans="3:52" x14ac:dyDescent="0.2">
      <c r="C141" s="105">
        <f>[1]Ores!C141</f>
        <v>0</v>
      </c>
      <c r="D141" s="105">
        <f>[1]Ingots!C141</f>
        <v>0</v>
      </c>
      <c r="E141" s="105"/>
      <c r="F141" s="105">
        <f>'[1]Compressed Blocks'!C141</f>
        <v>0</v>
      </c>
      <c r="G141" s="103">
        <f>[1]Catalysts!C141</f>
        <v>0</v>
      </c>
      <c r="H141" s="103">
        <f>[2]Pellets!F138</f>
        <v>0</v>
      </c>
      <c r="I141" s="103">
        <f>'[1]CV Links'!B143</f>
        <v>0</v>
      </c>
      <c r="J141" s="162" t="str">
        <f>'[1]Compound Vessels'!F141</f>
        <v>Vial (Ethylene Oxide)</v>
      </c>
      <c r="K141" s="106" t="str">
        <f>'[1]Compound Vessels'!G141</f>
        <v>Beaker (Ethylene Oxide)</v>
      </c>
      <c r="L141" s="106" t="str">
        <f>'[1]Compound Vessels'!H141</f>
        <v>Drum (Ethylene Oxide)</v>
      </c>
      <c r="M141" s="106" t="str">
        <f>'[1]Compound Vessels'!I141</f>
        <v>Chemical Vat (Ethylene Oxide)</v>
      </c>
      <c r="N141" s="162">
        <f>'[1]Compound Vessels'!F466</f>
        <v>0</v>
      </c>
      <c r="O141" s="106">
        <f>'[1]Compound Vessels'!G466</f>
        <v>0</v>
      </c>
      <c r="P141" s="106">
        <f>'[1]Compound Vessels'!H466</f>
        <v>0</v>
      </c>
      <c r="Q141" s="106">
        <f>'[1]Compound Vessels'!I466</f>
        <v>0</v>
      </c>
      <c r="R141" s="165">
        <f>'[1]Element Vessels'!F141</f>
        <v>0</v>
      </c>
      <c r="S141" s="103">
        <f>'[1]Element Vessels'!G141</f>
        <v>0</v>
      </c>
      <c r="T141" s="103">
        <f>'[1]Element Vessels'!H141</f>
        <v>0</v>
      </c>
      <c r="U141" s="103">
        <f>'[1]Element Vessels'!I141</f>
        <v>0</v>
      </c>
      <c r="V141" s="168">
        <f>[2]Pellets!F141</f>
        <v>0</v>
      </c>
      <c r="W141" s="104">
        <f>[2]Pellets!G141</f>
        <v>0</v>
      </c>
      <c r="X141" s="104">
        <f>[2]Pellets!H141</f>
        <v>0</v>
      </c>
      <c r="Y141" s="104">
        <f>[2]Pellets!I141</f>
        <v>0</v>
      </c>
      <c r="Z141" s="104">
        <f>'[2]Blocks (Poly)'!D141</f>
        <v>0</v>
      </c>
      <c r="AA141" s="104">
        <f>'[2]Slabs (Poly)'!F141</f>
        <v>0</v>
      </c>
      <c r="AB141" s="104">
        <f>'[2]Stairs (Poly)'!D141</f>
        <v>0</v>
      </c>
      <c r="AC141" s="171">
        <f>[2]Bricks!E141</f>
        <v>0</v>
      </c>
      <c r="AD141" s="103">
        <f>[2]Molds!C141</f>
        <v>0</v>
      </c>
      <c r="AE141" s="103" t="str">
        <f>'[2]Molded Items'!$C$16</f>
        <v>Scuba Mask (Pro)</v>
      </c>
      <c r="AF141" s="103">
        <f>[2]Masks!C141</f>
        <v>0</v>
      </c>
      <c r="AG141" s="103">
        <f>[2]Wafers!H142</f>
        <v>0</v>
      </c>
      <c r="AH141" s="103">
        <f>[2]Electronics!E141</f>
        <v>0</v>
      </c>
      <c r="AI141" s="107"/>
      <c r="AJ141" s="107"/>
      <c r="AK141" s="103" t="str">
        <f>'[2]Polycraft Armor'!$G141&amp;" "&amp;'[2]Polycraft Armor'!$H141</f>
        <v xml:space="preserve"> </v>
      </c>
      <c r="AL141" s="103"/>
      <c r="AM141" s="103"/>
      <c r="AN141" s="103"/>
      <c r="AO141" s="103"/>
      <c r="AP141" s="103"/>
      <c r="AQ141" s="103"/>
      <c r="AR141" s="103"/>
      <c r="AS141" s="103"/>
      <c r="AT141" s="103">
        <f>Inventories!$D141</f>
        <v>0</v>
      </c>
      <c r="AU141" s="103">
        <f>'[2]Gripped Tools'!C51</f>
        <v>0</v>
      </c>
      <c r="AV141" s="103">
        <f>'[2]Pogo Sticks'!$C141</f>
        <v>0</v>
      </c>
      <c r="AW141" s="103">
        <f>'[1]Custom Objects'!$C136</f>
        <v>0</v>
      </c>
      <c r="AX141" s="103"/>
      <c r="AY141" s="103" t="str">
        <f>'[3]Items (MC)'!B141</f>
        <v>Map</v>
      </c>
      <c r="AZ141" s="103" t="str">
        <f>'[3]Blocks (MC)'!B141</f>
        <v>Cobblestone Wall</v>
      </c>
    </row>
    <row r="142" spans="3:52" x14ac:dyDescent="0.2">
      <c r="C142" s="105">
        <f>[1]Ores!C142</f>
        <v>0</v>
      </c>
      <c r="D142" s="105">
        <f>[1]Ingots!C142</f>
        <v>0</v>
      </c>
      <c r="E142" s="105"/>
      <c r="F142" s="105">
        <f>'[1]Compressed Blocks'!C142</f>
        <v>0</v>
      </c>
      <c r="G142" s="103">
        <f>[1]Catalysts!C142</f>
        <v>0</v>
      </c>
      <c r="H142" s="103">
        <f>[2]Pellets!F139</f>
        <v>0</v>
      </c>
      <c r="I142" s="103">
        <f>'[1]CV Links'!B144</f>
        <v>0</v>
      </c>
      <c r="J142" s="162" t="str">
        <f>'[1]Compound Vessels'!F142</f>
        <v>Vial (Ethylidene Diacetate)</v>
      </c>
      <c r="K142" s="106" t="str">
        <f>'[1]Compound Vessels'!G142</f>
        <v>Beaker (Ethylidene Diacetate)</v>
      </c>
      <c r="L142" s="106" t="str">
        <f>'[1]Compound Vessels'!H142</f>
        <v>Drum (Ethylidene Diacetate)</v>
      </c>
      <c r="M142" s="106" t="str">
        <f>'[1]Compound Vessels'!I142</f>
        <v>Chemical Vat (Ethylidene Diacetate)</v>
      </c>
      <c r="N142" s="162">
        <f>'[1]Compound Vessels'!F467</f>
        <v>0</v>
      </c>
      <c r="O142" s="106">
        <f>'[1]Compound Vessels'!G467</f>
        <v>0</v>
      </c>
      <c r="P142" s="106">
        <f>'[1]Compound Vessels'!H467</f>
        <v>0</v>
      </c>
      <c r="Q142" s="106">
        <f>'[1]Compound Vessels'!I467</f>
        <v>0</v>
      </c>
      <c r="R142" s="165">
        <f>'[1]Element Vessels'!F142</f>
        <v>0</v>
      </c>
      <c r="S142" s="103">
        <f>'[1]Element Vessels'!G142</f>
        <v>0</v>
      </c>
      <c r="T142" s="103">
        <f>'[1]Element Vessels'!H142</f>
        <v>0</v>
      </c>
      <c r="U142" s="103">
        <f>'[1]Element Vessels'!I142</f>
        <v>0</v>
      </c>
      <c r="V142" s="168">
        <f>[2]Pellets!F142</f>
        <v>0</v>
      </c>
      <c r="W142" s="104">
        <f>[2]Pellets!G142</f>
        <v>0</v>
      </c>
      <c r="X142" s="104">
        <f>[2]Pellets!H142</f>
        <v>0</v>
      </c>
      <c r="Y142" s="104">
        <f>[2]Pellets!I142</f>
        <v>0</v>
      </c>
      <c r="Z142" s="104">
        <f>'[2]Blocks (Poly)'!D142</f>
        <v>0</v>
      </c>
      <c r="AA142" s="104">
        <f>'[2]Slabs (Poly)'!F142</f>
        <v>0</v>
      </c>
      <c r="AB142" s="104">
        <f>'[2]Stairs (Poly)'!D142</f>
        <v>0</v>
      </c>
      <c r="AC142" s="171">
        <f>[2]Bricks!E142</f>
        <v>0</v>
      </c>
      <c r="AD142" s="103">
        <f>[2]Molds!C142</f>
        <v>0</v>
      </c>
      <c r="AE142" s="103" t="str">
        <f>'[2]Molded Items'!$C$18</f>
        <v>Gasket (Medium Pressure)</v>
      </c>
      <c r="AF142" s="103">
        <f>[2]Masks!C142</f>
        <v>0</v>
      </c>
      <c r="AG142" s="103">
        <f>[2]Wafers!H143</f>
        <v>0</v>
      </c>
      <c r="AH142" s="103">
        <f>[2]Electronics!E142</f>
        <v>0</v>
      </c>
      <c r="AI142" s="107"/>
      <c r="AJ142" s="107"/>
      <c r="AK142" s="103" t="str">
        <f>'[2]Polycraft Armor'!$G142&amp;" "&amp;'[2]Polycraft Armor'!$H142</f>
        <v xml:space="preserve"> </v>
      </c>
      <c r="AL142" s="103"/>
      <c r="AM142" s="103"/>
      <c r="AN142" s="103"/>
      <c r="AO142" s="103"/>
      <c r="AP142" s="103"/>
      <c r="AQ142" s="103"/>
      <c r="AR142" s="103"/>
      <c r="AS142" s="103"/>
      <c r="AT142" s="103">
        <f>Inventories!$D142</f>
        <v>0</v>
      </c>
      <c r="AU142" s="103">
        <f>'[2]Gripped Tools'!C52</f>
        <v>0</v>
      </c>
      <c r="AV142" s="103">
        <f>'[2]Pogo Sticks'!$C142</f>
        <v>0</v>
      </c>
      <c r="AW142" s="103">
        <f>'[1]Custom Objects'!$C137</f>
        <v>0</v>
      </c>
      <c r="AX142" s="103"/>
      <c r="AY142" s="103" t="str">
        <f>'[3]Items (MC)'!B142</f>
        <v>Golden Carrot</v>
      </c>
      <c r="AZ142" s="103" t="str">
        <f>'[3]Blocks (MC)'!B142</f>
        <v>Flower Pot</v>
      </c>
    </row>
    <row r="143" spans="3:52" x14ac:dyDescent="0.2">
      <c r="C143" s="105">
        <f>[1]Ores!C143</f>
        <v>0</v>
      </c>
      <c r="D143" s="105">
        <f>[1]Ingots!C143</f>
        <v>0</v>
      </c>
      <c r="E143" s="105"/>
      <c r="F143" s="105">
        <f>'[1]Compressed Blocks'!C143</f>
        <v>0</v>
      </c>
      <c r="G143" s="103">
        <f>[1]Catalysts!C143</f>
        <v>0</v>
      </c>
      <c r="H143" s="103">
        <f>[2]Pellets!F140</f>
        <v>0</v>
      </c>
      <c r="I143" s="103">
        <f>'[1]CV Links'!B145</f>
        <v>0</v>
      </c>
      <c r="J143" s="162" t="str">
        <f>'[1]Compound Vessels'!F143</f>
        <v>Vial (Eugenol)</v>
      </c>
      <c r="K143" s="106" t="str">
        <f>'[1]Compound Vessels'!G143</f>
        <v>Beaker (Eugenol)</v>
      </c>
      <c r="L143" s="106" t="str">
        <f>'[1]Compound Vessels'!H143</f>
        <v>Drum (Eugenol)</v>
      </c>
      <c r="M143" s="106" t="str">
        <f>'[1]Compound Vessels'!I143</f>
        <v>Chemical Vat (Eugenol)</v>
      </c>
      <c r="N143" s="162">
        <f>'[1]Compound Vessels'!F468</f>
        <v>0</v>
      </c>
      <c r="O143" s="106">
        <f>'[1]Compound Vessels'!G468</f>
        <v>0</v>
      </c>
      <c r="P143" s="106">
        <f>'[1]Compound Vessels'!H468</f>
        <v>0</v>
      </c>
      <c r="Q143" s="106">
        <f>'[1]Compound Vessels'!I468</f>
        <v>0</v>
      </c>
      <c r="R143" s="165">
        <f>'[1]Element Vessels'!F143</f>
        <v>0</v>
      </c>
      <c r="S143" s="103">
        <f>'[1]Element Vessels'!G143</f>
        <v>0</v>
      </c>
      <c r="T143" s="103">
        <f>'[1]Element Vessels'!H143</f>
        <v>0</v>
      </c>
      <c r="U143" s="103">
        <f>'[1]Element Vessels'!I143</f>
        <v>0</v>
      </c>
      <c r="V143" s="168">
        <f>[2]Pellets!F143</f>
        <v>0</v>
      </c>
      <c r="W143" s="104">
        <f>[2]Pellets!G143</f>
        <v>0</v>
      </c>
      <c r="X143" s="104">
        <f>[2]Pellets!H143</f>
        <v>0</v>
      </c>
      <c r="Y143" s="104">
        <f>[2]Pellets!I143</f>
        <v>0</v>
      </c>
      <c r="Z143" s="104">
        <f>'[2]Blocks (Poly)'!D143</f>
        <v>0</v>
      </c>
      <c r="AA143" s="104">
        <f>'[2]Slabs (Poly)'!F143</f>
        <v>0</v>
      </c>
      <c r="AB143" s="104">
        <f>'[2]Stairs (Poly)'!D143</f>
        <v>0</v>
      </c>
      <c r="AC143" s="171">
        <f>[2]Bricks!E143</f>
        <v>0</v>
      </c>
      <c r="AD143" s="103">
        <f>[2]Molds!C143</f>
        <v>0</v>
      </c>
      <c r="AE143" s="103" t="str">
        <f>'[2]Molded Items'!$C$19</f>
        <v>Gasket (High Pressure)</v>
      </c>
      <c r="AF143" s="103">
        <f>[2]Masks!C143</f>
        <v>0</v>
      </c>
      <c r="AG143" s="103">
        <f>[2]Wafers!H144</f>
        <v>0</v>
      </c>
      <c r="AH143" s="103">
        <f>[2]Electronics!E143</f>
        <v>0</v>
      </c>
      <c r="AI143" s="107"/>
      <c r="AJ143" s="107"/>
      <c r="AK143" s="103" t="str">
        <f>'[2]Polycraft Armor'!$G143&amp;" "&amp;'[2]Polycraft Armor'!$H143</f>
        <v xml:space="preserve"> </v>
      </c>
      <c r="AL143" s="103"/>
      <c r="AM143" s="103"/>
      <c r="AN143" s="103"/>
      <c r="AO143" s="103"/>
      <c r="AP143" s="103"/>
      <c r="AQ143" s="103"/>
      <c r="AR143" s="103"/>
      <c r="AS143" s="103"/>
      <c r="AT143" s="103">
        <f>Inventories!$D143</f>
        <v>0</v>
      </c>
      <c r="AU143" s="103">
        <f>'[2]Gripped Tools'!C53</f>
        <v>0</v>
      </c>
      <c r="AV143" s="103">
        <f>'[2]Pogo Sticks'!$C143</f>
        <v>0</v>
      </c>
      <c r="AW143" s="103">
        <f>'[1]Custom Objects'!$C138</f>
        <v>0</v>
      </c>
      <c r="AX143" s="103"/>
      <c r="AY143" s="103" t="str">
        <f>'[3]Items (MC)'!B143</f>
        <v>Skull</v>
      </c>
      <c r="AZ143" s="103" t="str">
        <f>'[3]Blocks (MC)'!B143</f>
        <v>Carrots</v>
      </c>
    </row>
    <row r="144" spans="3:52" x14ac:dyDescent="0.2">
      <c r="C144" s="105">
        <f>[1]Ores!C144</f>
        <v>0</v>
      </c>
      <c r="D144" s="105">
        <f>[1]Ingots!C144</f>
        <v>0</v>
      </c>
      <c r="E144" s="105"/>
      <c r="F144" s="105">
        <f>'[1]Compressed Blocks'!C144</f>
        <v>0</v>
      </c>
      <c r="G144" s="103">
        <f>[1]Catalysts!C144</f>
        <v>0</v>
      </c>
      <c r="H144" s="103">
        <f>[2]Pellets!F141</f>
        <v>0</v>
      </c>
      <c r="I144" s="103">
        <f>'[1]CV Links'!B146</f>
        <v>0</v>
      </c>
      <c r="J144" s="162" t="str">
        <f>'[1]Compound Vessels'!F144</f>
        <v>Vial (Ferric Chloride)</v>
      </c>
      <c r="K144" s="106" t="str">
        <f>'[1]Compound Vessels'!G144</f>
        <v>Beaker (Ferric Chloride)</v>
      </c>
      <c r="L144" s="106" t="str">
        <f>'[1]Compound Vessels'!H144</f>
        <v>Drum (Ferric Chloride)</v>
      </c>
      <c r="M144" s="106" t="str">
        <f>'[1]Compound Vessels'!I144</f>
        <v>Chemical Vat (Ferric Chloride)</v>
      </c>
      <c r="N144" s="162">
        <f>'[1]Compound Vessels'!F469</f>
        <v>0</v>
      </c>
      <c r="O144" s="106">
        <f>'[1]Compound Vessels'!G469</f>
        <v>0</v>
      </c>
      <c r="P144" s="106">
        <f>'[1]Compound Vessels'!H469</f>
        <v>0</v>
      </c>
      <c r="Q144" s="106">
        <f>'[1]Compound Vessels'!I469</f>
        <v>0</v>
      </c>
      <c r="R144" s="165">
        <f>'[1]Element Vessels'!F144</f>
        <v>0</v>
      </c>
      <c r="S144" s="103">
        <f>'[1]Element Vessels'!G144</f>
        <v>0</v>
      </c>
      <c r="T144" s="103">
        <f>'[1]Element Vessels'!H144</f>
        <v>0</v>
      </c>
      <c r="U144" s="103">
        <f>'[1]Element Vessels'!I144</f>
        <v>0</v>
      </c>
      <c r="V144" s="168">
        <f>[2]Pellets!F144</f>
        <v>0</v>
      </c>
      <c r="W144" s="104">
        <f>[2]Pellets!G144</f>
        <v>0</v>
      </c>
      <c r="X144" s="104">
        <f>[2]Pellets!H144</f>
        <v>0</v>
      </c>
      <c r="Y144" s="104">
        <f>[2]Pellets!I144</f>
        <v>0</v>
      </c>
      <c r="Z144" s="104">
        <f>'[2]Blocks (Poly)'!D144</f>
        <v>0</v>
      </c>
      <c r="AA144" s="104">
        <f>'[2]Slabs (Poly)'!F144</f>
        <v>0</v>
      </c>
      <c r="AB144" s="104">
        <f>'[2]Stairs (Poly)'!D144</f>
        <v>0</v>
      </c>
      <c r="AC144" s="171">
        <f>[2]Bricks!E144</f>
        <v>0</v>
      </c>
      <c r="AD144" s="103">
        <f>[2]Molds!C144</f>
        <v>0</v>
      </c>
      <c r="AE144" s="103" t="str">
        <f>'[2]Molded Items'!$C$20</f>
        <v>Gasket (Extreme Pressure)</v>
      </c>
      <c r="AF144" s="103">
        <f>[2]Masks!C144</f>
        <v>0</v>
      </c>
      <c r="AG144" s="103">
        <f>[2]Wafers!H145</f>
        <v>0</v>
      </c>
      <c r="AH144" s="103">
        <f>[2]Electronics!E144</f>
        <v>0</v>
      </c>
      <c r="AI144" s="107"/>
      <c r="AJ144" s="107"/>
      <c r="AK144" s="103" t="str">
        <f>'[2]Polycraft Armor'!$G144&amp;" "&amp;'[2]Polycraft Armor'!$H144</f>
        <v xml:space="preserve"> </v>
      </c>
      <c r="AL144" s="103"/>
      <c r="AM144" s="103"/>
      <c r="AN144" s="103"/>
      <c r="AO144" s="103"/>
      <c r="AP144" s="103"/>
      <c r="AQ144" s="103"/>
      <c r="AR144" s="103"/>
      <c r="AS144" s="103"/>
      <c r="AT144" s="103">
        <f>Inventories!$D144</f>
        <v>0</v>
      </c>
      <c r="AU144" s="103">
        <f>'[2]Gripped Tools'!C54</f>
        <v>0</v>
      </c>
      <c r="AV144" s="103">
        <f>'[2]Pogo Sticks'!$C144</f>
        <v>0</v>
      </c>
      <c r="AW144" s="103">
        <f>'[1]Custom Objects'!$C139</f>
        <v>0</v>
      </c>
      <c r="AX144" s="103"/>
      <c r="AY144" s="103" t="str">
        <f>'[3]Items (MC)'!B144</f>
        <v>Carrot On A Stick</v>
      </c>
      <c r="AZ144" s="103" t="str">
        <f>'[3]Blocks (MC)'!B144</f>
        <v>Potatoes</v>
      </c>
    </row>
    <row r="145" spans="3:52" x14ac:dyDescent="0.2">
      <c r="C145" s="105">
        <f>[1]Ores!C145</f>
        <v>0</v>
      </c>
      <c r="D145" s="105">
        <f>[1]Ingots!C145</f>
        <v>0</v>
      </c>
      <c r="E145" s="105"/>
      <c r="F145" s="105">
        <f>'[1]Compressed Blocks'!C145</f>
        <v>0</v>
      </c>
      <c r="G145" s="103">
        <f>[1]Catalysts!C145</f>
        <v>0</v>
      </c>
      <c r="H145" s="103">
        <f>[2]Pellets!F142</f>
        <v>0</v>
      </c>
      <c r="I145" s="103">
        <f>'[1]CV Links'!B147</f>
        <v>0</v>
      </c>
      <c r="J145" s="162" t="str">
        <f>'[1]Compound Vessels'!F145</f>
        <v>Vial (Ferric Oxide (Iron III Oxide))</v>
      </c>
      <c r="K145" s="106" t="str">
        <f>'[1]Compound Vessels'!G145</f>
        <v>Beaker (Ferric Oxide (Iron III Oxide))</v>
      </c>
      <c r="L145" s="106" t="str">
        <f>'[1]Compound Vessels'!H145</f>
        <v>Drum (Ferric Oxide (Iron III Oxide))</v>
      </c>
      <c r="M145" s="106" t="str">
        <f>'[1]Compound Vessels'!I145</f>
        <v>Chemical Vat (Ferric Oxide (Iron III Oxide))</v>
      </c>
      <c r="N145" s="162">
        <f>'[1]Compound Vessels'!F470</f>
        <v>0</v>
      </c>
      <c r="O145" s="106">
        <f>'[1]Compound Vessels'!G470</f>
        <v>0</v>
      </c>
      <c r="P145" s="106">
        <f>'[1]Compound Vessels'!H470</f>
        <v>0</v>
      </c>
      <c r="Q145" s="106">
        <f>'[1]Compound Vessels'!I470</f>
        <v>0</v>
      </c>
      <c r="R145" s="165">
        <f>'[1]Element Vessels'!F145</f>
        <v>0</v>
      </c>
      <c r="S145" s="103">
        <f>'[1]Element Vessels'!G145</f>
        <v>0</v>
      </c>
      <c r="T145" s="103">
        <f>'[1]Element Vessels'!H145</f>
        <v>0</v>
      </c>
      <c r="U145" s="103">
        <f>'[1]Element Vessels'!I145</f>
        <v>0</v>
      </c>
      <c r="V145" s="168">
        <f>[2]Pellets!F145</f>
        <v>0</v>
      </c>
      <c r="W145" s="104">
        <f>[2]Pellets!G145</f>
        <v>0</v>
      </c>
      <c r="X145" s="104">
        <f>[2]Pellets!H145</f>
        <v>0</v>
      </c>
      <c r="Y145" s="104">
        <f>[2]Pellets!I145</f>
        <v>0</v>
      </c>
      <c r="Z145" s="104">
        <f>'[2]Blocks (Poly)'!D145</f>
        <v>0</v>
      </c>
      <c r="AA145" s="104">
        <f>'[2]Slabs (Poly)'!F145</f>
        <v>0</v>
      </c>
      <c r="AB145" s="104">
        <f>'[2]Stairs (Poly)'!D145</f>
        <v>0</v>
      </c>
      <c r="AC145" s="171">
        <f>[2]Bricks!E145</f>
        <v>0</v>
      </c>
      <c r="AD145" s="103">
        <f>[2]Molds!C145</f>
        <v>0</v>
      </c>
      <c r="AE145" s="103" t="str">
        <f>'[2]Molded Items'!$C$27</f>
        <v>Hose (Medium Pressure)</v>
      </c>
      <c r="AF145" s="103">
        <f>[2]Masks!C145</f>
        <v>0</v>
      </c>
      <c r="AG145" s="103">
        <f>[2]Wafers!H146</f>
        <v>0</v>
      </c>
      <c r="AH145" s="103">
        <f>[2]Electronics!E145</f>
        <v>0</v>
      </c>
      <c r="AI145" s="107"/>
      <c r="AJ145" s="107"/>
      <c r="AK145" s="103" t="str">
        <f>'[2]Polycraft Armor'!$G145&amp;" "&amp;'[2]Polycraft Armor'!$H145</f>
        <v xml:space="preserve"> </v>
      </c>
      <c r="AL145" s="103"/>
      <c r="AM145" s="103"/>
      <c r="AN145" s="103"/>
      <c r="AO145" s="103"/>
      <c r="AP145" s="103"/>
      <c r="AQ145" s="103"/>
      <c r="AR145" s="103"/>
      <c r="AS145" s="103"/>
      <c r="AT145" s="103">
        <f>Inventories!$D145</f>
        <v>0</v>
      </c>
      <c r="AU145" s="103">
        <f>'[2]Gripped Tools'!C55</f>
        <v>0</v>
      </c>
      <c r="AV145" s="103">
        <f>'[2]Pogo Sticks'!$C145</f>
        <v>0</v>
      </c>
      <c r="AW145" s="103">
        <f>'[1]Custom Objects'!$C140</f>
        <v>0</v>
      </c>
      <c r="AX145" s="103"/>
      <c r="AY145" s="103" t="str">
        <f>'[3]Items (MC)'!B145</f>
        <v>Nether Star</v>
      </c>
      <c r="AZ145" s="103" t="str">
        <f>'[3]Blocks (MC)'!B145</f>
        <v>Wooden Button</v>
      </c>
    </row>
    <row r="146" spans="3:52" x14ac:dyDescent="0.2">
      <c r="C146" s="105">
        <f>[1]Ores!C146</f>
        <v>0</v>
      </c>
      <c r="D146" s="105">
        <f>[1]Ingots!C146</f>
        <v>0</v>
      </c>
      <c r="E146" s="105"/>
      <c r="F146" s="105">
        <f>'[1]Compressed Blocks'!C146</f>
        <v>0</v>
      </c>
      <c r="G146" s="103">
        <f>[1]Catalysts!C146</f>
        <v>0</v>
      </c>
      <c r="H146" s="103">
        <f>[2]Pellets!F143</f>
        <v>0</v>
      </c>
      <c r="I146" s="103">
        <f>'[1]CV Links'!B148</f>
        <v>0</v>
      </c>
      <c r="J146" s="162" t="str">
        <f>'[1]Compound Vessels'!F146</f>
        <v>Vial (Ferrous Ferric Oxide (Iron II-III Oxide))</v>
      </c>
      <c r="K146" s="106" t="str">
        <f>'[1]Compound Vessels'!G146</f>
        <v>Beaker (Ferrous Ferric Oxide (Iron II-III Oxide))</v>
      </c>
      <c r="L146" s="106" t="str">
        <f>'[1]Compound Vessels'!H146</f>
        <v>Drum (Ferrous Ferric Oxide (Iron II-III Oxide))</v>
      </c>
      <c r="M146" s="106" t="str">
        <f>'[1]Compound Vessels'!I146</f>
        <v>Chemical Vat (Ferrous Ferric Oxide (Iron II-III Oxide))</v>
      </c>
      <c r="N146" s="162">
        <f>'[1]Compound Vessels'!F471</f>
        <v>0</v>
      </c>
      <c r="O146" s="106">
        <f>'[1]Compound Vessels'!G471</f>
        <v>0</v>
      </c>
      <c r="P146" s="106">
        <f>'[1]Compound Vessels'!H471</f>
        <v>0</v>
      </c>
      <c r="Q146" s="106">
        <f>'[1]Compound Vessels'!I471</f>
        <v>0</v>
      </c>
      <c r="R146" s="165">
        <f>'[1]Element Vessels'!F146</f>
        <v>0</v>
      </c>
      <c r="S146" s="103">
        <f>'[1]Element Vessels'!G146</f>
        <v>0</v>
      </c>
      <c r="T146" s="103">
        <f>'[1]Element Vessels'!H146</f>
        <v>0</v>
      </c>
      <c r="U146" s="103">
        <f>'[1]Element Vessels'!I146</f>
        <v>0</v>
      </c>
      <c r="V146" s="168">
        <f>[2]Pellets!F146</f>
        <v>0</v>
      </c>
      <c r="W146" s="104">
        <f>[2]Pellets!G146</f>
        <v>0</v>
      </c>
      <c r="X146" s="104">
        <f>[2]Pellets!H146</f>
        <v>0</v>
      </c>
      <c r="Y146" s="104">
        <f>[2]Pellets!I146</f>
        <v>0</v>
      </c>
      <c r="Z146" s="104">
        <f>'[2]Blocks (Poly)'!D146</f>
        <v>0</v>
      </c>
      <c r="AA146" s="104">
        <f>'[2]Slabs (Poly)'!F146</f>
        <v>0</v>
      </c>
      <c r="AB146" s="104">
        <f>'[2]Stairs (Poly)'!D146</f>
        <v>0</v>
      </c>
      <c r="AC146" s="171">
        <f>[2]Bricks!E146</f>
        <v>0</v>
      </c>
      <c r="AD146" s="103">
        <f>[2]Molds!C146</f>
        <v>0</v>
      </c>
      <c r="AE146" s="103" t="str">
        <f>'[2]Molded Items'!$C$28</f>
        <v>Hose (High Pressure)</v>
      </c>
      <c r="AF146" s="103">
        <f>[2]Masks!C146</f>
        <v>0</v>
      </c>
      <c r="AG146" s="103">
        <f>[2]Wafers!H147</f>
        <v>0</v>
      </c>
      <c r="AH146" s="103">
        <f>[2]Electronics!E146</f>
        <v>0</v>
      </c>
      <c r="AI146" s="107"/>
      <c r="AJ146" s="107"/>
      <c r="AK146" s="103" t="str">
        <f>'[2]Polycraft Armor'!$G146&amp;" "&amp;'[2]Polycraft Armor'!$H146</f>
        <v xml:space="preserve"> </v>
      </c>
      <c r="AL146" s="103"/>
      <c r="AM146" s="103"/>
      <c r="AN146" s="103"/>
      <c r="AO146" s="103"/>
      <c r="AP146" s="103"/>
      <c r="AQ146" s="103"/>
      <c r="AR146" s="103"/>
      <c r="AS146" s="103"/>
      <c r="AT146" s="103">
        <f>Inventories!$D146</f>
        <v>0</v>
      </c>
      <c r="AU146" s="103">
        <f>'[2]Gripped Tools'!C56</f>
        <v>0</v>
      </c>
      <c r="AV146" s="103">
        <f>'[2]Pogo Sticks'!$C146</f>
        <v>0</v>
      </c>
      <c r="AW146" s="103">
        <f>'[1]Custom Objects'!$C141</f>
        <v>0</v>
      </c>
      <c r="AX146" s="103"/>
      <c r="AY146" s="103" t="str">
        <f>'[3]Items (MC)'!B146</f>
        <v>Pumpkin Pie</v>
      </c>
      <c r="AZ146" s="103" t="str">
        <f>'[3]Blocks (MC)'!B146</f>
        <v>Skull</v>
      </c>
    </row>
    <row r="147" spans="3:52" x14ac:dyDescent="0.2">
      <c r="C147" s="105">
        <f>[1]Ores!C147</f>
        <v>0</v>
      </c>
      <c r="D147" s="105">
        <f>[1]Ingots!C147</f>
        <v>0</v>
      </c>
      <c r="E147" s="105"/>
      <c r="F147" s="105">
        <f>'[1]Compressed Blocks'!C147</f>
        <v>0</v>
      </c>
      <c r="G147" s="103">
        <f>[1]Catalysts!C147</f>
        <v>0</v>
      </c>
      <c r="H147" s="103">
        <f>[2]Pellets!F144</f>
        <v>0</v>
      </c>
      <c r="I147" s="103">
        <f>'[1]CV Links'!B149</f>
        <v>0</v>
      </c>
      <c r="J147" s="162" t="str">
        <f>'[1]Compound Vessels'!F147</f>
        <v>Vial (Formaldehyde)</v>
      </c>
      <c r="K147" s="106" t="str">
        <f>'[1]Compound Vessels'!G147</f>
        <v>Beaker (Formaldehyde)</v>
      </c>
      <c r="L147" s="106" t="str">
        <f>'[1]Compound Vessels'!H147</f>
        <v>Drum (Formaldehyde)</v>
      </c>
      <c r="M147" s="106" t="str">
        <f>'[1]Compound Vessels'!I147</f>
        <v>Chemical Vat (Formaldehyde)</v>
      </c>
      <c r="N147" s="162">
        <f>'[1]Compound Vessels'!F472</f>
        <v>0</v>
      </c>
      <c r="O147" s="106">
        <f>'[1]Compound Vessels'!G472</f>
        <v>0</v>
      </c>
      <c r="P147" s="106">
        <f>'[1]Compound Vessels'!H472</f>
        <v>0</v>
      </c>
      <c r="Q147" s="106">
        <f>'[1]Compound Vessels'!I472</f>
        <v>0</v>
      </c>
      <c r="R147" s="165">
        <f>'[1]Element Vessels'!F147</f>
        <v>0</v>
      </c>
      <c r="S147" s="103">
        <f>'[1]Element Vessels'!G147</f>
        <v>0</v>
      </c>
      <c r="T147" s="103">
        <f>'[1]Element Vessels'!H147</f>
        <v>0</v>
      </c>
      <c r="U147" s="103">
        <f>'[1]Element Vessels'!I147</f>
        <v>0</v>
      </c>
      <c r="V147" s="168">
        <f>[2]Pellets!F147</f>
        <v>0</v>
      </c>
      <c r="W147" s="104">
        <f>[2]Pellets!G147</f>
        <v>0</v>
      </c>
      <c r="X147" s="104">
        <f>[2]Pellets!H147</f>
        <v>0</v>
      </c>
      <c r="Y147" s="104">
        <f>[2]Pellets!I147</f>
        <v>0</v>
      </c>
      <c r="Z147" s="104">
        <f>'[2]Blocks (Poly)'!D147</f>
        <v>0</v>
      </c>
      <c r="AA147" s="104">
        <f>'[2]Slabs (Poly)'!F147</f>
        <v>0</v>
      </c>
      <c r="AB147" s="104">
        <f>'[2]Stairs (Poly)'!D147</f>
        <v>0</v>
      </c>
      <c r="AC147" s="171">
        <f>[2]Bricks!E147</f>
        <v>0</v>
      </c>
      <c r="AD147" s="103">
        <f>[2]Molds!C147</f>
        <v>0</v>
      </c>
      <c r="AE147" s="103" t="str">
        <f>'[2]Molded Items'!$C$29</f>
        <v>Hose (Extreme Pressure)</v>
      </c>
      <c r="AF147" s="103">
        <f>[2]Masks!C147</f>
        <v>0</v>
      </c>
      <c r="AG147" s="103">
        <f>[2]Wafers!H148</f>
        <v>0</v>
      </c>
      <c r="AH147" s="103">
        <f>[2]Electronics!E147</f>
        <v>0</v>
      </c>
      <c r="AI147" s="107"/>
      <c r="AJ147" s="107"/>
      <c r="AK147" s="103" t="str">
        <f>'[2]Polycraft Armor'!$G147&amp;" "&amp;'[2]Polycraft Armor'!$H147</f>
        <v xml:space="preserve"> </v>
      </c>
      <c r="AL147" s="103"/>
      <c r="AM147" s="103"/>
      <c r="AN147" s="103"/>
      <c r="AO147" s="103"/>
      <c r="AP147" s="103"/>
      <c r="AQ147" s="103"/>
      <c r="AR147" s="103"/>
      <c r="AS147" s="103"/>
      <c r="AT147" s="103">
        <f>Inventories!$D147</f>
        <v>0</v>
      </c>
      <c r="AU147" s="103">
        <f>'[2]Gripped Tools'!C57</f>
        <v>0</v>
      </c>
      <c r="AV147" s="103">
        <f>'[2]Pogo Sticks'!$C147</f>
        <v>0</v>
      </c>
      <c r="AW147" s="103">
        <f>'[1]Custom Objects'!$C142</f>
        <v>0</v>
      </c>
      <c r="AX147" s="103"/>
      <c r="AY147" s="103" t="str">
        <f>'[3]Items (MC)'!B147</f>
        <v>Fireworks</v>
      </c>
      <c r="AZ147" s="103" t="str">
        <f>'[3]Blocks (MC)'!B147</f>
        <v>Anvil</v>
      </c>
    </row>
    <row r="148" spans="3:52" x14ac:dyDescent="0.2">
      <c r="C148" s="105">
        <f>[1]Ores!C148</f>
        <v>0</v>
      </c>
      <c r="D148" s="105">
        <f>[1]Ingots!C148</f>
        <v>0</v>
      </c>
      <c r="E148" s="105"/>
      <c r="F148" s="105">
        <f>'[1]Compressed Blocks'!C148</f>
        <v>0</v>
      </c>
      <c r="G148" s="103">
        <f>[1]Catalysts!C148</f>
        <v>0</v>
      </c>
      <c r="H148" s="103">
        <f>[2]Pellets!F145</f>
        <v>0</v>
      </c>
      <c r="I148" s="103">
        <f>'[1]CV Links'!B150</f>
        <v>0</v>
      </c>
      <c r="J148" s="162" t="str">
        <f>'[1]Compound Vessels'!F148</f>
        <v>Vial (Formic Acid)</v>
      </c>
      <c r="K148" s="106" t="str">
        <f>'[1]Compound Vessels'!G148</f>
        <v>Beaker (Formic Acid)</v>
      </c>
      <c r="L148" s="106" t="str">
        <f>'[1]Compound Vessels'!H148</f>
        <v>Drum (Formic Acid)</v>
      </c>
      <c r="M148" s="106" t="str">
        <f>'[1]Compound Vessels'!I148</f>
        <v>Chemical Vat (Formic Acid)</v>
      </c>
      <c r="N148" s="162">
        <f>'[1]Compound Vessels'!F473</f>
        <v>0</v>
      </c>
      <c r="O148" s="106">
        <f>'[1]Compound Vessels'!G473</f>
        <v>0</v>
      </c>
      <c r="P148" s="106">
        <f>'[1]Compound Vessels'!H473</f>
        <v>0</v>
      </c>
      <c r="Q148" s="106">
        <f>'[1]Compound Vessels'!I473</f>
        <v>0</v>
      </c>
      <c r="R148" s="165">
        <f>'[1]Element Vessels'!F148</f>
        <v>0</v>
      </c>
      <c r="S148" s="103">
        <f>'[1]Element Vessels'!G148</f>
        <v>0</v>
      </c>
      <c r="T148" s="103">
        <f>'[1]Element Vessels'!H148</f>
        <v>0</v>
      </c>
      <c r="U148" s="103">
        <f>'[1]Element Vessels'!I148</f>
        <v>0</v>
      </c>
      <c r="V148" s="168">
        <f>[2]Pellets!F148</f>
        <v>0</v>
      </c>
      <c r="W148" s="104">
        <f>[2]Pellets!G148</f>
        <v>0</v>
      </c>
      <c r="X148" s="104">
        <f>[2]Pellets!H148</f>
        <v>0</v>
      </c>
      <c r="Y148" s="104">
        <f>[2]Pellets!I148</f>
        <v>0</v>
      </c>
      <c r="Z148" s="104">
        <f>'[2]Blocks (Poly)'!D148</f>
        <v>0</v>
      </c>
      <c r="AA148" s="104">
        <f>'[2]Slabs (Poly)'!F148</f>
        <v>0</v>
      </c>
      <c r="AB148" s="104">
        <f>'[2]Stairs (Poly)'!D148</f>
        <v>0</v>
      </c>
      <c r="AC148" s="171">
        <f>[2]Bricks!E148</f>
        <v>0</v>
      </c>
      <c r="AD148" s="103">
        <f>[2]Molds!C148</f>
        <v>0</v>
      </c>
      <c r="AE148" s="100" t="str">
        <f xml:space="preserve"> '[2]Molded Items'!C150</f>
        <v>Tool Shaft (PEEK)</v>
      </c>
      <c r="AF148" s="103">
        <f>[2]Masks!C148</f>
        <v>0</v>
      </c>
      <c r="AG148" s="103">
        <f>[2]Wafers!H149</f>
        <v>0</v>
      </c>
      <c r="AH148" s="103">
        <f>[2]Electronics!E148</f>
        <v>0</v>
      </c>
      <c r="AI148" s="107"/>
      <c r="AJ148" s="107"/>
      <c r="AK148" s="103" t="str">
        <f>'[2]Polycraft Armor'!$G148&amp;" "&amp;'[2]Polycraft Armor'!$H148</f>
        <v xml:space="preserve"> </v>
      </c>
      <c r="AL148" s="103"/>
      <c r="AM148" s="103"/>
      <c r="AN148" s="103"/>
      <c r="AT148" s="103">
        <f>Inventories!$D148</f>
        <v>0</v>
      </c>
      <c r="AU148" s="103">
        <f>'[2]Gripped Tools'!C58</f>
        <v>0</v>
      </c>
      <c r="AV148" s="103">
        <f>'[2]Pogo Sticks'!$C148</f>
        <v>0</v>
      </c>
      <c r="AW148" s="103">
        <f>'[1]Custom Objects'!$C143</f>
        <v>0</v>
      </c>
      <c r="AX148" s="103"/>
      <c r="AY148" s="103" t="str">
        <f>'[3]Items (MC)'!B148</f>
        <v>Firework Charge</v>
      </c>
      <c r="AZ148" s="103" t="str">
        <f>'[3]Blocks (MC)'!B148</f>
        <v>Trapped Chest</v>
      </c>
    </row>
    <row r="149" spans="3:52" x14ac:dyDescent="0.2">
      <c r="C149" s="105">
        <f>[1]Ores!C149</f>
        <v>0</v>
      </c>
      <c r="D149" s="105">
        <f>[1]Ingots!C149</f>
        <v>0</v>
      </c>
      <c r="E149" s="105"/>
      <c r="F149" s="105">
        <f>'[1]Compressed Blocks'!C149</f>
        <v>0</v>
      </c>
      <c r="G149" s="103">
        <f>[1]Catalysts!C149</f>
        <v>0</v>
      </c>
      <c r="H149" s="103">
        <f>[2]Pellets!F146</f>
        <v>0</v>
      </c>
      <c r="I149" s="103">
        <f>'[1]CV Links'!B151</f>
        <v>0</v>
      </c>
      <c r="J149" s="162" t="str">
        <f>'[1]Compound Vessels'!F149</f>
        <v>Vial (Fructose)</v>
      </c>
      <c r="K149" s="106" t="str">
        <f>'[1]Compound Vessels'!G149</f>
        <v>Beaker (Fructose)</v>
      </c>
      <c r="L149" s="106" t="str">
        <f>'[1]Compound Vessels'!H149</f>
        <v>Drum (Fructose)</v>
      </c>
      <c r="M149" s="106" t="str">
        <f>'[1]Compound Vessels'!I149</f>
        <v>Chemical Vat (Fructose)</v>
      </c>
      <c r="N149" s="162">
        <f>'[1]Compound Vessels'!F474</f>
        <v>0</v>
      </c>
      <c r="O149" s="106">
        <f>'[1]Compound Vessels'!G474</f>
        <v>0</v>
      </c>
      <c r="P149" s="106">
        <f>'[1]Compound Vessels'!H474</f>
        <v>0</v>
      </c>
      <c r="Q149" s="106">
        <f>'[1]Compound Vessels'!I474</f>
        <v>0</v>
      </c>
      <c r="R149" s="165">
        <f>'[1]Element Vessels'!F149</f>
        <v>0</v>
      </c>
      <c r="S149" s="103">
        <f>'[1]Element Vessels'!G149</f>
        <v>0</v>
      </c>
      <c r="T149" s="103">
        <f>'[1]Element Vessels'!H149</f>
        <v>0</v>
      </c>
      <c r="U149" s="103">
        <f>'[1]Element Vessels'!I149</f>
        <v>0</v>
      </c>
      <c r="V149" s="168">
        <f>[2]Pellets!F149</f>
        <v>0</v>
      </c>
      <c r="W149" s="104">
        <f>[2]Pellets!G149</f>
        <v>0</v>
      </c>
      <c r="X149" s="104">
        <f>[2]Pellets!H149</f>
        <v>0</v>
      </c>
      <c r="Y149" s="104">
        <f>[2]Pellets!I149</f>
        <v>0</v>
      </c>
      <c r="Z149" s="104">
        <f>'[2]Blocks (Poly)'!D149</f>
        <v>0</v>
      </c>
      <c r="AA149" s="104">
        <f>'[2]Slabs (Poly)'!F149</f>
        <v>0</v>
      </c>
      <c r="AB149" s="104">
        <f>'[2]Stairs (Poly)'!D149</f>
        <v>0</v>
      </c>
      <c r="AC149" s="171">
        <f>[2]Bricks!E149</f>
        <v>0</v>
      </c>
      <c r="AD149" s="103">
        <f>[2]Molds!C149</f>
        <v>0</v>
      </c>
      <c r="AE149" s="100" t="str">
        <f xml:space="preserve"> '[2]Molded Items'!C151</f>
        <v>Tool Shaft (Carbon Fiber Composite)</v>
      </c>
      <c r="AF149" s="103">
        <f>[2]Masks!C149</f>
        <v>0</v>
      </c>
      <c r="AG149" s="103">
        <f>[2]Wafers!H150</f>
        <v>0</v>
      </c>
      <c r="AH149" s="103">
        <f>[2]Electronics!E149</f>
        <v>0</v>
      </c>
      <c r="AI149" s="107"/>
      <c r="AJ149" s="107"/>
      <c r="AK149" s="103" t="str">
        <f>'[2]Polycraft Armor'!$G149&amp;" "&amp;'[2]Polycraft Armor'!$H149</f>
        <v xml:space="preserve"> </v>
      </c>
      <c r="AL149" s="103"/>
      <c r="AM149" s="103"/>
      <c r="AN149" s="103"/>
      <c r="AT149" s="103">
        <f>Inventories!$D149</f>
        <v>0</v>
      </c>
      <c r="AU149" s="103">
        <f>'[2]Gripped Tools'!C59</f>
        <v>0</v>
      </c>
      <c r="AV149" s="103">
        <f>'[2]Pogo Sticks'!$C149</f>
        <v>0</v>
      </c>
      <c r="AW149" s="103">
        <f>'[1]Custom Objects'!$C144</f>
        <v>0</v>
      </c>
      <c r="AX149" s="103"/>
      <c r="AY149" s="103" t="str">
        <f>'[3]Items (MC)'!B149</f>
        <v>Enchanted Book</v>
      </c>
      <c r="AZ149" s="103" t="str">
        <f>'[3]Blocks (MC)'!B149</f>
        <v>Light Weighted Pressure Plate</v>
      </c>
    </row>
    <row r="150" spans="3:52" x14ac:dyDescent="0.2">
      <c r="C150" s="105">
        <f>[1]Ores!C150</f>
        <v>0</v>
      </c>
      <c r="D150" s="105">
        <f>[1]Ingots!C150</f>
        <v>0</v>
      </c>
      <c r="E150" s="105"/>
      <c r="F150" s="105">
        <f>'[1]Compressed Blocks'!C150</f>
        <v>0</v>
      </c>
      <c r="G150" s="103">
        <f>[1]Catalysts!C150</f>
        <v>0</v>
      </c>
      <c r="H150" s="103">
        <f>[2]Pellets!F147</f>
        <v>0</v>
      </c>
      <c r="I150" s="103">
        <f>'[1]CV Links'!B152</f>
        <v>0</v>
      </c>
      <c r="J150" s="162" t="str">
        <f>'[1]Compound Vessels'!F150</f>
        <v>Vial (Fruit Brandy)</v>
      </c>
      <c r="K150" s="106" t="str">
        <f>'[1]Compound Vessels'!G150</f>
        <v>Beaker (Fruit Brandy)</v>
      </c>
      <c r="L150" s="106" t="str">
        <f>'[1]Compound Vessels'!H150</f>
        <v>Drum (Fruit Brandy)</v>
      </c>
      <c r="M150" s="106" t="str">
        <f>'[1]Compound Vessels'!I150</f>
        <v>Chemical Vat (Fruit Brandy)</v>
      </c>
      <c r="N150" s="162">
        <f>'[1]Compound Vessels'!F475</f>
        <v>0</v>
      </c>
      <c r="O150" s="106">
        <f>'[1]Compound Vessels'!G475</f>
        <v>0</v>
      </c>
      <c r="P150" s="106">
        <f>'[1]Compound Vessels'!H475</f>
        <v>0</v>
      </c>
      <c r="Q150" s="106">
        <f>'[1]Compound Vessels'!I475</f>
        <v>0</v>
      </c>
      <c r="R150" s="165">
        <f>'[1]Element Vessels'!F150</f>
        <v>0</v>
      </c>
      <c r="S150" s="103">
        <f>'[1]Element Vessels'!G150</f>
        <v>0</v>
      </c>
      <c r="T150" s="103">
        <f>'[1]Element Vessels'!H150</f>
        <v>0</v>
      </c>
      <c r="U150" s="103">
        <f>'[1]Element Vessels'!I150</f>
        <v>0</v>
      </c>
      <c r="V150" s="168">
        <f>[2]Pellets!F150</f>
        <v>0</v>
      </c>
      <c r="W150" s="104">
        <f>[2]Pellets!G150</f>
        <v>0</v>
      </c>
      <c r="X150" s="104">
        <f>[2]Pellets!H150</f>
        <v>0</v>
      </c>
      <c r="Y150" s="104">
        <f>[2]Pellets!I150</f>
        <v>0</v>
      </c>
      <c r="Z150" s="104">
        <f>'[2]Blocks (Poly)'!D150</f>
        <v>0</v>
      </c>
      <c r="AA150" s="104">
        <f>'[2]Slabs (Poly)'!F150</f>
        <v>0</v>
      </c>
      <c r="AB150" s="104">
        <f>'[2]Stairs (Poly)'!D150</f>
        <v>0</v>
      </c>
      <c r="AC150" s="171">
        <f>[2]Bricks!E150</f>
        <v>0</v>
      </c>
      <c r="AD150" s="103">
        <f>[2]Molds!C150</f>
        <v>0</v>
      </c>
      <c r="AE150" s="100" t="str">
        <f xml:space="preserve"> '[2]Molded Items'!C152</f>
        <v>Lighter Body (LDPE)</v>
      </c>
      <c r="AF150" s="103">
        <f>[2]Masks!C150</f>
        <v>0</v>
      </c>
      <c r="AG150" s="103">
        <f>[2]Wafers!H151</f>
        <v>0</v>
      </c>
      <c r="AH150" s="103">
        <f>[2]Electronics!E150</f>
        <v>0</v>
      </c>
      <c r="AI150" s="107"/>
      <c r="AJ150" s="107"/>
      <c r="AK150" s="103" t="str">
        <f>'[2]Polycraft Armor'!$G150&amp;" "&amp;'[2]Polycraft Armor'!$H150</f>
        <v xml:space="preserve"> </v>
      </c>
      <c r="AL150" s="103"/>
      <c r="AM150" s="103"/>
      <c r="AN150" s="103"/>
      <c r="AT150" s="103">
        <f>Inventories!$D150</f>
        <v>0</v>
      </c>
      <c r="AU150" s="103">
        <f>'[2]Gripped Tools'!C60</f>
        <v>0</v>
      </c>
      <c r="AV150" s="103">
        <f>'[2]Pogo Sticks'!$C150</f>
        <v>0</v>
      </c>
      <c r="AW150" s="103">
        <f>'[1]Custom Objects'!$C145</f>
        <v>0</v>
      </c>
      <c r="AX150" s="103"/>
      <c r="AY150" s="103" t="str">
        <f>'[3]Items (MC)'!B150</f>
        <v>Comparator</v>
      </c>
      <c r="AZ150" s="103" t="str">
        <f>'[3]Blocks (MC)'!B150</f>
        <v>Heavy Weighted Pressure Plate</v>
      </c>
    </row>
    <row r="151" spans="3:52" x14ac:dyDescent="0.2">
      <c r="C151" s="105">
        <f>[1]Ores!C151</f>
        <v>0</v>
      </c>
      <c r="D151" s="105">
        <f>[1]Ingots!C151</f>
        <v>0</v>
      </c>
      <c r="E151" s="105"/>
      <c r="F151" s="105">
        <f>'[1]Compressed Blocks'!C151</f>
        <v>0</v>
      </c>
      <c r="G151" s="103">
        <f>[1]Catalysts!C151</f>
        <v>0</v>
      </c>
      <c r="H151" s="103">
        <f>[2]Pellets!F148</f>
        <v>0</v>
      </c>
      <c r="I151" s="103">
        <f>'[1]CV Links'!B153</f>
        <v>0</v>
      </c>
      <c r="J151" s="162" t="str">
        <f>'[1]Compound Vessels'!F151</f>
        <v>Vial (Gas Oil)</v>
      </c>
      <c r="K151" s="106" t="str">
        <f>'[1]Compound Vessels'!G151</f>
        <v>Beaker (Gas Oil)</v>
      </c>
      <c r="L151" s="106" t="str">
        <f>'[1]Compound Vessels'!H151</f>
        <v>Drum (Gas Oil)</v>
      </c>
      <c r="M151" s="106" t="str">
        <f>'[1]Compound Vessels'!I151</f>
        <v>Chemical Vat (Gas Oil)</v>
      </c>
      <c r="N151" s="162">
        <f>'[1]Compound Vessels'!F476</f>
        <v>0</v>
      </c>
      <c r="O151" s="106">
        <f>'[1]Compound Vessels'!G476</f>
        <v>0</v>
      </c>
      <c r="P151" s="106">
        <f>'[1]Compound Vessels'!H476</f>
        <v>0</v>
      </c>
      <c r="Q151" s="106">
        <f>'[1]Compound Vessels'!I476</f>
        <v>0</v>
      </c>
      <c r="R151" s="165">
        <f>'[1]Element Vessels'!F151</f>
        <v>0</v>
      </c>
      <c r="S151" s="103">
        <f>'[1]Element Vessels'!G151</f>
        <v>0</v>
      </c>
      <c r="T151" s="103">
        <f>'[1]Element Vessels'!H151</f>
        <v>0</v>
      </c>
      <c r="U151" s="103">
        <f>'[1]Element Vessels'!I151</f>
        <v>0</v>
      </c>
      <c r="V151" s="168">
        <f>[2]Pellets!F151</f>
        <v>0</v>
      </c>
      <c r="W151" s="104">
        <f>[2]Pellets!G151</f>
        <v>0</v>
      </c>
      <c r="X151" s="104">
        <f>[2]Pellets!H151</f>
        <v>0</v>
      </c>
      <c r="Y151" s="104">
        <f>[2]Pellets!I151</f>
        <v>0</v>
      </c>
      <c r="Z151" s="104">
        <f>'[2]Blocks (Poly)'!D151</f>
        <v>0</v>
      </c>
      <c r="AA151" s="104">
        <f>'[2]Slabs (Poly)'!F151</f>
        <v>0</v>
      </c>
      <c r="AB151" s="104">
        <f>'[2]Stairs (Poly)'!D151</f>
        <v>0</v>
      </c>
      <c r="AC151" s="171">
        <f>[2]Bricks!E151</f>
        <v>0</v>
      </c>
      <c r="AD151" s="103">
        <f>[2]Molds!C151</f>
        <v>0</v>
      </c>
      <c r="AE151" s="100" t="str">
        <f xml:space="preserve"> '[2]Molded Items'!C153</f>
        <v>Cell Phone Case (SAN)</v>
      </c>
      <c r="AF151" s="103">
        <f>[2]Masks!C151</f>
        <v>0</v>
      </c>
      <c r="AG151" s="103">
        <f>[2]Wafers!H152</f>
        <v>0</v>
      </c>
      <c r="AH151" s="103">
        <f>[2]Electronics!E151</f>
        <v>0</v>
      </c>
      <c r="AI151" s="107"/>
      <c r="AJ151" s="107"/>
      <c r="AK151" s="103" t="str">
        <f>'[2]Polycraft Armor'!$G151&amp;" "&amp;'[2]Polycraft Armor'!$H151</f>
        <v xml:space="preserve"> </v>
      </c>
      <c r="AL151" s="103"/>
      <c r="AM151" s="103"/>
      <c r="AN151" s="103"/>
      <c r="AT151" s="103">
        <f>Inventories!$D151</f>
        <v>0</v>
      </c>
      <c r="AU151" s="103">
        <f>'[2]Gripped Tools'!C61</f>
        <v>0</v>
      </c>
      <c r="AV151" s="103">
        <f>'[2]Pogo Sticks'!$C151</f>
        <v>0</v>
      </c>
      <c r="AW151" s="103">
        <f>'[1]Custom Objects'!$C146</f>
        <v>0</v>
      </c>
      <c r="AX151" s="103"/>
      <c r="AY151" s="103" t="str">
        <f>'[3]Items (MC)'!B151</f>
        <v>Netherbrick</v>
      </c>
      <c r="AZ151" s="103" t="str">
        <f>'[3]Blocks (MC)'!B151</f>
        <v>Unpowered Comparator</v>
      </c>
    </row>
    <row r="152" spans="3:52" x14ac:dyDescent="0.2">
      <c r="C152" s="105">
        <f>[1]Ores!C152</f>
        <v>0</v>
      </c>
      <c r="D152" s="105">
        <f>[1]Ingots!C152</f>
        <v>0</v>
      </c>
      <c r="E152" s="105"/>
      <c r="F152" s="105">
        <f>'[1]Compressed Blocks'!C152</f>
        <v>0</v>
      </c>
      <c r="G152" s="103">
        <f>[1]Catalysts!C152</f>
        <v>0</v>
      </c>
      <c r="H152" s="103">
        <f>[2]Pellets!F149</f>
        <v>0</v>
      </c>
      <c r="I152" s="103">
        <f>'[1]CV Links'!B154</f>
        <v>0</v>
      </c>
      <c r="J152" s="162" t="str">
        <f>'[1]Compound Vessels'!F152</f>
        <v>Vial (Gin)</v>
      </c>
      <c r="K152" s="106" t="str">
        <f>'[1]Compound Vessels'!G152</f>
        <v>Beaker (Gin)</v>
      </c>
      <c r="L152" s="106" t="str">
        <f>'[1]Compound Vessels'!H152</f>
        <v>Drum (Gin)</v>
      </c>
      <c r="M152" s="106" t="str">
        <f>'[1]Compound Vessels'!I152</f>
        <v>Chemical Vat (Gin)</v>
      </c>
      <c r="N152" s="162">
        <f>'[1]Compound Vessels'!F477</f>
        <v>0</v>
      </c>
      <c r="O152" s="106">
        <f>'[1]Compound Vessels'!G477</f>
        <v>0</v>
      </c>
      <c r="P152" s="106">
        <f>'[1]Compound Vessels'!H477</f>
        <v>0</v>
      </c>
      <c r="Q152" s="106">
        <f>'[1]Compound Vessels'!I477</f>
        <v>0</v>
      </c>
      <c r="R152" s="165">
        <f>'[1]Element Vessels'!F152</f>
        <v>0</v>
      </c>
      <c r="S152" s="103">
        <f>'[1]Element Vessels'!G152</f>
        <v>0</v>
      </c>
      <c r="T152" s="103">
        <f>'[1]Element Vessels'!H152</f>
        <v>0</v>
      </c>
      <c r="U152" s="103">
        <f>'[1]Element Vessels'!I152</f>
        <v>0</v>
      </c>
      <c r="V152" s="168">
        <f>[2]Pellets!F152</f>
        <v>0</v>
      </c>
      <c r="W152" s="104">
        <f>[2]Pellets!G152</f>
        <v>0</v>
      </c>
      <c r="X152" s="104">
        <f>[2]Pellets!H152</f>
        <v>0</v>
      </c>
      <c r="Y152" s="104">
        <f>[2]Pellets!I152</f>
        <v>0</v>
      </c>
      <c r="Z152" s="104">
        <f>'[2]Blocks (Poly)'!D152</f>
        <v>0</v>
      </c>
      <c r="AA152" s="104">
        <f>'[2]Slabs (Poly)'!F152</f>
        <v>0</v>
      </c>
      <c r="AB152" s="104">
        <f>'[2]Stairs (Poly)'!D152</f>
        <v>0</v>
      </c>
      <c r="AC152" s="171">
        <f>[2]Bricks!E152</f>
        <v>0</v>
      </c>
      <c r="AD152" s="103">
        <f>[2]Molds!C152</f>
        <v>0</v>
      </c>
      <c r="AE152" s="100" t="str">
        <f xml:space="preserve"> '[2]Molded Items'!C154</f>
        <v>Walky Talky Case (SAN)</v>
      </c>
      <c r="AF152" s="103">
        <f>[2]Masks!C152</f>
        <v>0</v>
      </c>
      <c r="AG152" s="103">
        <f>[2]Wafers!H153</f>
        <v>0</v>
      </c>
      <c r="AH152" s="103">
        <f>[2]Electronics!E152</f>
        <v>0</v>
      </c>
      <c r="AI152" s="107"/>
      <c r="AJ152" s="107"/>
      <c r="AK152" s="103" t="str">
        <f>'[2]Polycraft Armor'!$G152&amp;" "&amp;'[2]Polycraft Armor'!$H152</f>
        <v xml:space="preserve"> </v>
      </c>
      <c r="AL152" s="103"/>
      <c r="AM152" s="103"/>
      <c r="AN152" s="103"/>
      <c r="AT152" s="103">
        <f>Inventories!$D152</f>
        <v>0</v>
      </c>
      <c r="AU152" s="103">
        <f>'[2]Gripped Tools'!C62</f>
        <v>0</v>
      </c>
      <c r="AV152" s="103">
        <f>'[2]Pogo Sticks'!$C152</f>
        <v>0</v>
      </c>
      <c r="AW152" s="103">
        <f>'[1]Custom Objects'!$C147</f>
        <v>0</v>
      </c>
      <c r="AX152" s="103"/>
      <c r="AY152" s="103" t="str">
        <f>'[3]Items (MC)'!B152</f>
        <v>Quartz</v>
      </c>
      <c r="AZ152" s="103" t="str">
        <f>'[3]Blocks (MC)'!B152</f>
        <v>Powered Comparator</v>
      </c>
    </row>
    <row r="153" spans="3:52" x14ac:dyDescent="0.2">
      <c r="C153" s="105">
        <f>[1]Ores!C153</f>
        <v>0</v>
      </c>
      <c r="D153" s="105">
        <f>[1]Ingots!C153</f>
        <v>0</v>
      </c>
      <c r="E153" s="105"/>
      <c r="F153" s="105">
        <f>'[1]Compressed Blocks'!C153</f>
        <v>0</v>
      </c>
      <c r="G153" s="103">
        <f>[1]Catalysts!C153</f>
        <v>0</v>
      </c>
      <c r="H153" s="103">
        <f>[2]Pellets!F150</f>
        <v>0</v>
      </c>
      <c r="I153" s="103">
        <f>'[1]CV Links'!B155</f>
        <v>0</v>
      </c>
      <c r="J153" s="162" t="str">
        <f>'[1]Compound Vessels'!F153</f>
        <v>Vial (Glucose)</v>
      </c>
      <c r="K153" s="106" t="str">
        <f>'[1]Compound Vessels'!G153</f>
        <v>Beaker (Glucose)</v>
      </c>
      <c r="L153" s="106" t="str">
        <f>'[1]Compound Vessels'!H153</f>
        <v>Drum (Glucose)</v>
      </c>
      <c r="M153" s="106" t="str">
        <f>'[1]Compound Vessels'!I153</f>
        <v>Chemical Vat (Glucose)</v>
      </c>
      <c r="N153" s="162">
        <f>'[1]Compound Vessels'!F478</f>
        <v>0</v>
      </c>
      <c r="O153" s="106">
        <f>'[1]Compound Vessels'!G478</f>
        <v>0</v>
      </c>
      <c r="P153" s="106">
        <f>'[1]Compound Vessels'!H478</f>
        <v>0</v>
      </c>
      <c r="Q153" s="106">
        <f>'[1]Compound Vessels'!I478</f>
        <v>0</v>
      </c>
      <c r="R153" s="165">
        <f>'[1]Element Vessels'!F153</f>
        <v>0</v>
      </c>
      <c r="S153" s="103">
        <f>'[1]Element Vessels'!G153</f>
        <v>0</v>
      </c>
      <c r="T153" s="103">
        <f>'[1]Element Vessels'!H153</f>
        <v>0</v>
      </c>
      <c r="U153" s="103">
        <f>'[1]Element Vessels'!I153</f>
        <v>0</v>
      </c>
      <c r="V153" s="168">
        <f>[2]Pellets!F153</f>
        <v>0</v>
      </c>
      <c r="W153" s="104">
        <f>[2]Pellets!G153</f>
        <v>0</v>
      </c>
      <c r="X153" s="104">
        <f>[2]Pellets!H153</f>
        <v>0</v>
      </c>
      <c r="Y153" s="104">
        <f>[2]Pellets!I153</f>
        <v>0</v>
      </c>
      <c r="Z153" s="104">
        <f>'[2]Blocks (Poly)'!D153</f>
        <v>0</v>
      </c>
      <c r="AA153" s="104">
        <f>'[2]Slabs (Poly)'!F153</f>
        <v>0</v>
      </c>
      <c r="AB153" s="104">
        <f>'[2]Stairs (Poly)'!D153</f>
        <v>0</v>
      </c>
      <c r="AC153" s="171">
        <f>[2]Bricks!E153</f>
        <v>0</v>
      </c>
      <c r="AD153" s="103">
        <f>[2]Molds!C153</f>
        <v>0</v>
      </c>
      <c r="AE153" s="100" t="str">
        <f xml:space="preserve"> '[2]Molded Items'!C155</f>
        <v>HAM Radio Case (SAN)</v>
      </c>
      <c r="AF153" s="103">
        <f>[2]Masks!C153</f>
        <v>0</v>
      </c>
      <c r="AG153" s="103">
        <f>[2]Wafers!H154</f>
        <v>0</v>
      </c>
      <c r="AH153" s="103">
        <f>[2]Electronics!E153</f>
        <v>0</v>
      </c>
      <c r="AI153" s="107"/>
      <c r="AJ153" s="107"/>
      <c r="AK153" s="103" t="str">
        <f>'[2]Polycraft Armor'!$G153&amp;" "&amp;'[2]Polycraft Armor'!$H153</f>
        <v xml:space="preserve"> </v>
      </c>
      <c r="AL153" s="103"/>
      <c r="AM153" s="103"/>
      <c r="AN153" s="103"/>
      <c r="AT153" s="103">
        <f>Inventories!$D153</f>
        <v>0</v>
      </c>
      <c r="AU153" s="103">
        <f>'[2]Gripped Tools'!C63</f>
        <v>0</v>
      </c>
      <c r="AV153" s="103">
        <f>'[2]Pogo Sticks'!$C153</f>
        <v>0</v>
      </c>
      <c r="AW153" s="103">
        <f>'[1]Custom Objects'!$C148</f>
        <v>0</v>
      </c>
      <c r="AX153" s="103"/>
      <c r="AY153" s="103" t="str">
        <f>'[3]Items (MC)'!B153</f>
        <v>Tnt Minecart</v>
      </c>
      <c r="AZ153" s="103" t="str">
        <f>'[3]Blocks (MC)'!B153</f>
        <v>Daylight Detector</v>
      </c>
    </row>
    <row r="154" spans="3:52" x14ac:dyDescent="0.2">
      <c r="C154" s="105">
        <f>[1]Ores!C154</f>
        <v>0</v>
      </c>
      <c r="D154" s="105">
        <f>[1]Ingots!C154</f>
        <v>0</v>
      </c>
      <c r="E154" s="105"/>
      <c r="F154" s="105">
        <f>'[1]Compressed Blocks'!C154</f>
        <v>0</v>
      </c>
      <c r="G154" s="103">
        <f>[1]Catalysts!C154</f>
        <v>0</v>
      </c>
      <c r="H154" s="103">
        <f>[2]Pellets!F151</f>
        <v>0</v>
      </c>
      <c r="I154" s="103">
        <f>'[1]CV Links'!B156</f>
        <v>0</v>
      </c>
      <c r="J154" s="162" t="str">
        <f>'[1]Compound Vessels'!F154</f>
        <v>Vial (Glycerol)</v>
      </c>
      <c r="K154" s="106" t="str">
        <f>'[1]Compound Vessels'!G154</f>
        <v>Beaker (Glycerol)</v>
      </c>
      <c r="L154" s="106" t="str">
        <f>'[1]Compound Vessels'!H154</f>
        <v>Drum (Glycerol)</v>
      </c>
      <c r="M154" s="106" t="str">
        <f>'[1]Compound Vessels'!I154</f>
        <v>Chemical Vat (Glycerol)</v>
      </c>
      <c r="N154" s="162">
        <f>'[1]Compound Vessels'!F479</f>
        <v>0</v>
      </c>
      <c r="O154" s="106">
        <f>'[1]Compound Vessels'!G479</f>
        <v>0</v>
      </c>
      <c r="P154" s="106">
        <f>'[1]Compound Vessels'!H479</f>
        <v>0</v>
      </c>
      <c r="Q154" s="106">
        <f>'[1]Compound Vessels'!I479</f>
        <v>0</v>
      </c>
      <c r="R154" s="165">
        <f>'[1]Element Vessels'!F154</f>
        <v>0</v>
      </c>
      <c r="S154" s="103">
        <f>'[1]Element Vessels'!G154</f>
        <v>0</v>
      </c>
      <c r="T154" s="103">
        <f>'[1]Element Vessels'!H154</f>
        <v>0</v>
      </c>
      <c r="U154" s="103">
        <f>'[1]Element Vessels'!I154</f>
        <v>0</v>
      </c>
      <c r="V154" s="168">
        <f>[2]Pellets!F154</f>
        <v>0</v>
      </c>
      <c r="W154" s="104">
        <f>[2]Pellets!G154</f>
        <v>0</v>
      </c>
      <c r="X154" s="104">
        <f>[2]Pellets!H154</f>
        <v>0</v>
      </c>
      <c r="Y154" s="104">
        <f>[2]Pellets!I154</f>
        <v>0</v>
      </c>
      <c r="Z154" s="104">
        <f>'[2]Blocks (Poly)'!D154</f>
        <v>0</v>
      </c>
      <c r="AA154" s="104">
        <f>'[2]Slabs (Poly)'!F154</f>
        <v>0</v>
      </c>
      <c r="AB154" s="104">
        <f>'[2]Stairs (Poly)'!D154</f>
        <v>0</v>
      </c>
      <c r="AC154" s="171">
        <f>[2]Bricks!E154</f>
        <v>0</v>
      </c>
      <c r="AD154" s="103">
        <f>[2]Molds!C154</f>
        <v>0</v>
      </c>
      <c r="AE154" s="100" t="str">
        <f xml:space="preserve"> '[2]Molded Items'!C156</f>
        <v>Air Quality Detector Case (PS)</v>
      </c>
      <c r="AF154" s="103">
        <f>[2]Masks!C154</f>
        <v>0</v>
      </c>
      <c r="AG154" s="103">
        <f>[2]Wafers!H155</f>
        <v>0</v>
      </c>
      <c r="AH154" s="103">
        <f>[2]Electronics!E154</f>
        <v>0</v>
      </c>
      <c r="AI154" s="107"/>
      <c r="AJ154" s="107"/>
      <c r="AK154" s="103" t="str">
        <f>'[2]Polycraft Armor'!$G154&amp;" "&amp;'[2]Polycraft Armor'!$H154</f>
        <v xml:space="preserve"> </v>
      </c>
      <c r="AL154" s="103"/>
      <c r="AM154" s="103"/>
      <c r="AN154" s="103"/>
      <c r="AT154" s="103">
        <f>Inventories!$D154</f>
        <v>0</v>
      </c>
      <c r="AU154" s="103">
        <f>'[2]Gripped Tools'!C64</f>
        <v>0</v>
      </c>
      <c r="AV154" s="103">
        <f>'[2]Pogo Sticks'!$C154</f>
        <v>0</v>
      </c>
      <c r="AW154" s="103">
        <f>'[1]Custom Objects'!$C149</f>
        <v>0</v>
      </c>
      <c r="AX154" s="103"/>
      <c r="AY154" s="103" t="str">
        <f>'[3]Items (MC)'!B154</f>
        <v>Hopper Minecart</v>
      </c>
      <c r="AZ154" s="103" t="str">
        <f>'[3]Blocks (MC)'!B154</f>
        <v>Redstone Block</v>
      </c>
    </row>
    <row r="155" spans="3:52" x14ac:dyDescent="0.2">
      <c r="C155" s="105">
        <f>[1]Ores!C155</f>
        <v>0</v>
      </c>
      <c r="D155" s="105">
        <f>[1]Ingots!C155</f>
        <v>0</v>
      </c>
      <c r="E155" s="105"/>
      <c r="F155" s="105">
        <f>'[1]Compressed Blocks'!C155</f>
        <v>0</v>
      </c>
      <c r="G155" s="103">
        <f>[1]Catalysts!C155</f>
        <v>0</v>
      </c>
      <c r="H155" s="103">
        <f>[2]Pellets!F152</f>
        <v>0</v>
      </c>
      <c r="I155" s="103">
        <f>'[1]CV Links'!B157</f>
        <v>0</v>
      </c>
      <c r="J155" s="162" t="str">
        <f>'[1]Compound Vessels'!F155</f>
        <v>Vial (Glycolic Acid)</v>
      </c>
      <c r="K155" s="106" t="str">
        <f>'[1]Compound Vessels'!G155</f>
        <v>Beaker (Glycolic Acid)</v>
      </c>
      <c r="L155" s="106" t="str">
        <f>'[1]Compound Vessels'!H155</f>
        <v>Drum (Glycolic Acid)</v>
      </c>
      <c r="M155" s="106" t="str">
        <f>'[1]Compound Vessels'!I155</f>
        <v>Chemical Vat (Glycolic Acid)</v>
      </c>
      <c r="N155" s="162">
        <f>'[1]Compound Vessels'!F480</f>
        <v>0</v>
      </c>
      <c r="O155" s="106">
        <f>'[1]Compound Vessels'!G480</f>
        <v>0</v>
      </c>
      <c r="P155" s="106">
        <f>'[1]Compound Vessels'!H480</f>
        <v>0</v>
      </c>
      <c r="Q155" s="106">
        <f>'[1]Compound Vessels'!I480</f>
        <v>0</v>
      </c>
      <c r="R155" s="165">
        <f>'[1]Element Vessels'!F155</f>
        <v>0</v>
      </c>
      <c r="S155" s="103">
        <f>'[1]Element Vessels'!G155</f>
        <v>0</v>
      </c>
      <c r="T155" s="103">
        <f>'[1]Element Vessels'!H155</f>
        <v>0</v>
      </c>
      <c r="U155" s="103">
        <f>'[1]Element Vessels'!I155</f>
        <v>0</v>
      </c>
      <c r="V155" s="168">
        <f>[2]Pellets!F155</f>
        <v>0</v>
      </c>
      <c r="W155" s="104">
        <f>[2]Pellets!G155</f>
        <v>0</v>
      </c>
      <c r="X155" s="104">
        <f>[2]Pellets!H155</f>
        <v>0</v>
      </c>
      <c r="Y155" s="104">
        <f>[2]Pellets!I155</f>
        <v>0</v>
      </c>
      <c r="Z155" s="104">
        <f>'[2]Blocks (Poly)'!D155</f>
        <v>0</v>
      </c>
      <c r="AA155" s="104">
        <f>'[2]Slabs (Poly)'!F155</f>
        <v>0</v>
      </c>
      <c r="AB155" s="104">
        <f>'[2]Stairs (Poly)'!D155</f>
        <v>0</v>
      </c>
      <c r="AC155" s="171">
        <f>[2]Bricks!E155</f>
        <v>0</v>
      </c>
      <c r="AD155" s="103">
        <f>[2]Molds!C155</f>
        <v>0</v>
      </c>
      <c r="AE155" s="100" t="e">
        <f xml:space="preserve"> '[2]Molded Items'!#REF!</f>
        <v>#REF!</v>
      </c>
      <c r="AF155" s="103">
        <f>[2]Masks!C155</f>
        <v>0</v>
      </c>
      <c r="AG155" s="103">
        <f>[2]Wafers!H156</f>
        <v>0</v>
      </c>
      <c r="AH155" s="103">
        <f>[2]Electronics!E155</f>
        <v>0</v>
      </c>
      <c r="AI155" s="107"/>
      <c r="AJ155" s="107"/>
      <c r="AK155" s="103" t="str">
        <f>'[2]Polycraft Armor'!$G155&amp;" "&amp;'[2]Polycraft Armor'!$H155</f>
        <v xml:space="preserve"> </v>
      </c>
      <c r="AL155" s="103"/>
      <c r="AM155" s="103"/>
      <c r="AN155" s="103"/>
      <c r="AT155" s="103">
        <f>Inventories!$D155</f>
        <v>0</v>
      </c>
      <c r="AU155" s="103">
        <f>'[2]Gripped Tools'!C65</f>
        <v>0</v>
      </c>
      <c r="AV155" s="103">
        <f>'[2]Pogo Sticks'!$C155</f>
        <v>0</v>
      </c>
      <c r="AW155" s="103">
        <f>'[1]Custom Objects'!$C150</f>
        <v>0</v>
      </c>
      <c r="AX155" s="103"/>
      <c r="AY155" s="103" t="str">
        <f>'[3]Items (MC)'!B155</f>
        <v>0</v>
      </c>
      <c r="AZ155" s="103" t="str">
        <f>'[3]Blocks (MC)'!B155</f>
        <v>Quartz Ore</v>
      </c>
    </row>
    <row r="156" spans="3:52" x14ac:dyDescent="0.2">
      <c r="C156" s="105">
        <f>[1]Ores!C156</f>
        <v>0</v>
      </c>
      <c r="D156" s="105">
        <f>[1]Ingots!C156</f>
        <v>0</v>
      </c>
      <c r="E156" s="105"/>
      <c r="F156" s="105">
        <f>'[1]Compressed Blocks'!C156</f>
        <v>0</v>
      </c>
      <c r="G156" s="103">
        <f>[1]Catalysts!C156</f>
        <v>0</v>
      </c>
      <c r="H156" s="103">
        <f>[2]Pellets!F153</f>
        <v>0</v>
      </c>
      <c r="I156" s="103">
        <f>'[1]CV Links'!B158</f>
        <v>0</v>
      </c>
      <c r="J156" s="162" t="str">
        <f>'[1]Compound Vessels'!F156</f>
        <v>Vial (Gum Arabic)</v>
      </c>
      <c r="K156" s="106" t="str">
        <f>'[1]Compound Vessels'!G156</f>
        <v>Beaker (Gum Arabic)</v>
      </c>
      <c r="L156" s="106" t="str">
        <f>'[1]Compound Vessels'!H156</f>
        <v>Drum (Gum Arabic)</v>
      </c>
      <c r="M156" s="106" t="str">
        <f>'[1]Compound Vessels'!I156</f>
        <v>Chemical Vat (Gum Arabic)</v>
      </c>
      <c r="N156" s="162">
        <f>'[1]Compound Vessels'!F481</f>
        <v>0</v>
      </c>
      <c r="O156" s="106">
        <f>'[1]Compound Vessels'!G481</f>
        <v>0</v>
      </c>
      <c r="P156" s="106">
        <f>'[1]Compound Vessels'!H481</f>
        <v>0</v>
      </c>
      <c r="Q156" s="106">
        <f>'[1]Compound Vessels'!I481</f>
        <v>0</v>
      </c>
      <c r="R156" s="165">
        <f>'[1]Element Vessels'!F156</f>
        <v>0</v>
      </c>
      <c r="S156" s="103">
        <f>'[1]Element Vessels'!G156</f>
        <v>0</v>
      </c>
      <c r="T156" s="103">
        <f>'[1]Element Vessels'!H156</f>
        <v>0</v>
      </c>
      <c r="U156" s="103">
        <f>'[1]Element Vessels'!I156</f>
        <v>0</v>
      </c>
      <c r="V156" s="168">
        <f>[2]Pellets!F156</f>
        <v>0</v>
      </c>
      <c r="W156" s="104">
        <f>[2]Pellets!G156</f>
        <v>0</v>
      </c>
      <c r="X156" s="104">
        <f>[2]Pellets!H156</f>
        <v>0</v>
      </c>
      <c r="Y156" s="104">
        <f>[2]Pellets!I156</f>
        <v>0</v>
      </c>
      <c r="Z156" s="104">
        <f>'[2]Blocks (Poly)'!D156</f>
        <v>0</v>
      </c>
      <c r="AA156" s="104">
        <f>'[2]Slabs (Poly)'!F156</f>
        <v>0</v>
      </c>
      <c r="AB156" s="104">
        <f>'[2]Stairs (Poly)'!D156</f>
        <v>0</v>
      </c>
      <c r="AC156" s="171">
        <f>[2]Bricks!E156</f>
        <v>0</v>
      </c>
      <c r="AD156" s="103">
        <f>[2]Molds!C156</f>
        <v>0</v>
      </c>
      <c r="AE156" s="100" t="e">
        <f xml:space="preserve"> '[2]Molded Items'!#REF!</f>
        <v>#REF!</v>
      </c>
      <c r="AF156" s="103">
        <f>[2]Masks!C156</f>
        <v>0</v>
      </c>
      <c r="AG156" s="103">
        <f>[2]Wafers!H157</f>
        <v>0</v>
      </c>
      <c r="AH156" s="103">
        <f>[2]Electronics!E156</f>
        <v>0</v>
      </c>
      <c r="AI156" s="107"/>
      <c r="AJ156" s="107"/>
      <c r="AK156" s="103" t="str">
        <f>'[2]Polycraft Armor'!$G156&amp;" "&amp;'[2]Polycraft Armor'!$H156</f>
        <v xml:space="preserve"> </v>
      </c>
      <c r="AL156" s="103"/>
      <c r="AM156" s="103"/>
      <c r="AN156" s="103"/>
      <c r="AT156" s="103">
        <f>Inventories!$D156</f>
        <v>0</v>
      </c>
      <c r="AU156" s="103">
        <f>'[2]Gripped Tools'!C66</f>
        <v>0</v>
      </c>
      <c r="AV156" s="103">
        <f>'[2]Pogo Sticks'!$C156</f>
        <v>0</v>
      </c>
      <c r="AW156" s="103">
        <f>'[1]Custom Objects'!$C151</f>
        <v>0</v>
      </c>
      <c r="AX156" s="103"/>
      <c r="AY156" s="103" t="str">
        <f>'[3]Items (MC)'!B156</f>
        <v>0</v>
      </c>
      <c r="AZ156" s="103" t="str">
        <f>'[3]Blocks (MC)'!B156</f>
        <v>Hopper</v>
      </c>
    </row>
    <row r="157" spans="3:52" x14ac:dyDescent="0.2">
      <c r="C157" s="105">
        <f>[1]Ores!C157</f>
        <v>0</v>
      </c>
      <c r="D157" s="105">
        <f>[1]Ingots!C157</f>
        <v>0</v>
      </c>
      <c r="E157" s="105"/>
      <c r="F157" s="105">
        <f>'[1]Compressed Blocks'!C157</f>
        <v>0</v>
      </c>
      <c r="G157" s="103">
        <f>[1]Catalysts!C157</f>
        <v>0</v>
      </c>
      <c r="H157" s="103">
        <f>[2]Pellets!F154</f>
        <v>0</v>
      </c>
      <c r="I157" s="103">
        <f>'[1]CV Links'!B159</f>
        <v>0</v>
      </c>
      <c r="J157" s="162" t="str">
        <f>'[1]Compound Vessels'!F157</f>
        <v>Vial (Heavy Naphtha)</v>
      </c>
      <c r="K157" s="106" t="str">
        <f>'[1]Compound Vessels'!G157</f>
        <v>Beaker (Heavy Naphtha)</v>
      </c>
      <c r="L157" s="106" t="str">
        <f>'[1]Compound Vessels'!H157</f>
        <v>Drum (Heavy Naphtha)</v>
      </c>
      <c r="M157" s="106" t="str">
        <f>'[1]Compound Vessels'!I157</f>
        <v>Chemical Vat (Heavy Naphtha)</v>
      </c>
      <c r="N157" s="162">
        <f>'[1]Compound Vessels'!F482</f>
        <v>0</v>
      </c>
      <c r="O157" s="106">
        <f>'[1]Compound Vessels'!G482</f>
        <v>0</v>
      </c>
      <c r="P157" s="106">
        <f>'[1]Compound Vessels'!H482</f>
        <v>0</v>
      </c>
      <c r="Q157" s="106">
        <f>'[1]Compound Vessels'!I482</f>
        <v>0</v>
      </c>
      <c r="R157" s="165">
        <f>'[1]Element Vessels'!F157</f>
        <v>0</v>
      </c>
      <c r="S157" s="103">
        <f>'[1]Element Vessels'!G157</f>
        <v>0</v>
      </c>
      <c r="T157" s="103">
        <f>'[1]Element Vessels'!H157</f>
        <v>0</v>
      </c>
      <c r="U157" s="103">
        <f>'[1]Element Vessels'!I157</f>
        <v>0</v>
      </c>
      <c r="V157" s="168">
        <f>[2]Pellets!F157</f>
        <v>0</v>
      </c>
      <c r="W157" s="104">
        <f>[2]Pellets!G157</f>
        <v>0</v>
      </c>
      <c r="X157" s="104">
        <f>[2]Pellets!H157</f>
        <v>0</v>
      </c>
      <c r="Y157" s="104">
        <f>[2]Pellets!I157</f>
        <v>0</v>
      </c>
      <c r="Z157" s="104">
        <f>'[2]Blocks (Poly)'!D157</f>
        <v>0</v>
      </c>
      <c r="AA157" s="104">
        <f>'[2]Slabs (Poly)'!F157</f>
        <v>0</v>
      </c>
      <c r="AB157" s="104">
        <f>'[2]Stairs (Poly)'!D157</f>
        <v>0</v>
      </c>
      <c r="AC157" s="171">
        <f>[2]Bricks!E157</f>
        <v>0</v>
      </c>
      <c r="AD157" s="103">
        <f>[2]Molds!C157</f>
        <v>0</v>
      </c>
      <c r="AE157" s="100" t="str">
        <f xml:space="preserve"> '[2]Molded Items'!C157</f>
        <v>Grip (Synthetic Rubber)</v>
      </c>
      <c r="AF157" s="103">
        <f>[2]Masks!C157</f>
        <v>0</v>
      </c>
      <c r="AG157" s="103">
        <f>[2]Wafers!H158</f>
        <v>0</v>
      </c>
      <c r="AH157" s="103">
        <f>[2]Electronics!E157</f>
        <v>0</v>
      </c>
      <c r="AI157" s="107"/>
      <c r="AJ157" s="107"/>
      <c r="AK157" s="103" t="str">
        <f>'[2]Polycraft Armor'!$G157&amp;" "&amp;'[2]Polycraft Armor'!$H157</f>
        <v xml:space="preserve"> </v>
      </c>
      <c r="AL157" s="103"/>
      <c r="AM157" s="103"/>
      <c r="AN157" s="103"/>
      <c r="AT157" s="103">
        <f>Inventories!$D157</f>
        <v>0</v>
      </c>
      <c r="AU157" s="103">
        <f>'[2]Gripped Tools'!C67</f>
        <v>0</v>
      </c>
      <c r="AV157" s="103">
        <f>'[2]Pogo Sticks'!$C157</f>
        <v>0</v>
      </c>
      <c r="AW157" s="103">
        <f>'[1]Custom Objects'!$C152</f>
        <v>0</v>
      </c>
      <c r="AX157" s="103"/>
      <c r="AY157" s="103" t="str">
        <f>'[3]Items (MC)'!B157</f>
        <v>0</v>
      </c>
      <c r="AZ157" s="103" t="str">
        <f>'[3]Blocks (MC)'!B157</f>
        <v>Quartz Block</v>
      </c>
    </row>
    <row r="158" spans="3:52" x14ac:dyDescent="0.2">
      <c r="C158" s="105">
        <f>[1]Ores!C158</f>
        <v>0</v>
      </c>
      <c r="D158" s="105">
        <f>[1]Ingots!C158</f>
        <v>0</v>
      </c>
      <c r="E158" s="105"/>
      <c r="F158" s="105">
        <f>'[1]Compressed Blocks'!C158</f>
        <v>0</v>
      </c>
      <c r="G158" s="103">
        <f>[1]Catalysts!C158</f>
        <v>0</v>
      </c>
      <c r="H158" s="103">
        <f>[2]Pellets!F155</f>
        <v>0</v>
      </c>
      <c r="I158" s="103">
        <f>'[1]CV Links'!B160</f>
        <v>0</v>
      </c>
      <c r="J158" s="162" t="str">
        <f>'[1]Compound Vessels'!F158</f>
        <v>Vial (Hexamine)</v>
      </c>
      <c r="K158" s="106" t="str">
        <f>'[1]Compound Vessels'!G158</f>
        <v>Beaker (Hexamine)</v>
      </c>
      <c r="L158" s="106" t="str">
        <f>'[1]Compound Vessels'!H158</f>
        <v>Drum (Hexamine)</v>
      </c>
      <c r="M158" s="106" t="str">
        <f>'[1]Compound Vessels'!I158</f>
        <v>Chemical Vat (Hexamine)</v>
      </c>
      <c r="N158" s="162">
        <f>'[1]Compound Vessels'!F483</f>
        <v>0</v>
      </c>
      <c r="O158" s="106">
        <f>'[1]Compound Vessels'!G483</f>
        <v>0</v>
      </c>
      <c r="P158" s="106">
        <f>'[1]Compound Vessels'!H483</f>
        <v>0</v>
      </c>
      <c r="Q158" s="106">
        <f>'[1]Compound Vessels'!I483</f>
        <v>0</v>
      </c>
      <c r="R158" s="165">
        <f>'[1]Element Vessels'!F158</f>
        <v>0</v>
      </c>
      <c r="S158" s="103">
        <f>'[1]Element Vessels'!G158</f>
        <v>0</v>
      </c>
      <c r="T158" s="103">
        <f>'[1]Element Vessels'!H158</f>
        <v>0</v>
      </c>
      <c r="U158" s="103">
        <f>'[1]Element Vessels'!I158</f>
        <v>0</v>
      </c>
      <c r="V158" s="168">
        <f>[2]Pellets!F158</f>
        <v>0</v>
      </c>
      <c r="W158" s="104">
        <f>[2]Pellets!G158</f>
        <v>0</v>
      </c>
      <c r="X158" s="104">
        <f>[2]Pellets!H158</f>
        <v>0</v>
      </c>
      <c r="Y158" s="104">
        <f>[2]Pellets!I158</f>
        <v>0</v>
      </c>
      <c r="Z158" s="104">
        <f>'[2]Blocks (Poly)'!D158</f>
        <v>0</v>
      </c>
      <c r="AA158" s="104">
        <f>'[2]Slabs (Poly)'!F158</f>
        <v>0</v>
      </c>
      <c r="AB158" s="104">
        <f>'[2]Stairs (Poly)'!D158</f>
        <v>0</v>
      </c>
      <c r="AC158" s="171">
        <f>[2]Bricks!E158</f>
        <v>0</v>
      </c>
      <c r="AD158" s="103">
        <f>[2]Molds!C158</f>
        <v>0</v>
      </c>
      <c r="AE158" s="100">
        <f xml:space="preserve"> '[2]Molded Items'!C158</f>
        <v>0</v>
      </c>
      <c r="AF158" s="103">
        <f>[2]Masks!C158</f>
        <v>0</v>
      </c>
      <c r="AG158" s="103">
        <f>[2]Wafers!H159</f>
        <v>0</v>
      </c>
      <c r="AH158" s="103">
        <f>[2]Electronics!E158</f>
        <v>0</v>
      </c>
      <c r="AI158" s="107"/>
      <c r="AJ158" s="107"/>
      <c r="AK158" s="103" t="str">
        <f>'[2]Polycraft Armor'!$G158&amp;" "&amp;'[2]Polycraft Armor'!$H158</f>
        <v xml:space="preserve"> </v>
      </c>
      <c r="AL158" s="103"/>
      <c r="AM158" s="103"/>
      <c r="AN158" s="103"/>
      <c r="AT158" s="103">
        <f>Inventories!$D158</f>
        <v>0</v>
      </c>
      <c r="AU158" s="103">
        <f>'[2]Gripped Tools'!C68</f>
        <v>0</v>
      </c>
      <c r="AV158" s="103">
        <f>'[2]Pogo Sticks'!$C158</f>
        <v>0</v>
      </c>
      <c r="AW158" s="103">
        <f>'[1]Custom Objects'!$C153</f>
        <v>0</v>
      </c>
      <c r="AX158" s="103"/>
      <c r="AY158" s="103" t="str">
        <f>'[3]Items (MC)'!B158</f>
        <v>0</v>
      </c>
      <c r="AZ158" s="103" t="str">
        <f>'[3]Blocks (MC)'!B158</f>
        <v>Quartz Stairs</v>
      </c>
    </row>
    <row r="159" spans="3:52" x14ac:dyDescent="0.2">
      <c r="C159" s="105">
        <f>[1]Ores!C159</f>
        <v>0</v>
      </c>
      <c r="D159" s="105">
        <f>[1]Ingots!C159</f>
        <v>0</v>
      </c>
      <c r="E159" s="105"/>
      <c r="F159" s="105">
        <f>'[1]Compressed Blocks'!C159</f>
        <v>0</v>
      </c>
      <c r="G159" s="103">
        <f>[1]Catalysts!C159</f>
        <v>0</v>
      </c>
      <c r="H159" s="103">
        <f>[2]Pellets!F156</f>
        <v>0</v>
      </c>
      <c r="I159" s="103">
        <f>'[1]CV Links'!B161</f>
        <v>0</v>
      </c>
      <c r="J159" s="162" t="str">
        <f>'[1]Compound Vessels'!F159</f>
        <v>Vial (Hexane Isomers)</v>
      </c>
      <c r="K159" s="106" t="str">
        <f>'[1]Compound Vessels'!G159</f>
        <v>Beaker (Hexane Isomers)</v>
      </c>
      <c r="L159" s="106" t="str">
        <f>'[1]Compound Vessels'!H159</f>
        <v>Drum (Hexane Isomers)</v>
      </c>
      <c r="M159" s="106" t="str">
        <f>'[1]Compound Vessels'!I159</f>
        <v>Chemical Vat (Hexane Isomers)</v>
      </c>
      <c r="N159" s="162">
        <f>'[1]Compound Vessels'!F484</f>
        <v>0</v>
      </c>
      <c r="O159" s="106">
        <f>'[1]Compound Vessels'!G484</f>
        <v>0</v>
      </c>
      <c r="P159" s="106">
        <f>'[1]Compound Vessels'!H484</f>
        <v>0</v>
      </c>
      <c r="Q159" s="106">
        <f>'[1]Compound Vessels'!I484</f>
        <v>0</v>
      </c>
      <c r="R159" s="165">
        <f>'[1]Element Vessels'!F159</f>
        <v>0</v>
      </c>
      <c r="S159" s="103">
        <f>'[1]Element Vessels'!G159</f>
        <v>0</v>
      </c>
      <c r="T159" s="103">
        <f>'[1]Element Vessels'!H159</f>
        <v>0</v>
      </c>
      <c r="U159" s="103">
        <f>'[1]Element Vessels'!I159</f>
        <v>0</v>
      </c>
      <c r="V159" s="168">
        <f>[2]Pellets!F159</f>
        <v>0</v>
      </c>
      <c r="W159" s="104">
        <f>[2]Pellets!G159</f>
        <v>0</v>
      </c>
      <c r="X159" s="104">
        <f>[2]Pellets!H159</f>
        <v>0</v>
      </c>
      <c r="Y159" s="104">
        <f>[2]Pellets!I159</f>
        <v>0</v>
      </c>
      <c r="Z159" s="104">
        <f>'[2]Blocks (Poly)'!D159</f>
        <v>0</v>
      </c>
      <c r="AA159" s="104">
        <f>'[2]Slabs (Poly)'!F159</f>
        <v>0</v>
      </c>
      <c r="AB159" s="104">
        <f>'[2]Stairs (Poly)'!D159</f>
        <v>0</v>
      </c>
      <c r="AC159" s="171">
        <f>[2]Bricks!E159</f>
        <v>0</v>
      </c>
      <c r="AD159" s="103">
        <f>[2]Molds!C159</f>
        <v>0</v>
      </c>
      <c r="AE159" s="100">
        <f xml:space="preserve"> '[2]Molded Items'!C159</f>
        <v>0</v>
      </c>
      <c r="AF159" s="103">
        <f>[2]Masks!C159</f>
        <v>0</v>
      </c>
      <c r="AG159" s="103">
        <f>[2]Wafers!H160</f>
        <v>0</v>
      </c>
      <c r="AH159" s="103">
        <f>[2]Electronics!E159</f>
        <v>0</v>
      </c>
      <c r="AI159" s="107"/>
      <c r="AJ159" s="107"/>
      <c r="AK159" s="103" t="str">
        <f>'[2]Polycraft Armor'!$G159&amp;" "&amp;'[2]Polycraft Armor'!$H159</f>
        <v xml:space="preserve"> </v>
      </c>
      <c r="AL159" s="103"/>
      <c r="AM159" s="103"/>
      <c r="AN159" s="103"/>
      <c r="AT159" s="103">
        <f>Inventories!$D159</f>
        <v>0</v>
      </c>
      <c r="AU159" s="103">
        <f>'[2]Gripped Tools'!C69</f>
        <v>0</v>
      </c>
      <c r="AV159" s="103">
        <f>'[2]Pogo Sticks'!$C159</f>
        <v>0</v>
      </c>
      <c r="AW159" s="103">
        <f>'[1]Custom Objects'!$C154</f>
        <v>0</v>
      </c>
      <c r="AX159" s="103"/>
      <c r="AY159" s="103" t="str">
        <f>'[3]Items (MC)'!B159</f>
        <v>0</v>
      </c>
      <c r="AZ159" s="103" t="str">
        <f>'[3]Blocks (MC)'!B159</f>
        <v>Activator Rail</v>
      </c>
    </row>
    <row r="160" spans="3:52" x14ac:dyDescent="0.2">
      <c r="C160" s="105">
        <f>[1]Ores!C160</f>
        <v>0</v>
      </c>
      <c r="D160" s="105">
        <f>[1]Ingots!C160</f>
        <v>0</v>
      </c>
      <c r="E160" s="105"/>
      <c r="F160" s="105">
        <f>'[1]Compressed Blocks'!C160</f>
        <v>0</v>
      </c>
      <c r="G160" s="103">
        <f>[1]Catalysts!C160</f>
        <v>0</v>
      </c>
      <c r="H160" s="103">
        <f>[2]Pellets!F157</f>
        <v>0</v>
      </c>
      <c r="I160" s="103">
        <f>'[1]CV Links'!B162</f>
        <v>0</v>
      </c>
      <c r="J160" s="162" t="str">
        <f>'[1]Compound Vessels'!F160</f>
        <v>Vial (High Octane Gasoline)</v>
      </c>
      <c r="K160" s="106" t="str">
        <f>'[1]Compound Vessels'!G160</f>
        <v>Beaker (High Octane Gasoline)</v>
      </c>
      <c r="L160" s="106" t="str">
        <f>'[1]Compound Vessels'!H160</f>
        <v>Drum (High Octane Gasoline)</v>
      </c>
      <c r="M160" s="106" t="str">
        <f>'[1]Compound Vessels'!I160</f>
        <v>Chemical Vat (High Octane Gasoline)</v>
      </c>
      <c r="N160" s="162">
        <f>'[1]Compound Vessels'!F485</f>
        <v>0</v>
      </c>
      <c r="O160" s="106">
        <f>'[1]Compound Vessels'!G485</f>
        <v>0</v>
      </c>
      <c r="P160" s="106">
        <f>'[1]Compound Vessels'!H485</f>
        <v>0</v>
      </c>
      <c r="Q160" s="106">
        <f>'[1]Compound Vessels'!I485</f>
        <v>0</v>
      </c>
      <c r="R160" s="165">
        <f>'[1]Element Vessels'!F160</f>
        <v>0</v>
      </c>
      <c r="S160" s="103">
        <f>'[1]Element Vessels'!G160</f>
        <v>0</v>
      </c>
      <c r="T160" s="103">
        <f>'[1]Element Vessels'!H160</f>
        <v>0</v>
      </c>
      <c r="U160" s="103">
        <f>'[1]Element Vessels'!I160</f>
        <v>0</v>
      </c>
      <c r="V160" s="168">
        <f>[2]Pellets!F160</f>
        <v>0</v>
      </c>
      <c r="W160" s="104">
        <f>[2]Pellets!G160</f>
        <v>0</v>
      </c>
      <c r="X160" s="104">
        <f>[2]Pellets!H160</f>
        <v>0</v>
      </c>
      <c r="Y160" s="104">
        <f>[2]Pellets!I160</f>
        <v>0</v>
      </c>
      <c r="Z160" s="104">
        <f>'[2]Blocks (Poly)'!D160</f>
        <v>0</v>
      </c>
      <c r="AA160" s="104">
        <f>'[2]Slabs (Poly)'!F160</f>
        <v>0</v>
      </c>
      <c r="AB160" s="104">
        <f>'[2]Stairs (Poly)'!D160</f>
        <v>0</v>
      </c>
      <c r="AC160" s="171">
        <f>[2]Bricks!E160</f>
        <v>0</v>
      </c>
      <c r="AD160" s="103">
        <f>[2]Molds!C160</f>
        <v>0</v>
      </c>
      <c r="AE160" s="100">
        <f xml:space="preserve"> '[2]Molded Items'!C160</f>
        <v>0</v>
      </c>
      <c r="AF160" s="103">
        <f>[2]Masks!C160</f>
        <v>0</v>
      </c>
      <c r="AG160" s="103">
        <f>[2]Wafers!H161</f>
        <v>0</v>
      </c>
      <c r="AH160" s="103">
        <f>[2]Electronics!E160</f>
        <v>0</v>
      </c>
      <c r="AI160" s="107"/>
      <c r="AJ160" s="107"/>
      <c r="AK160" s="103" t="str">
        <f>'[2]Polycraft Armor'!$G160&amp;" "&amp;'[2]Polycraft Armor'!$H160</f>
        <v xml:space="preserve"> </v>
      </c>
      <c r="AL160" s="103"/>
      <c r="AM160" s="103"/>
      <c r="AN160" s="103"/>
      <c r="AT160" s="103">
        <f>Inventories!$D160</f>
        <v>0</v>
      </c>
      <c r="AU160" s="103">
        <f>'[2]Gripped Tools'!C70</f>
        <v>0</v>
      </c>
      <c r="AV160" s="103">
        <f>'[2]Pogo Sticks'!$C160</f>
        <v>0</v>
      </c>
      <c r="AW160" s="103">
        <f>'[1]Custom Objects'!$C155</f>
        <v>0</v>
      </c>
      <c r="AX160" s="103"/>
      <c r="AY160" s="103" t="str">
        <f>'[3]Items (MC)'!B160</f>
        <v>0</v>
      </c>
      <c r="AZ160" s="103" t="str">
        <f>'[3]Blocks (MC)'!B160</f>
        <v>Dropper</v>
      </c>
    </row>
    <row r="161" spans="3:52" x14ac:dyDescent="0.2">
      <c r="C161" s="105">
        <f>[1]Ores!C161</f>
        <v>0</v>
      </c>
      <c r="D161" s="105">
        <f>[1]Ingots!C161</f>
        <v>0</v>
      </c>
      <c r="E161" s="105"/>
      <c r="F161" s="105">
        <f>'[1]Compressed Blocks'!C161</f>
        <v>0</v>
      </c>
      <c r="G161" s="103">
        <f>[1]Catalysts!C161</f>
        <v>0</v>
      </c>
      <c r="H161" s="103">
        <f>[2]Pellets!F158</f>
        <v>0</v>
      </c>
      <c r="I161" s="103">
        <f>'[1]CV Links'!B163</f>
        <v>0</v>
      </c>
      <c r="J161" s="162" t="str">
        <f>'[1]Compound Vessels'!F161</f>
        <v>Vial (Hydrochloric Acid)</v>
      </c>
      <c r="K161" s="106" t="str">
        <f>'[1]Compound Vessels'!G161</f>
        <v>Beaker (Hydrochloric Acid)</v>
      </c>
      <c r="L161" s="106" t="str">
        <f>'[1]Compound Vessels'!H161</f>
        <v>Drum (Hydrochloric Acid)</v>
      </c>
      <c r="M161" s="106" t="str">
        <f>'[1]Compound Vessels'!I161</f>
        <v>Chemical Vat (Hydrochloric Acid)</v>
      </c>
      <c r="N161" s="162">
        <f>'[1]Compound Vessels'!F486</f>
        <v>0</v>
      </c>
      <c r="O161" s="106">
        <f>'[1]Compound Vessels'!G486</f>
        <v>0</v>
      </c>
      <c r="P161" s="106">
        <f>'[1]Compound Vessels'!H486</f>
        <v>0</v>
      </c>
      <c r="Q161" s="106">
        <f>'[1]Compound Vessels'!I486</f>
        <v>0</v>
      </c>
      <c r="R161" s="165">
        <f>'[1]Element Vessels'!F161</f>
        <v>0</v>
      </c>
      <c r="S161" s="103">
        <f>'[1]Element Vessels'!G161</f>
        <v>0</v>
      </c>
      <c r="T161" s="103">
        <f>'[1]Element Vessels'!H161</f>
        <v>0</v>
      </c>
      <c r="U161" s="103">
        <f>'[1]Element Vessels'!I161</f>
        <v>0</v>
      </c>
      <c r="V161" s="168">
        <f>[2]Pellets!F161</f>
        <v>0</v>
      </c>
      <c r="W161" s="104">
        <f>[2]Pellets!G161</f>
        <v>0</v>
      </c>
      <c r="X161" s="104">
        <f>[2]Pellets!H161</f>
        <v>0</v>
      </c>
      <c r="Y161" s="104">
        <f>[2]Pellets!I161</f>
        <v>0</v>
      </c>
      <c r="Z161" s="104">
        <f>'[2]Blocks (Poly)'!D161</f>
        <v>0</v>
      </c>
      <c r="AA161" s="104">
        <f>'[2]Slabs (Poly)'!F161</f>
        <v>0</v>
      </c>
      <c r="AB161" s="104">
        <f>'[2]Stairs (Poly)'!D161</f>
        <v>0</v>
      </c>
      <c r="AC161" s="171">
        <f>[2]Bricks!E161</f>
        <v>0</v>
      </c>
      <c r="AD161" s="103">
        <f>[2]Molds!C161</f>
        <v>0</v>
      </c>
      <c r="AE161" s="103">
        <f xml:space="preserve"> '[2]Molded Items'!C161</f>
        <v>0</v>
      </c>
      <c r="AF161" s="103">
        <f>[2]Masks!C161</f>
        <v>0</v>
      </c>
      <c r="AG161" s="103">
        <f>[2]Wafers!H162</f>
        <v>0</v>
      </c>
      <c r="AH161" s="103">
        <f>[2]Electronics!E161</f>
        <v>0</v>
      </c>
      <c r="AI161" s="107"/>
      <c r="AJ161" s="107"/>
      <c r="AK161" s="103" t="str">
        <f>'[2]Polycraft Armor'!$G161&amp;" "&amp;'[2]Polycraft Armor'!$H161</f>
        <v xml:space="preserve"> </v>
      </c>
      <c r="AL161" s="103"/>
      <c r="AM161" s="103"/>
      <c r="AN161" s="103"/>
      <c r="AO161" s="103"/>
      <c r="AP161" s="103"/>
      <c r="AQ161" s="103"/>
      <c r="AR161" s="103"/>
      <c r="AS161" s="103"/>
      <c r="AT161" s="103">
        <f>Inventories!$D161</f>
        <v>0</v>
      </c>
      <c r="AU161" s="103">
        <f>'[2]Gripped Tools'!C71</f>
        <v>0</v>
      </c>
      <c r="AV161" s="103">
        <f>'[2]Pogo Sticks'!$C161</f>
        <v>0</v>
      </c>
      <c r="AW161" s="103">
        <f>'[1]Custom Objects'!$C156</f>
        <v>0</v>
      </c>
      <c r="AX161" s="103"/>
      <c r="AY161" s="103" t="str">
        <f>'[3]Items (MC)'!B161</f>
        <v>0</v>
      </c>
      <c r="AZ161" s="103" t="str">
        <f>'[3]Blocks (MC)'!B161</f>
        <v>Stained Hardened Clay</v>
      </c>
    </row>
    <row r="162" spans="3:52" x14ac:dyDescent="0.2">
      <c r="C162" s="105">
        <f>[1]Ores!C162</f>
        <v>0</v>
      </c>
      <c r="D162" s="105">
        <f>[1]Ingots!C162</f>
        <v>0</v>
      </c>
      <c r="E162" s="105"/>
      <c r="F162" s="105">
        <f>'[1]Compressed Blocks'!C162</f>
        <v>0</v>
      </c>
      <c r="G162" s="103">
        <f>[1]Catalysts!C162</f>
        <v>0</v>
      </c>
      <c r="H162" s="103">
        <f>[2]Pellets!F159</f>
        <v>0</v>
      </c>
      <c r="I162" s="103">
        <f>'[1]CV Links'!B164</f>
        <v>0</v>
      </c>
      <c r="J162" s="162" t="str">
        <f>'[1]Compound Vessels'!F162</f>
        <v>Vial (Hydrofluoric Acid)</v>
      </c>
      <c r="K162" s="106" t="str">
        <f>'[1]Compound Vessels'!G162</f>
        <v>Beaker (Hydrofluoric Acid)</v>
      </c>
      <c r="L162" s="106" t="str">
        <f>'[1]Compound Vessels'!H162</f>
        <v>Drum (Hydrofluoric Acid)</v>
      </c>
      <c r="M162" s="106" t="str">
        <f>'[1]Compound Vessels'!I162</f>
        <v>Chemical Vat (Hydrofluoric Acid)</v>
      </c>
      <c r="N162" s="162">
        <f>'[1]Compound Vessels'!F487</f>
        <v>0</v>
      </c>
      <c r="O162" s="106">
        <f>'[1]Compound Vessels'!G487</f>
        <v>0</v>
      </c>
      <c r="P162" s="106">
        <f>'[1]Compound Vessels'!H487</f>
        <v>0</v>
      </c>
      <c r="Q162" s="106">
        <f>'[1]Compound Vessels'!I487</f>
        <v>0</v>
      </c>
      <c r="R162" s="165">
        <f>'[1]Element Vessels'!F162</f>
        <v>0</v>
      </c>
      <c r="S162" s="103">
        <f>'[1]Element Vessels'!G162</f>
        <v>0</v>
      </c>
      <c r="T162" s="103">
        <f>'[1]Element Vessels'!H162</f>
        <v>0</v>
      </c>
      <c r="U162" s="103">
        <f>'[1]Element Vessels'!I162</f>
        <v>0</v>
      </c>
      <c r="V162" s="168">
        <f>[2]Pellets!F162</f>
        <v>0</v>
      </c>
      <c r="W162" s="104">
        <f>[2]Pellets!G162</f>
        <v>0</v>
      </c>
      <c r="X162" s="104">
        <f>[2]Pellets!H162</f>
        <v>0</v>
      </c>
      <c r="Y162" s="104">
        <f>[2]Pellets!I162</f>
        <v>0</v>
      </c>
      <c r="Z162" s="104">
        <f>'[2]Blocks (Poly)'!D162</f>
        <v>0</v>
      </c>
      <c r="AA162" s="104">
        <f>'[2]Slabs (Poly)'!F162</f>
        <v>0</v>
      </c>
      <c r="AB162" s="104">
        <f>'[2]Stairs (Poly)'!D162</f>
        <v>0</v>
      </c>
      <c r="AC162" s="171">
        <f>[2]Bricks!E162</f>
        <v>0</v>
      </c>
      <c r="AD162" s="103">
        <f>[2]Molds!C162</f>
        <v>0</v>
      </c>
      <c r="AE162" s="103">
        <f xml:space="preserve"> '[2]Molded Items'!C162</f>
        <v>0</v>
      </c>
      <c r="AF162" s="103">
        <f>[2]Masks!C162</f>
        <v>0</v>
      </c>
      <c r="AG162" s="103">
        <f>[2]Wafers!H163</f>
        <v>0</v>
      </c>
      <c r="AH162" s="103">
        <f>[2]Electronics!E162</f>
        <v>0</v>
      </c>
      <c r="AI162" s="107"/>
      <c r="AJ162" s="107"/>
      <c r="AK162" s="103" t="str">
        <f>'[2]Polycraft Armor'!$G162&amp;" "&amp;'[2]Polycraft Armor'!$H162</f>
        <v xml:space="preserve"> </v>
      </c>
      <c r="AL162" s="103"/>
      <c r="AM162" s="103"/>
      <c r="AN162" s="103"/>
      <c r="AO162" s="103"/>
      <c r="AP162" s="103"/>
      <c r="AQ162" s="103"/>
      <c r="AR162" s="103"/>
      <c r="AS162" s="103"/>
      <c r="AT162" s="103">
        <f>Inventories!$D162</f>
        <v>0</v>
      </c>
      <c r="AU162" s="103">
        <f>'[2]Gripped Tools'!C72</f>
        <v>0</v>
      </c>
      <c r="AV162" s="103">
        <f>'[2]Pogo Sticks'!$C162</f>
        <v>0</v>
      </c>
      <c r="AW162" s="103">
        <f>'[1]Custom Objects'!$C157</f>
        <v>0</v>
      </c>
      <c r="AX162" s="103"/>
      <c r="AY162" s="103" t="str">
        <f>'[3]Items (MC)'!B162</f>
        <v>0</v>
      </c>
      <c r="AZ162" s="103" t="str">
        <f>'[3]Blocks (MC)'!B162</f>
        <v>Stained Glass Pane</v>
      </c>
    </row>
    <row r="163" spans="3:52" x14ac:dyDescent="0.2">
      <c r="C163" s="105">
        <f>[1]Ores!C163</f>
        <v>0</v>
      </c>
      <c r="D163" s="105">
        <f>[1]Ingots!C163</f>
        <v>0</v>
      </c>
      <c r="E163" s="105"/>
      <c r="F163" s="105">
        <f>'[1]Compressed Blocks'!C163</f>
        <v>0</v>
      </c>
      <c r="G163" s="103">
        <f>[1]Catalysts!C163</f>
        <v>0</v>
      </c>
      <c r="H163" s="103">
        <f>[2]Pellets!F160</f>
        <v>0</v>
      </c>
      <c r="I163" s="103">
        <f>'[1]CV Links'!B165</f>
        <v>0</v>
      </c>
      <c r="J163" s="162" t="str">
        <f>'[1]Compound Vessels'!F163</f>
        <v>Vial (Hydrogen Peroxide)</v>
      </c>
      <c r="K163" s="106" t="str">
        <f>'[1]Compound Vessels'!G163</f>
        <v>Beaker (Hydrogen Peroxide)</v>
      </c>
      <c r="L163" s="106" t="str">
        <f>'[1]Compound Vessels'!H163</f>
        <v>Drum (Hydrogen Peroxide)</v>
      </c>
      <c r="M163" s="106" t="str">
        <f>'[1]Compound Vessels'!I163</f>
        <v>Chemical Vat (Hydrogen Peroxide)</v>
      </c>
      <c r="N163" s="162">
        <f>'[1]Compound Vessels'!F488</f>
        <v>0</v>
      </c>
      <c r="O163" s="106">
        <f>'[1]Compound Vessels'!G488</f>
        <v>0</v>
      </c>
      <c r="P163" s="106">
        <f>'[1]Compound Vessels'!H488</f>
        <v>0</v>
      </c>
      <c r="Q163" s="106">
        <f>'[1]Compound Vessels'!I488</f>
        <v>0</v>
      </c>
      <c r="R163" s="165">
        <f>'[1]Element Vessels'!F163</f>
        <v>0</v>
      </c>
      <c r="S163" s="103">
        <f>'[1]Element Vessels'!G163</f>
        <v>0</v>
      </c>
      <c r="T163" s="103">
        <f>'[1]Element Vessels'!H163</f>
        <v>0</v>
      </c>
      <c r="U163" s="103">
        <f>'[1]Element Vessels'!I163</f>
        <v>0</v>
      </c>
      <c r="V163" s="168">
        <f>[2]Pellets!F163</f>
        <v>0</v>
      </c>
      <c r="W163" s="104">
        <f>[2]Pellets!G163</f>
        <v>0</v>
      </c>
      <c r="X163" s="104">
        <f>[2]Pellets!H163</f>
        <v>0</v>
      </c>
      <c r="Y163" s="104">
        <f>[2]Pellets!I163</f>
        <v>0</v>
      </c>
      <c r="Z163" s="104">
        <f>'[2]Blocks (Poly)'!D163</f>
        <v>0</v>
      </c>
      <c r="AA163" s="104">
        <f>'[2]Slabs (Poly)'!F163</f>
        <v>0</v>
      </c>
      <c r="AB163" s="104">
        <f>'[2]Stairs (Poly)'!D163</f>
        <v>0</v>
      </c>
      <c r="AC163" s="171">
        <f>[2]Bricks!E163</f>
        <v>0</v>
      </c>
      <c r="AD163" s="103">
        <f>[2]Molds!C163</f>
        <v>0</v>
      </c>
      <c r="AE163" s="103">
        <f xml:space="preserve"> '[2]Molded Items'!C163</f>
        <v>0</v>
      </c>
      <c r="AF163" s="103">
        <f>[2]Masks!C163</f>
        <v>0</v>
      </c>
      <c r="AG163" s="103">
        <f>[2]Wafers!H164</f>
        <v>0</v>
      </c>
      <c r="AH163" s="103">
        <f>[2]Electronics!E163</f>
        <v>0</v>
      </c>
      <c r="AI163" s="107"/>
      <c r="AJ163" s="107"/>
      <c r="AK163" s="103" t="str">
        <f>'[2]Polycraft Armor'!$G163&amp;" "&amp;'[2]Polycraft Armor'!$H163</f>
        <v xml:space="preserve"> </v>
      </c>
      <c r="AL163" s="103"/>
      <c r="AM163" s="103"/>
      <c r="AN163" s="103"/>
      <c r="AO163" s="103"/>
      <c r="AP163" s="103"/>
      <c r="AQ163" s="103"/>
      <c r="AR163" s="103"/>
      <c r="AS163" s="103"/>
      <c r="AT163" s="103">
        <f>Inventories!$D163</f>
        <v>0</v>
      </c>
      <c r="AU163" s="103">
        <f>'[2]Gripped Tools'!C73</f>
        <v>0</v>
      </c>
      <c r="AV163" s="103">
        <f>'[2]Pogo Sticks'!$C163</f>
        <v>0</v>
      </c>
      <c r="AW163" s="103">
        <f>'[1]Custom Objects'!$C158</f>
        <v>0</v>
      </c>
      <c r="AX163" s="103"/>
      <c r="AY163" s="103" t="str">
        <f>'[3]Items (MC)'!B163</f>
        <v>Iron Horse Armor</v>
      </c>
      <c r="AZ163" s="103" t="str">
        <f>'[3]Blocks (MC)'!B163</f>
        <v>Leaves2</v>
      </c>
    </row>
    <row r="164" spans="3:52" x14ac:dyDescent="0.2">
      <c r="C164" s="105">
        <f>[1]Ores!C164</f>
        <v>0</v>
      </c>
      <c r="D164" s="105">
        <f>[1]Ingots!C164</f>
        <v>0</v>
      </c>
      <c r="E164" s="105"/>
      <c r="F164" s="105">
        <f>'[1]Compressed Blocks'!C164</f>
        <v>0</v>
      </c>
      <c r="G164" s="103">
        <f>[1]Catalysts!C164</f>
        <v>0</v>
      </c>
      <c r="H164" s="103">
        <f>[2]Pellets!F161</f>
        <v>0</v>
      </c>
      <c r="I164" s="103">
        <f>'[1]CV Links'!B166</f>
        <v>0</v>
      </c>
      <c r="J164" s="162" t="str">
        <f>'[1]Compound Vessels'!F164</f>
        <v>Vial (Hydroquinone)</v>
      </c>
      <c r="K164" s="106" t="str">
        <f>'[1]Compound Vessels'!G164</f>
        <v>Beaker (Hydroquinone)</v>
      </c>
      <c r="L164" s="106" t="str">
        <f>'[1]Compound Vessels'!H164</f>
        <v>Drum (Hydroquinone)</v>
      </c>
      <c r="M164" s="106" t="str">
        <f>'[1]Compound Vessels'!I164</f>
        <v>Chemical Vat (Hydroquinone)</v>
      </c>
      <c r="N164" s="162">
        <f>'[1]Compound Vessels'!F489</f>
        <v>0</v>
      </c>
      <c r="O164" s="106">
        <f>'[1]Compound Vessels'!G489</f>
        <v>0</v>
      </c>
      <c r="P164" s="106">
        <f>'[1]Compound Vessels'!H489</f>
        <v>0</v>
      </c>
      <c r="Q164" s="106">
        <f>'[1]Compound Vessels'!I489</f>
        <v>0</v>
      </c>
      <c r="R164" s="165">
        <f>'[1]Element Vessels'!F164</f>
        <v>0</v>
      </c>
      <c r="S164" s="103">
        <f>'[1]Element Vessels'!G164</f>
        <v>0</v>
      </c>
      <c r="T164" s="103">
        <f>'[1]Element Vessels'!H164</f>
        <v>0</v>
      </c>
      <c r="U164" s="103">
        <f>'[1]Element Vessels'!I164</f>
        <v>0</v>
      </c>
      <c r="V164" s="168">
        <f>[2]Pellets!F164</f>
        <v>0</v>
      </c>
      <c r="W164" s="104">
        <f>[2]Pellets!G164</f>
        <v>0</v>
      </c>
      <c r="X164" s="104">
        <f>[2]Pellets!H164</f>
        <v>0</v>
      </c>
      <c r="Y164" s="104">
        <f>[2]Pellets!I164</f>
        <v>0</v>
      </c>
      <c r="Z164" s="104">
        <f>'[2]Blocks (Poly)'!D164</f>
        <v>0</v>
      </c>
      <c r="AA164" s="104">
        <f>'[2]Slabs (Poly)'!F164</f>
        <v>0</v>
      </c>
      <c r="AB164" s="104">
        <f>'[2]Stairs (Poly)'!D164</f>
        <v>0</v>
      </c>
      <c r="AC164" s="171">
        <f>[2]Bricks!E164</f>
        <v>0</v>
      </c>
      <c r="AD164" s="103">
        <f>[2]Molds!C164</f>
        <v>0</v>
      </c>
      <c r="AE164" s="103">
        <f xml:space="preserve"> '[2]Molded Items'!C164</f>
        <v>0</v>
      </c>
      <c r="AF164" s="103">
        <f>[2]Masks!C164</f>
        <v>0</v>
      </c>
      <c r="AG164" s="103">
        <f>[2]Wafers!H165</f>
        <v>0</v>
      </c>
      <c r="AH164" s="103">
        <f>[2]Electronics!E164</f>
        <v>0</v>
      </c>
      <c r="AI164" s="107"/>
      <c r="AJ164" s="107"/>
      <c r="AK164" s="103" t="str">
        <f>'[2]Polycraft Armor'!$G164&amp;" "&amp;'[2]Polycraft Armor'!$H164</f>
        <v xml:space="preserve"> </v>
      </c>
      <c r="AL164" s="103"/>
      <c r="AM164" s="103"/>
      <c r="AN164" s="103"/>
      <c r="AO164" s="103"/>
      <c r="AP164" s="103"/>
      <c r="AQ164" s="103"/>
      <c r="AR164" s="103"/>
      <c r="AS164" s="103"/>
      <c r="AT164" s="103">
        <f>Inventories!$D164</f>
        <v>0</v>
      </c>
      <c r="AU164" s="103">
        <f>'[2]Gripped Tools'!C74</f>
        <v>0</v>
      </c>
      <c r="AV164" s="103">
        <f>'[2]Pogo Sticks'!$C164</f>
        <v>0</v>
      </c>
      <c r="AW164" s="103">
        <f>'[1]Custom Objects'!$C159</f>
        <v>0</v>
      </c>
      <c r="AX164" s="103"/>
      <c r="AY164" s="103" t="str">
        <f>'[3]Items (MC)'!B164</f>
        <v>Golden Horse Armor</v>
      </c>
      <c r="AZ164" s="103" t="str">
        <f>'[3]Blocks (MC)'!B164</f>
        <v>Log2</v>
      </c>
    </row>
    <row r="165" spans="3:52" x14ac:dyDescent="0.2">
      <c r="C165" s="105">
        <f>[1]Ores!C165</f>
        <v>0</v>
      </c>
      <c r="D165" s="105">
        <f>[1]Ingots!C165</f>
        <v>0</v>
      </c>
      <c r="E165" s="105"/>
      <c r="F165" s="105">
        <f>'[1]Compressed Blocks'!C165</f>
        <v>0</v>
      </c>
      <c r="G165" s="103">
        <f>[1]Catalysts!C165</f>
        <v>0</v>
      </c>
      <c r="H165" s="103">
        <f>[2]Pellets!F162</f>
        <v>0</v>
      </c>
      <c r="I165" s="103">
        <f>'[1]CV Links'!B167</f>
        <v>0</v>
      </c>
      <c r="J165" s="162" t="str">
        <f>'[1]Compound Vessels'!F165</f>
        <v>Vial (Hypochlorous Acid)</v>
      </c>
      <c r="K165" s="106" t="str">
        <f>'[1]Compound Vessels'!G165</f>
        <v>Beaker (Hypochlorous Acid)</v>
      </c>
      <c r="L165" s="106" t="str">
        <f>'[1]Compound Vessels'!H165</f>
        <v>Drum (Hypochlorous Acid)</v>
      </c>
      <c r="M165" s="106" t="str">
        <f>'[1]Compound Vessels'!I165</f>
        <v>Chemical Vat (Hypochlorous Acid)</v>
      </c>
      <c r="N165" s="162">
        <f>'[1]Compound Vessels'!F490</f>
        <v>0</v>
      </c>
      <c r="O165" s="106">
        <f>'[1]Compound Vessels'!G490</f>
        <v>0</v>
      </c>
      <c r="P165" s="106">
        <f>'[1]Compound Vessels'!H490</f>
        <v>0</v>
      </c>
      <c r="Q165" s="106">
        <f>'[1]Compound Vessels'!I490</f>
        <v>0</v>
      </c>
      <c r="R165" s="165">
        <f>'[1]Element Vessels'!F165</f>
        <v>0</v>
      </c>
      <c r="S165" s="103">
        <f>'[1]Element Vessels'!G165</f>
        <v>0</v>
      </c>
      <c r="T165" s="103">
        <f>'[1]Element Vessels'!H165</f>
        <v>0</v>
      </c>
      <c r="U165" s="103">
        <f>'[1]Element Vessels'!I165</f>
        <v>0</v>
      </c>
      <c r="V165" s="168">
        <f>[2]Pellets!F165</f>
        <v>0</v>
      </c>
      <c r="W165" s="104">
        <f>[2]Pellets!G165</f>
        <v>0</v>
      </c>
      <c r="X165" s="104">
        <f>[2]Pellets!H165</f>
        <v>0</v>
      </c>
      <c r="Y165" s="104">
        <f>[2]Pellets!I165</f>
        <v>0</v>
      </c>
      <c r="Z165" s="104">
        <f>'[2]Blocks (Poly)'!D165</f>
        <v>0</v>
      </c>
      <c r="AA165" s="104">
        <f>'[2]Slabs (Poly)'!F165</f>
        <v>0</v>
      </c>
      <c r="AB165" s="104">
        <f>'[2]Stairs (Poly)'!D165</f>
        <v>0</v>
      </c>
      <c r="AC165" s="171">
        <f>[2]Bricks!E165</f>
        <v>0</v>
      </c>
      <c r="AD165" s="103">
        <f>[2]Molds!C165</f>
        <v>0</v>
      </c>
      <c r="AE165" s="103">
        <f xml:space="preserve"> '[2]Molded Items'!C165</f>
        <v>0</v>
      </c>
      <c r="AF165" s="103">
        <f>[2]Masks!C165</f>
        <v>0</v>
      </c>
      <c r="AG165" s="103">
        <f>[2]Wafers!H166</f>
        <v>0</v>
      </c>
      <c r="AH165" s="103">
        <f>[2]Electronics!E165</f>
        <v>0</v>
      </c>
      <c r="AI165" s="107"/>
      <c r="AJ165" s="107"/>
      <c r="AK165" s="103" t="str">
        <f>'[2]Polycraft Armor'!$G165&amp;" "&amp;'[2]Polycraft Armor'!$H165</f>
        <v xml:space="preserve"> </v>
      </c>
      <c r="AL165" s="103"/>
      <c r="AM165" s="103"/>
      <c r="AN165" s="103"/>
      <c r="AO165" s="103"/>
      <c r="AP165" s="103"/>
      <c r="AQ165" s="103"/>
      <c r="AR165" s="103"/>
      <c r="AS165" s="103"/>
      <c r="AT165" s="103">
        <f>Inventories!$D165</f>
        <v>0</v>
      </c>
      <c r="AU165" s="103">
        <f>'[2]Gripped Tools'!C75</f>
        <v>0</v>
      </c>
      <c r="AV165" s="103">
        <f>'[2]Pogo Sticks'!$C165</f>
        <v>0</v>
      </c>
      <c r="AW165" s="103">
        <f>'[1]Custom Objects'!$C160</f>
        <v>0</v>
      </c>
      <c r="AX165" s="103"/>
      <c r="AY165" s="103" t="str">
        <f>'[3]Items (MC)'!B165</f>
        <v>Diamond Horse Armor</v>
      </c>
      <c r="AZ165" s="103" t="str">
        <f>'[3]Blocks (MC)'!B165</f>
        <v>Acacia Stairs</v>
      </c>
    </row>
    <row r="166" spans="3:52" x14ac:dyDescent="0.2">
      <c r="C166" s="105">
        <f>[1]Ores!C166</f>
        <v>0</v>
      </c>
      <c r="D166" s="105">
        <f>[1]Ingots!C166</f>
        <v>0</v>
      </c>
      <c r="E166" s="105"/>
      <c r="F166" s="105">
        <f>'[1]Compressed Blocks'!C166</f>
        <v>0</v>
      </c>
      <c r="G166" s="103">
        <f>[1]Catalysts!C166</f>
        <v>0</v>
      </c>
      <c r="H166" s="103">
        <f>[2]Pellets!F163</f>
        <v>0</v>
      </c>
      <c r="I166" s="103">
        <f>'[1]CV Links'!B168</f>
        <v>0</v>
      </c>
      <c r="J166" s="162" t="str">
        <f>'[1]Compound Vessels'!F166</f>
        <v>Bag (Iron III Chloride)</v>
      </c>
      <c r="K166" s="106" t="str">
        <f>'[1]Compound Vessels'!G166</f>
        <v>Sack (Iron III Chloride)</v>
      </c>
      <c r="L166" s="106" t="str">
        <f>'[1]Compound Vessels'!H166</f>
        <v>Powder Keg (Iron III Chloride)</v>
      </c>
      <c r="M166" s="106" t="str">
        <f>'[1]Compound Vessels'!I166</f>
        <v>Chemical Silo (Iron III Chloride)</v>
      </c>
      <c r="N166" s="162">
        <f>'[1]Compound Vessels'!F491</f>
        <v>0</v>
      </c>
      <c r="O166" s="106">
        <f>'[1]Compound Vessels'!G491</f>
        <v>0</v>
      </c>
      <c r="P166" s="106">
        <f>'[1]Compound Vessels'!H491</f>
        <v>0</v>
      </c>
      <c r="Q166" s="106">
        <f>'[1]Compound Vessels'!I491</f>
        <v>0</v>
      </c>
      <c r="R166" s="165">
        <f>'[1]Element Vessels'!F166</f>
        <v>0</v>
      </c>
      <c r="S166" s="103">
        <f>'[1]Element Vessels'!G166</f>
        <v>0</v>
      </c>
      <c r="T166" s="103">
        <f>'[1]Element Vessels'!H166</f>
        <v>0</v>
      </c>
      <c r="U166" s="103">
        <f>'[1]Element Vessels'!I166</f>
        <v>0</v>
      </c>
      <c r="V166" s="168">
        <f>[2]Pellets!F166</f>
        <v>0</v>
      </c>
      <c r="W166" s="104">
        <f>[2]Pellets!G166</f>
        <v>0</v>
      </c>
      <c r="X166" s="104">
        <f>[2]Pellets!H166</f>
        <v>0</v>
      </c>
      <c r="Y166" s="104">
        <f>[2]Pellets!I166</f>
        <v>0</v>
      </c>
      <c r="Z166" s="104">
        <f>'[2]Blocks (Poly)'!D166</f>
        <v>0</v>
      </c>
      <c r="AA166" s="104">
        <f>'[2]Slabs (Poly)'!F166</f>
        <v>0</v>
      </c>
      <c r="AB166" s="104">
        <f>'[2]Stairs (Poly)'!D166</f>
        <v>0</v>
      </c>
      <c r="AC166" s="171">
        <f>[2]Bricks!E166</f>
        <v>0</v>
      </c>
      <c r="AD166" s="103">
        <f>[2]Molds!C166</f>
        <v>0</v>
      </c>
      <c r="AE166" s="103">
        <f xml:space="preserve"> '[2]Molded Items'!C166</f>
        <v>0</v>
      </c>
      <c r="AF166" s="103">
        <f>[2]Masks!C166</f>
        <v>0</v>
      </c>
      <c r="AG166" s="103">
        <f>[2]Wafers!H167</f>
        <v>0</v>
      </c>
      <c r="AH166" s="103">
        <f>[2]Electronics!E166</f>
        <v>0</v>
      </c>
      <c r="AI166" s="107"/>
      <c r="AJ166" s="107"/>
      <c r="AK166" s="103" t="str">
        <f>'[2]Polycraft Armor'!$G166&amp;" "&amp;'[2]Polycraft Armor'!$H166</f>
        <v xml:space="preserve"> </v>
      </c>
      <c r="AL166" s="103"/>
      <c r="AM166" s="103"/>
      <c r="AN166" s="103"/>
      <c r="AO166" s="103"/>
      <c r="AP166" s="103"/>
      <c r="AQ166" s="103"/>
      <c r="AR166" s="103"/>
      <c r="AS166" s="103"/>
      <c r="AT166" s="103">
        <f>Inventories!$D166</f>
        <v>0</v>
      </c>
      <c r="AU166" s="103">
        <f>'[2]Gripped Tools'!C76</f>
        <v>0</v>
      </c>
      <c r="AV166" s="103">
        <f>'[2]Pogo Sticks'!$C166</f>
        <v>0</v>
      </c>
      <c r="AW166" s="103">
        <f>'[1]Custom Objects'!$C161</f>
        <v>0</v>
      </c>
      <c r="AX166" s="103"/>
      <c r="AY166" s="103" t="str">
        <f>'[3]Items (MC)'!B166</f>
        <v>Lead</v>
      </c>
      <c r="AZ166" s="103" t="str">
        <f>'[3]Blocks (MC)'!B166</f>
        <v>Dark Oak Stairs</v>
      </c>
    </row>
    <row r="167" spans="3:52" x14ac:dyDescent="0.2">
      <c r="C167" s="105">
        <f>[1]Ores!C167</f>
        <v>0</v>
      </c>
      <c r="D167" s="105">
        <f>[1]Ingots!C167</f>
        <v>0</v>
      </c>
      <c r="E167" s="105"/>
      <c r="F167" s="105">
        <f>'[1]Compressed Blocks'!C167</f>
        <v>0</v>
      </c>
      <c r="G167" s="103">
        <f>[1]Catalysts!C167</f>
        <v>0</v>
      </c>
      <c r="H167" s="103">
        <f>[2]Pellets!F164</f>
        <v>0</v>
      </c>
      <c r="I167" s="103">
        <f>'[1]CV Links'!B169</f>
        <v>0</v>
      </c>
      <c r="J167" s="162" t="str">
        <f>'[1]Compound Vessels'!F167</f>
        <v>Bag (Iron III Oxide)</v>
      </c>
      <c r="K167" s="106" t="str">
        <f>'[1]Compound Vessels'!G167</f>
        <v>Sack (Iron III Oxide)</v>
      </c>
      <c r="L167" s="106" t="str">
        <f>'[1]Compound Vessels'!H167</f>
        <v>Powder Keg (Iron III Oxide)</v>
      </c>
      <c r="M167" s="106" t="str">
        <f>'[1]Compound Vessels'!I167</f>
        <v>Chemical Silo (Iron III Oxide)</v>
      </c>
      <c r="N167" s="162">
        <f>'[1]Compound Vessels'!F492</f>
        <v>0</v>
      </c>
      <c r="O167" s="106">
        <f>'[1]Compound Vessels'!G492</f>
        <v>0</v>
      </c>
      <c r="P167" s="106">
        <f>'[1]Compound Vessels'!H492</f>
        <v>0</v>
      </c>
      <c r="Q167" s="106">
        <f>'[1]Compound Vessels'!I492</f>
        <v>0</v>
      </c>
      <c r="R167" s="165">
        <f>'[1]Element Vessels'!F167</f>
        <v>0</v>
      </c>
      <c r="S167" s="103">
        <f>'[1]Element Vessels'!G167</f>
        <v>0</v>
      </c>
      <c r="T167" s="103">
        <f>'[1]Element Vessels'!H167</f>
        <v>0</v>
      </c>
      <c r="U167" s="103">
        <f>'[1]Element Vessels'!I167</f>
        <v>0</v>
      </c>
      <c r="V167" s="168">
        <f>[2]Pellets!F167</f>
        <v>0</v>
      </c>
      <c r="W167" s="104">
        <f>[2]Pellets!G167</f>
        <v>0</v>
      </c>
      <c r="X167" s="104">
        <f>[2]Pellets!H167</f>
        <v>0</v>
      </c>
      <c r="Y167" s="104">
        <f>[2]Pellets!I167</f>
        <v>0</v>
      </c>
      <c r="Z167" s="104">
        <f>'[2]Blocks (Poly)'!D167</f>
        <v>0</v>
      </c>
      <c r="AA167" s="104">
        <f>'[2]Slabs (Poly)'!F167</f>
        <v>0</v>
      </c>
      <c r="AB167" s="104">
        <f>'[2]Stairs (Poly)'!D167</f>
        <v>0</v>
      </c>
      <c r="AC167" s="171">
        <f>[2]Bricks!E167</f>
        <v>0</v>
      </c>
      <c r="AD167" s="103">
        <f>[2]Molds!C167</f>
        <v>0</v>
      </c>
      <c r="AE167" s="103">
        <f xml:space="preserve"> '[2]Molded Items'!C167</f>
        <v>0</v>
      </c>
      <c r="AF167" s="103">
        <f>[2]Masks!C167</f>
        <v>0</v>
      </c>
      <c r="AG167" s="103">
        <f>[2]Wafers!H168</f>
        <v>0</v>
      </c>
      <c r="AH167" s="103">
        <f>[2]Electronics!E167</f>
        <v>0</v>
      </c>
      <c r="AI167" s="107"/>
      <c r="AJ167" s="107"/>
      <c r="AK167" s="103" t="str">
        <f>'[2]Polycraft Armor'!$G167&amp;" "&amp;'[2]Polycraft Armor'!$H167</f>
        <v xml:space="preserve"> </v>
      </c>
      <c r="AL167" s="103"/>
      <c r="AM167" s="103"/>
      <c r="AN167" s="103"/>
      <c r="AO167" s="103"/>
      <c r="AP167" s="103"/>
      <c r="AQ167" s="103"/>
      <c r="AR167" s="103"/>
      <c r="AS167" s="103"/>
      <c r="AT167" s="103">
        <f>Inventories!$D167</f>
        <v>0</v>
      </c>
      <c r="AU167" s="103">
        <f>'[2]Gripped Tools'!C77</f>
        <v>0</v>
      </c>
      <c r="AV167" s="103">
        <f>'[2]Pogo Sticks'!$C167</f>
        <v>0</v>
      </c>
      <c r="AW167" s="103">
        <f>'[1]Custom Objects'!$C162</f>
        <v>0</v>
      </c>
      <c r="AX167" s="103"/>
      <c r="AY167" s="103" t="str">
        <f>'[3]Items (MC)'!B167</f>
        <v>Name Tag</v>
      </c>
      <c r="AZ167" s="103" t="str">
        <f>'[3]Blocks (MC)'!B167</f>
        <v>Slime</v>
      </c>
    </row>
    <row r="168" spans="3:52" x14ac:dyDescent="0.2">
      <c r="C168" s="105">
        <f>[1]Ores!C168</f>
        <v>0</v>
      </c>
      <c r="D168" s="105">
        <f>[1]Ingots!C168</f>
        <v>0</v>
      </c>
      <c r="E168" s="105"/>
      <c r="F168" s="105">
        <f>'[1]Compressed Blocks'!C168</f>
        <v>0</v>
      </c>
      <c r="G168" s="103">
        <f>[1]Catalysts!C168</f>
        <v>0</v>
      </c>
      <c r="H168" s="103">
        <f>[2]Pellets!F165</f>
        <v>0</v>
      </c>
      <c r="I168" s="103">
        <f>'[1]CV Links'!B170</f>
        <v>0</v>
      </c>
      <c r="J168" s="162" t="str">
        <f>'[1]Compound Vessels'!F168</f>
        <v>Vial (Iron Sulfate)</v>
      </c>
      <c r="K168" s="106" t="str">
        <f>'[1]Compound Vessels'!G168</f>
        <v>Beaker (Iron Sulfate)</v>
      </c>
      <c r="L168" s="106" t="str">
        <f>'[1]Compound Vessels'!H168</f>
        <v>Drum (Iron Sulfate)</v>
      </c>
      <c r="M168" s="106" t="str">
        <f>'[1]Compound Vessels'!I168</f>
        <v>Chemical Vat (Iron Sulfate)</v>
      </c>
      <c r="N168" s="162">
        <f>'[1]Compound Vessels'!F493</f>
        <v>0</v>
      </c>
      <c r="O168" s="106">
        <f>'[1]Compound Vessels'!G493</f>
        <v>0</v>
      </c>
      <c r="P168" s="106">
        <f>'[1]Compound Vessels'!H493</f>
        <v>0</v>
      </c>
      <c r="Q168" s="106">
        <f>'[1]Compound Vessels'!I493</f>
        <v>0</v>
      </c>
      <c r="R168" s="165">
        <f>'[1]Element Vessels'!F168</f>
        <v>0</v>
      </c>
      <c r="S168" s="103">
        <f>'[1]Element Vessels'!G168</f>
        <v>0</v>
      </c>
      <c r="T168" s="103">
        <f>'[1]Element Vessels'!H168</f>
        <v>0</v>
      </c>
      <c r="U168" s="103">
        <f>'[1]Element Vessels'!I168</f>
        <v>0</v>
      </c>
      <c r="V168" s="168">
        <f>[2]Pellets!F168</f>
        <v>0</v>
      </c>
      <c r="W168" s="104">
        <f>[2]Pellets!G168</f>
        <v>0</v>
      </c>
      <c r="X168" s="104">
        <f>[2]Pellets!H168</f>
        <v>0</v>
      </c>
      <c r="Y168" s="104">
        <f>[2]Pellets!I168</f>
        <v>0</v>
      </c>
      <c r="Z168" s="104">
        <f>'[2]Blocks (Poly)'!D168</f>
        <v>0</v>
      </c>
      <c r="AA168" s="104">
        <f>'[2]Slabs (Poly)'!F168</f>
        <v>0</v>
      </c>
      <c r="AB168" s="104">
        <f>'[2]Stairs (Poly)'!D168</f>
        <v>0</v>
      </c>
      <c r="AC168" s="171">
        <f>[2]Bricks!E168</f>
        <v>0</v>
      </c>
      <c r="AD168" s="103">
        <f>[2]Molds!C168</f>
        <v>0</v>
      </c>
      <c r="AE168" s="103">
        <f xml:space="preserve"> '[2]Molded Items'!C168</f>
        <v>0</v>
      </c>
      <c r="AF168" s="103">
        <f>[2]Masks!C168</f>
        <v>0</v>
      </c>
      <c r="AG168" s="103">
        <f>[2]Wafers!H169</f>
        <v>0</v>
      </c>
      <c r="AH168" s="103">
        <f>[2]Electronics!E168</f>
        <v>0</v>
      </c>
      <c r="AI168" s="107"/>
      <c r="AJ168" s="107"/>
      <c r="AK168" s="103" t="str">
        <f>'[2]Polycraft Armor'!$G168&amp;" "&amp;'[2]Polycraft Armor'!$H168</f>
        <v xml:space="preserve"> </v>
      </c>
      <c r="AL168" s="103"/>
      <c r="AM168" s="103"/>
      <c r="AN168" s="103"/>
      <c r="AO168" s="103"/>
      <c r="AP168" s="103"/>
      <c r="AQ168" s="103"/>
      <c r="AR168" s="103"/>
      <c r="AS168" s="103"/>
      <c r="AT168" s="103">
        <f>Inventories!$D168</f>
        <v>0</v>
      </c>
      <c r="AU168" s="103">
        <f>'[2]Gripped Tools'!C78</f>
        <v>0</v>
      </c>
      <c r="AV168" s="103">
        <f>'[2]Pogo Sticks'!$C168</f>
        <v>0</v>
      </c>
      <c r="AW168" s="103">
        <f>'[1]Custom Objects'!$C163</f>
        <v>0</v>
      </c>
      <c r="AX168" s="103"/>
      <c r="AY168" s="103" t="str">
        <f>'[3]Items (MC)'!B168</f>
        <v>Command Block Minecart</v>
      </c>
      <c r="AZ168" s="103" t="str">
        <f>'[3]Blocks (MC)'!B168</f>
        <v>Barrier</v>
      </c>
    </row>
    <row r="169" spans="3:52" x14ac:dyDescent="0.2">
      <c r="C169" s="105">
        <f>[1]Ores!C169</f>
        <v>0</v>
      </c>
      <c r="D169" s="105">
        <f>[1]Ingots!C169</f>
        <v>0</v>
      </c>
      <c r="E169" s="105"/>
      <c r="F169" s="105">
        <f>'[1]Compressed Blocks'!C169</f>
        <v>0</v>
      </c>
      <c r="G169" s="103">
        <f>[1]Catalysts!C169</f>
        <v>0</v>
      </c>
      <c r="H169" s="103">
        <f>[2]Pellets!F166</f>
        <v>0</v>
      </c>
      <c r="I169" s="103">
        <f>'[1]CV Links'!B171</f>
        <v>0</v>
      </c>
      <c r="J169" s="162" t="str">
        <f>'[1]Compound Vessels'!F169</f>
        <v>Vial (IsoButane)</v>
      </c>
      <c r="K169" s="106" t="str">
        <f>'[1]Compound Vessels'!G169</f>
        <v>Beaker (IsoButane)</v>
      </c>
      <c r="L169" s="106" t="str">
        <f>'[1]Compound Vessels'!H169</f>
        <v>Drum (IsoButane)</v>
      </c>
      <c r="M169" s="106" t="str">
        <f>'[1]Compound Vessels'!I169</f>
        <v>Chemical Vat (IsoButane)</v>
      </c>
      <c r="N169" s="162">
        <f>'[1]Compound Vessels'!F494</f>
        <v>0</v>
      </c>
      <c r="O169" s="106">
        <f>'[1]Compound Vessels'!G494</f>
        <v>0</v>
      </c>
      <c r="P169" s="106">
        <f>'[1]Compound Vessels'!H494</f>
        <v>0</v>
      </c>
      <c r="Q169" s="106">
        <f>'[1]Compound Vessels'!I494</f>
        <v>0</v>
      </c>
      <c r="R169" s="165">
        <f>'[1]Element Vessels'!F169</f>
        <v>0</v>
      </c>
      <c r="S169" s="103">
        <f>'[1]Element Vessels'!G169</f>
        <v>0</v>
      </c>
      <c r="T169" s="103">
        <f>'[1]Element Vessels'!H169</f>
        <v>0</v>
      </c>
      <c r="U169" s="103">
        <f>'[1]Element Vessels'!I169</f>
        <v>0</v>
      </c>
      <c r="V169" s="168">
        <f>[2]Pellets!F169</f>
        <v>0</v>
      </c>
      <c r="W169" s="104">
        <f>[2]Pellets!G169</f>
        <v>0</v>
      </c>
      <c r="X169" s="104">
        <f>[2]Pellets!H169</f>
        <v>0</v>
      </c>
      <c r="Y169" s="104">
        <f>[2]Pellets!I169</f>
        <v>0</v>
      </c>
      <c r="Z169" s="104">
        <f>'[2]Blocks (Poly)'!D169</f>
        <v>0</v>
      </c>
      <c r="AA169" s="104">
        <f>'[2]Slabs (Poly)'!F169</f>
        <v>0</v>
      </c>
      <c r="AB169" s="104">
        <f>'[2]Stairs (Poly)'!D169</f>
        <v>0</v>
      </c>
      <c r="AC169" s="171">
        <f>[2]Bricks!E169</f>
        <v>0</v>
      </c>
      <c r="AD169" s="103">
        <f>[2]Molds!C169</f>
        <v>0</v>
      </c>
      <c r="AE169" s="103">
        <f xml:space="preserve"> '[2]Molded Items'!C169</f>
        <v>0</v>
      </c>
      <c r="AF169" s="103">
        <f>[2]Masks!C169</f>
        <v>0</v>
      </c>
      <c r="AG169" s="103">
        <f>[2]Wafers!H170</f>
        <v>0</v>
      </c>
      <c r="AH169" s="103">
        <f>[2]Electronics!E169</f>
        <v>0</v>
      </c>
      <c r="AI169" s="107"/>
      <c r="AJ169" s="107"/>
      <c r="AK169" s="103" t="str">
        <f>'[2]Polycraft Armor'!$G169&amp;" "&amp;'[2]Polycraft Armor'!$H169</f>
        <v xml:space="preserve"> </v>
      </c>
      <c r="AL169" s="103"/>
      <c r="AM169" s="103"/>
      <c r="AN169" s="103"/>
      <c r="AO169" s="103"/>
      <c r="AP169" s="103"/>
      <c r="AQ169" s="103"/>
      <c r="AR169" s="103"/>
      <c r="AS169" s="103"/>
      <c r="AT169" s="103">
        <f>Inventories!$D169</f>
        <v>0</v>
      </c>
      <c r="AU169" s="103">
        <f>'[2]Gripped Tools'!C79</f>
        <v>0</v>
      </c>
      <c r="AV169" s="103">
        <f>'[2]Pogo Sticks'!$C169</f>
        <v>0</v>
      </c>
      <c r="AW169" s="103">
        <f>'[1]Custom Objects'!$C164</f>
        <v>0</v>
      </c>
      <c r="AX169" s="103"/>
      <c r="AY169" s="103" t="str">
        <f>'[3]Items (MC)'!B169</f>
        <v>0</v>
      </c>
      <c r="AZ169" s="103" t="str">
        <f>'[3]Blocks (MC)'!B169</f>
        <v>Iron Trapdoor</v>
      </c>
    </row>
    <row r="170" spans="3:52" x14ac:dyDescent="0.2">
      <c r="C170" s="105">
        <f>[1]Ores!C170</f>
        <v>0</v>
      </c>
      <c r="D170" s="105">
        <f>[1]Ingots!C170</f>
        <v>0</v>
      </c>
      <c r="E170" s="105"/>
      <c r="F170" s="105">
        <f>'[1]Compressed Blocks'!C170</f>
        <v>0</v>
      </c>
      <c r="G170" s="103">
        <f>[1]Catalysts!C170</f>
        <v>0</v>
      </c>
      <c r="H170" s="103">
        <f>[2]Pellets!F167</f>
        <v>0</v>
      </c>
      <c r="I170" s="103">
        <f>'[1]CV Links'!B172</f>
        <v>0</v>
      </c>
      <c r="J170" s="162" t="str">
        <f>'[1]Compound Vessels'!F170</f>
        <v>Vial (IsoPentane)</v>
      </c>
      <c r="K170" s="106" t="str">
        <f>'[1]Compound Vessels'!G170</f>
        <v>Beaker (IsoPentane)</v>
      </c>
      <c r="L170" s="106" t="str">
        <f>'[1]Compound Vessels'!H170</f>
        <v>Drum (IsoPentane)</v>
      </c>
      <c r="M170" s="106" t="str">
        <f>'[1]Compound Vessels'!I170</f>
        <v>Chemical Vat (IsoPentane)</v>
      </c>
      <c r="N170" s="162">
        <f>'[1]Compound Vessels'!F495</f>
        <v>0</v>
      </c>
      <c r="O170" s="106">
        <f>'[1]Compound Vessels'!G495</f>
        <v>0</v>
      </c>
      <c r="P170" s="106">
        <f>'[1]Compound Vessels'!H495</f>
        <v>0</v>
      </c>
      <c r="Q170" s="106">
        <f>'[1]Compound Vessels'!I495</f>
        <v>0</v>
      </c>
      <c r="R170" s="165">
        <f>'[1]Element Vessels'!F170</f>
        <v>0</v>
      </c>
      <c r="S170" s="103">
        <f>'[1]Element Vessels'!G170</f>
        <v>0</v>
      </c>
      <c r="T170" s="103">
        <f>'[1]Element Vessels'!H170</f>
        <v>0</v>
      </c>
      <c r="U170" s="103">
        <f>'[1]Element Vessels'!I170</f>
        <v>0</v>
      </c>
      <c r="V170" s="168">
        <f>[2]Pellets!F170</f>
        <v>0</v>
      </c>
      <c r="W170" s="104">
        <f>[2]Pellets!G170</f>
        <v>0</v>
      </c>
      <c r="X170" s="104">
        <f>[2]Pellets!H170</f>
        <v>0</v>
      </c>
      <c r="Y170" s="104">
        <f>[2]Pellets!I170</f>
        <v>0</v>
      </c>
      <c r="Z170" s="104">
        <f>'[2]Blocks (Poly)'!D170</f>
        <v>0</v>
      </c>
      <c r="AA170" s="104">
        <f>'[2]Slabs (Poly)'!F170</f>
        <v>0</v>
      </c>
      <c r="AB170" s="104">
        <f>'[2]Stairs (Poly)'!D170</f>
        <v>0</v>
      </c>
      <c r="AC170" s="171">
        <f>[2]Bricks!E170</f>
        <v>0</v>
      </c>
      <c r="AD170" s="103">
        <f>[2]Molds!C170</f>
        <v>0</v>
      </c>
      <c r="AE170" s="103">
        <f xml:space="preserve"> '[2]Molded Items'!C170</f>
        <v>0</v>
      </c>
      <c r="AF170" s="103">
        <f>[2]Masks!C170</f>
        <v>0</v>
      </c>
      <c r="AG170" s="103">
        <f>[2]Wafers!H171</f>
        <v>0</v>
      </c>
      <c r="AH170" s="103">
        <f>[2]Electronics!E170</f>
        <v>0</v>
      </c>
      <c r="AI170" s="107"/>
      <c r="AJ170" s="107"/>
      <c r="AK170" s="103" t="str">
        <f>'[2]Polycraft Armor'!$G170&amp;" "&amp;'[2]Polycraft Armor'!$H170</f>
        <v xml:space="preserve"> </v>
      </c>
      <c r="AL170" s="103"/>
      <c r="AM170" s="103"/>
      <c r="AN170" s="103"/>
      <c r="AO170" s="103"/>
      <c r="AP170" s="103"/>
      <c r="AQ170" s="103"/>
      <c r="AR170" s="103"/>
      <c r="AS170" s="103"/>
      <c r="AT170" s="103">
        <f>Inventories!$D170</f>
        <v>0</v>
      </c>
      <c r="AU170" s="103">
        <f>'[2]Gripped Tools'!C80</f>
        <v>0</v>
      </c>
      <c r="AV170" s="103">
        <f>'[2]Pogo Sticks'!$C170</f>
        <v>0</v>
      </c>
      <c r="AW170" s="103">
        <f>'[1]Custom Objects'!$C165</f>
        <v>0</v>
      </c>
      <c r="AX170" s="103"/>
      <c r="AY170" s="103" t="str">
        <f>'[3]Items (MC)'!B170</f>
        <v>0</v>
      </c>
      <c r="AZ170" s="103" t="str">
        <f>'[3]Blocks (MC)'!B170</f>
        <v>0</v>
      </c>
    </row>
    <row r="171" spans="3:52" x14ac:dyDescent="0.2">
      <c r="C171" s="105">
        <f>[1]Ores!C171</f>
        <v>0</v>
      </c>
      <c r="D171" s="105">
        <f>[1]Ingots!C171</f>
        <v>0</v>
      </c>
      <c r="E171" s="105"/>
      <c r="F171" s="105">
        <f>'[1]Compressed Blocks'!C171</f>
        <v>0</v>
      </c>
      <c r="G171" s="103">
        <f>[1]Catalysts!C171</f>
        <v>0</v>
      </c>
      <c r="H171" s="103">
        <f>[2]Pellets!F168</f>
        <v>0</v>
      </c>
      <c r="I171" s="103">
        <f>'[1]CV Links'!B173</f>
        <v>0</v>
      </c>
      <c r="J171" s="162" t="str">
        <f>'[1]Compound Vessels'!F171</f>
        <v>Vial (Isophthalic Acid)</v>
      </c>
      <c r="K171" s="106" t="str">
        <f>'[1]Compound Vessels'!G171</f>
        <v>Beaker (Isophthalic Acid)</v>
      </c>
      <c r="L171" s="106" t="str">
        <f>'[1]Compound Vessels'!H171</f>
        <v>Drum (Isophthalic Acid)</v>
      </c>
      <c r="M171" s="106" t="str">
        <f>'[1]Compound Vessels'!I171</f>
        <v>Chemical Vat (Isophthalic Acid)</v>
      </c>
      <c r="N171" s="162">
        <f>'[1]Compound Vessels'!F496</f>
        <v>0</v>
      </c>
      <c r="O171" s="106">
        <f>'[1]Compound Vessels'!G496</f>
        <v>0</v>
      </c>
      <c r="P171" s="106">
        <f>'[1]Compound Vessels'!H496</f>
        <v>0</v>
      </c>
      <c r="Q171" s="106">
        <f>'[1]Compound Vessels'!I496</f>
        <v>0</v>
      </c>
      <c r="R171" s="165">
        <f>'[1]Element Vessels'!F171</f>
        <v>0</v>
      </c>
      <c r="S171" s="103">
        <f>'[1]Element Vessels'!G171</f>
        <v>0</v>
      </c>
      <c r="T171" s="103">
        <f>'[1]Element Vessels'!H171</f>
        <v>0</v>
      </c>
      <c r="U171" s="103">
        <f>'[1]Element Vessels'!I171</f>
        <v>0</v>
      </c>
      <c r="V171" s="168">
        <f>[2]Pellets!F171</f>
        <v>0</v>
      </c>
      <c r="W171" s="104">
        <f>[2]Pellets!G171</f>
        <v>0</v>
      </c>
      <c r="X171" s="104">
        <f>[2]Pellets!H171</f>
        <v>0</v>
      </c>
      <c r="Y171" s="104">
        <f>[2]Pellets!I171</f>
        <v>0</v>
      </c>
      <c r="Z171" s="104">
        <f>'[2]Blocks (Poly)'!D171</f>
        <v>0</v>
      </c>
      <c r="AA171" s="104">
        <f>'[2]Slabs (Poly)'!F171</f>
        <v>0</v>
      </c>
      <c r="AB171" s="104">
        <f>'[2]Stairs (Poly)'!D171</f>
        <v>0</v>
      </c>
      <c r="AC171" s="171">
        <f>[2]Bricks!E171</f>
        <v>0</v>
      </c>
      <c r="AD171" s="103">
        <f>[2]Molds!C171</f>
        <v>0</v>
      </c>
      <c r="AE171" s="103">
        <f xml:space="preserve"> '[2]Molded Items'!C171</f>
        <v>0</v>
      </c>
      <c r="AF171" s="103">
        <f>[2]Masks!C171</f>
        <v>0</v>
      </c>
      <c r="AG171" s="103">
        <f>[2]Wafers!H172</f>
        <v>0</v>
      </c>
      <c r="AH171" s="103">
        <f>[2]Electronics!E171</f>
        <v>0</v>
      </c>
      <c r="AI171" s="107"/>
      <c r="AJ171" s="107"/>
      <c r="AK171" s="103" t="str">
        <f>'[2]Polycraft Armor'!$G171&amp;" "&amp;'[2]Polycraft Armor'!$H171</f>
        <v xml:space="preserve"> </v>
      </c>
      <c r="AL171" s="103"/>
      <c r="AM171" s="103"/>
      <c r="AN171" s="103"/>
      <c r="AO171" s="103"/>
      <c r="AP171" s="103"/>
      <c r="AQ171" s="103"/>
      <c r="AR171" s="103"/>
      <c r="AS171" s="103"/>
      <c r="AT171" s="103">
        <f>Inventories!$D171</f>
        <v>0</v>
      </c>
      <c r="AU171" s="103">
        <f>'[2]Gripped Tools'!C81</f>
        <v>0</v>
      </c>
      <c r="AV171" s="103">
        <f>'[2]Pogo Sticks'!$C171</f>
        <v>0</v>
      </c>
      <c r="AW171" s="103">
        <f>'[1]Custom Objects'!$C166</f>
        <v>0</v>
      </c>
      <c r="AX171" s="103"/>
      <c r="AY171" s="103" t="str">
        <f>'[3]Items (MC)'!B171</f>
        <v>0</v>
      </c>
      <c r="AZ171" s="103" t="str">
        <f>'[3]Blocks (MC)'!B171</f>
        <v>0</v>
      </c>
    </row>
    <row r="172" spans="3:52" x14ac:dyDescent="0.2">
      <c r="C172" s="105">
        <f>[1]Ores!C172</f>
        <v>0</v>
      </c>
      <c r="D172" s="105">
        <f>[1]Ingots!C172</f>
        <v>0</v>
      </c>
      <c r="E172" s="105"/>
      <c r="F172" s="105">
        <f>'[1]Compressed Blocks'!C172</f>
        <v>0</v>
      </c>
      <c r="G172" s="103">
        <f>[1]Catalysts!C172</f>
        <v>0</v>
      </c>
      <c r="H172" s="103">
        <f>[2]Pellets!F169</f>
        <v>0</v>
      </c>
      <c r="I172" s="103">
        <f>'[1]CV Links'!B174</f>
        <v>0</v>
      </c>
      <c r="J172" s="162" t="str">
        <f>'[1]Compound Vessels'!F172</f>
        <v>Vial (Kerosene)</v>
      </c>
      <c r="K172" s="106" t="str">
        <f>'[1]Compound Vessels'!G172</f>
        <v>Beaker (Kerosene)</v>
      </c>
      <c r="L172" s="106" t="str">
        <f>'[1]Compound Vessels'!H172</f>
        <v>Drum (Kerosene)</v>
      </c>
      <c r="M172" s="106" t="str">
        <f>'[1]Compound Vessels'!I172</f>
        <v>Chemical Vat (Kerosene)</v>
      </c>
      <c r="N172" s="162">
        <f>'[1]Compound Vessels'!F497</f>
        <v>0</v>
      </c>
      <c r="O172" s="106">
        <f>'[1]Compound Vessels'!G497</f>
        <v>0</v>
      </c>
      <c r="P172" s="106">
        <f>'[1]Compound Vessels'!H497</f>
        <v>0</v>
      </c>
      <c r="Q172" s="106">
        <f>'[1]Compound Vessels'!I497</f>
        <v>0</v>
      </c>
      <c r="R172" s="165">
        <f>'[1]Element Vessels'!F172</f>
        <v>0</v>
      </c>
      <c r="S172" s="103">
        <f>'[1]Element Vessels'!G172</f>
        <v>0</v>
      </c>
      <c r="T172" s="103">
        <f>'[1]Element Vessels'!H172</f>
        <v>0</v>
      </c>
      <c r="U172" s="103">
        <f>'[1]Element Vessels'!I172</f>
        <v>0</v>
      </c>
      <c r="V172" s="168">
        <f>[2]Pellets!F172</f>
        <v>0</v>
      </c>
      <c r="W172" s="104">
        <f>[2]Pellets!G172</f>
        <v>0</v>
      </c>
      <c r="X172" s="104">
        <f>[2]Pellets!H172</f>
        <v>0</v>
      </c>
      <c r="Y172" s="104">
        <f>[2]Pellets!I172</f>
        <v>0</v>
      </c>
      <c r="Z172" s="104">
        <f>'[2]Blocks (Poly)'!D172</f>
        <v>0</v>
      </c>
      <c r="AA172" s="104">
        <f>'[2]Slabs (Poly)'!F172</f>
        <v>0</v>
      </c>
      <c r="AB172" s="104">
        <f>'[2]Stairs (Poly)'!D172</f>
        <v>0</v>
      </c>
      <c r="AC172" s="171">
        <f>[2]Bricks!E172</f>
        <v>0</v>
      </c>
      <c r="AD172" s="103">
        <f>[2]Molds!C172</f>
        <v>0</v>
      </c>
      <c r="AE172" s="103">
        <f xml:space="preserve"> '[2]Molded Items'!C172</f>
        <v>0</v>
      </c>
      <c r="AF172" s="103">
        <f>[2]Masks!C172</f>
        <v>0</v>
      </c>
      <c r="AG172" s="103">
        <f>[2]Wafers!H173</f>
        <v>0</v>
      </c>
      <c r="AH172" s="103">
        <f>[2]Electronics!E172</f>
        <v>0</v>
      </c>
      <c r="AI172" s="107"/>
      <c r="AJ172" s="107"/>
      <c r="AK172" s="103" t="str">
        <f>'[2]Polycraft Armor'!$G172&amp;" "&amp;'[2]Polycraft Armor'!$H172</f>
        <v xml:space="preserve"> </v>
      </c>
      <c r="AL172" s="103"/>
      <c r="AM172" s="103"/>
      <c r="AN172" s="103"/>
      <c r="AO172" s="103"/>
      <c r="AP172" s="103"/>
      <c r="AQ172" s="103"/>
      <c r="AR172" s="103"/>
      <c r="AS172" s="103"/>
      <c r="AT172" s="103">
        <f>Inventories!$D172</f>
        <v>0</v>
      </c>
      <c r="AU172" s="103">
        <f>'[2]Gripped Tools'!C82</f>
        <v>0</v>
      </c>
      <c r="AV172" s="103">
        <f>'[2]Pogo Sticks'!$C172</f>
        <v>0</v>
      </c>
      <c r="AW172" s="103">
        <f>'[1]Custom Objects'!$C167</f>
        <v>0</v>
      </c>
      <c r="AX172" s="103"/>
      <c r="AY172" s="103" t="str">
        <f>'[3]Items (MC)'!B172</f>
        <v>0</v>
      </c>
      <c r="AZ172" s="103" t="str">
        <f>'[3]Blocks (MC)'!B172</f>
        <v>Hay Block</v>
      </c>
    </row>
    <row r="173" spans="3:52" x14ac:dyDescent="0.2">
      <c r="C173" s="105">
        <f>[1]Ores!C173</f>
        <v>0</v>
      </c>
      <c r="D173" s="105">
        <f>[1]Ingots!C173</f>
        <v>0</v>
      </c>
      <c r="E173" s="105"/>
      <c r="F173" s="105">
        <f>'[1]Compressed Blocks'!C173</f>
        <v>0</v>
      </c>
      <c r="G173" s="103">
        <f>[1]Catalysts!C173</f>
        <v>0</v>
      </c>
      <c r="H173" s="103">
        <f>[2]Pellets!F170</f>
        <v>0</v>
      </c>
      <c r="I173" s="103">
        <f>'[1]CV Links'!B175</f>
        <v>0</v>
      </c>
      <c r="J173" s="162" t="str">
        <f>'[1]Compound Vessels'!F173</f>
        <v>Vial (Lactic Acid)</v>
      </c>
      <c r="K173" s="106" t="str">
        <f>'[1]Compound Vessels'!G173</f>
        <v>Beaker (Lactic Acid)</v>
      </c>
      <c r="L173" s="106" t="str">
        <f>'[1]Compound Vessels'!H173</f>
        <v>Drum (Lactic Acid)</v>
      </c>
      <c r="M173" s="106" t="str">
        <f>'[1]Compound Vessels'!I173</f>
        <v>Chemical Vat (Lactic Acid)</v>
      </c>
      <c r="N173" s="162">
        <f>'[1]Compound Vessels'!F498</f>
        <v>0</v>
      </c>
      <c r="O173" s="106">
        <f>'[1]Compound Vessels'!G498</f>
        <v>0</v>
      </c>
      <c r="P173" s="106">
        <f>'[1]Compound Vessels'!H498</f>
        <v>0</v>
      </c>
      <c r="Q173" s="106">
        <f>'[1]Compound Vessels'!I498</f>
        <v>0</v>
      </c>
      <c r="R173" s="165">
        <f>'[1]Element Vessels'!F173</f>
        <v>0</v>
      </c>
      <c r="S173" s="103">
        <f>'[1]Element Vessels'!G173</f>
        <v>0</v>
      </c>
      <c r="T173" s="103">
        <f>'[1]Element Vessels'!H173</f>
        <v>0</v>
      </c>
      <c r="U173" s="103">
        <f>'[1]Element Vessels'!I173</f>
        <v>0</v>
      </c>
      <c r="V173" s="168">
        <f>[2]Pellets!F173</f>
        <v>0</v>
      </c>
      <c r="W173" s="104">
        <f>[2]Pellets!G173</f>
        <v>0</v>
      </c>
      <c r="X173" s="104">
        <f>[2]Pellets!H173</f>
        <v>0</v>
      </c>
      <c r="Y173" s="104">
        <f>[2]Pellets!I173</f>
        <v>0</v>
      </c>
      <c r="Z173" s="104">
        <f>'[2]Blocks (Poly)'!D173</f>
        <v>0</v>
      </c>
      <c r="AA173" s="104">
        <f>'[2]Slabs (Poly)'!F173</f>
        <v>0</v>
      </c>
      <c r="AB173" s="104">
        <f>'[2]Stairs (Poly)'!D173</f>
        <v>0</v>
      </c>
      <c r="AC173" s="171">
        <f>[2]Bricks!E173</f>
        <v>0</v>
      </c>
      <c r="AD173" s="103">
        <f>[2]Molds!C173</f>
        <v>0</v>
      </c>
      <c r="AE173" s="103">
        <f xml:space="preserve"> '[2]Molded Items'!C173</f>
        <v>0</v>
      </c>
      <c r="AF173" s="103">
        <f>[2]Masks!C173</f>
        <v>0</v>
      </c>
      <c r="AG173" s="103">
        <f>[2]Wafers!H174</f>
        <v>0</v>
      </c>
      <c r="AH173" s="103">
        <f>[2]Electronics!E173</f>
        <v>0</v>
      </c>
      <c r="AI173" s="107"/>
      <c r="AJ173" s="107"/>
      <c r="AK173" s="103" t="str">
        <f>'[2]Polycraft Armor'!$G173&amp;" "&amp;'[2]Polycraft Armor'!$H173</f>
        <v xml:space="preserve"> </v>
      </c>
      <c r="AL173" s="103"/>
      <c r="AM173" s="103"/>
      <c r="AN173" s="103"/>
      <c r="AO173" s="103"/>
      <c r="AP173" s="103"/>
      <c r="AQ173" s="103"/>
      <c r="AR173" s="103"/>
      <c r="AS173" s="103"/>
      <c r="AT173" s="103">
        <f>Inventories!$D173</f>
        <v>0</v>
      </c>
      <c r="AU173" s="103">
        <f>'[2]Gripped Tools'!C83</f>
        <v>0</v>
      </c>
      <c r="AV173" s="103">
        <f>'[2]Pogo Sticks'!$C173</f>
        <v>0</v>
      </c>
      <c r="AW173" s="103">
        <f>'[1]Custom Objects'!$C168</f>
        <v>0</v>
      </c>
      <c r="AX173" s="103"/>
      <c r="AY173" s="103" t="str">
        <f>'[3]Items (MC)'!B173</f>
        <v>0</v>
      </c>
      <c r="AZ173" s="103" t="str">
        <f>'[3]Blocks (MC)'!B173</f>
        <v>Carpet</v>
      </c>
    </row>
    <row r="174" spans="3:52" x14ac:dyDescent="0.2">
      <c r="C174" s="105">
        <f>[1]Ores!C174</f>
        <v>0</v>
      </c>
      <c r="D174" s="105">
        <f>[1]Ingots!C174</f>
        <v>0</v>
      </c>
      <c r="E174" s="105"/>
      <c r="F174" s="105">
        <f>'[1]Compressed Blocks'!C174</f>
        <v>0</v>
      </c>
      <c r="G174" s="103">
        <f>[1]Catalysts!C174</f>
        <v>0</v>
      </c>
      <c r="H174" s="103">
        <f>[2]Pellets!F171</f>
        <v>0</v>
      </c>
      <c r="I174" s="103">
        <f>'[1]CV Links'!B176</f>
        <v>0</v>
      </c>
      <c r="J174" s="162" t="str">
        <f>'[1]Compound Vessels'!F174</f>
        <v>Vial (Latex)</v>
      </c>
      <c r="K174" s="106" t="str">
        <f>'[1]Compound Vessels'!G174</f>
        <v>Beaker (Latex)</v>
      </c>
      <c r="L174" s="106" t="str">
        <f>'[1]Compound Vessels'!H174</f>
        <v>Drum (Latex)</v>
      </c>
      <c r="M174" s="106" t="str">
        <f>'[1]Compound Vessels'!I174</f>
        <v>Chemical Vat (Latex)</v>
      </c>
      <c r="N174" s="162">
        <f>'[1]Compound Vessels'!F499</f>
        <v>0</v>
      </c>
      <c r="O174" s="106">
        <f>'[1]Compound Vessels'!G499</f>
        <v>0</v>
      </c>
      <c r="P174" s="106">
        <f>'[1]Compound Vessels'!H499</f>
        <v>0</v>
      </c>
      <c r="Q174" s="106">
        <f>'[1]Compound Vessels'!I499</f>
        <v>0</v>
      </c>
      <c r="R174" s="165">
        <f>'[1]Element Vessels'!F174</f>
        <v>0</v>
      </c>
      <c r="S174" s="103">
        <f>'[1]Element Vessels'!G174</f>
        <v>0</v>
      </c>
      <c r="T174" s="103">
        <f>'[1]Element Vessels'!H174</f>
        <v>0</v>
      </c>
      <c r="U174" s="103">
        <f>'[1]Element Vessels'!I174</f>
        <v>0</v>
      </c>
      <c r="V174" s="168">
        <f>[2]Pellets!F174</f>
        <v>0</v>
      </c>
      <c r="W174" s="104">
        <f>[2]Pellets!G174</f>
        <v>0</v>
      </c>
      <c r="X174" s="104">
        <f>[2]Pellets!H174</f>
        <v>0</v>
      </c>
      <c r="Y174" s="104">
        <f>[2]Pellets!I174</f>
        <v>0</v>
      </c>
      <c r="Z174" s="104">
        <f>'[2]Blocks (Poly)'!D174</f>
        <v>0</v>
      </c>
      <c r="AA174" s="104">
        <f>'[2]Slabs (Poly)'!F174</f>
        <v>0</v>
      </c>
      <c r="AB174" s="104">
        <f>'[2]Stairs (Poly)'!D174</f>
        <v>0</v>
      </c>
      <c r="AC174" s="171">
        <f>[2]Bricks!E174</f>
        <v>0</v>
      </c>
      <c r="AD174" s="103">
        <f>[2]Molds!C174</f>
        <v>0</v>
      </c>
      <c r="AE174" s="103">
        <f xml:space="preserve"> '[2]Molded Items'!C174</f>
        <v>0</v>
      </c>
      <c r="AF174" s="103">
        <f>[2]Masks!C174</f>
        <v>0</v>
      </c>
      <c r="AG174" s="103">
        <f>[2]Wafers!H175</f>
        <v>0</v>
      </c>
      <c r="AH174" s="103">
        <f>[2]Electronics!E174</f>
        <v>0</v>
      </c>
      <c r="AI174" s="107"/>
      <c r="AJ174" s="107"/>
      <c r="AK174" s="103" t="str">
        <f>'[2]Polycraft Armor'!$G174&amp;" "&amp;'[2]Polycraft Armor'!$H174</f>
        <v xml:space="preserve"> </v>
      </c>
      <c r="AL174" s="103"/>
      <c r="AM174" s="103"/>
      <c r="AN174" s="103"/>
      <c r="AO174" s="103"/>
      <c r="AP174" s="103"/>
      <c r="AQ174" s="103"/>
      <c r="AR174" s="103"/>
      <c r="AS174" s="103"/>
      <c r="AT174" s="103">
        <f>Inventories!$D174</f>
        <v>0</v>
      </c>
      <c r="AU174" s="103">
        <f>'[2]Gripped Tools'!C84</f>
        <v>0</v>
      </c>
      <c r="AV174" s="103">
        <f>'[2]Pogo Sticks'!$C174</f>
        <v>0</v>
      </c>
      <c r="AW174" s="103">
        <f>'[1]Custom Objects'!$C169</f>
        <v>0</v>
      </c>
      <c r="AX174" s="103"/>
      <c r="AY174" s="103" t="str">
        <f>'[3]Items (MC)'!B174</f>
        <v>0</v>
      </c>
      <c r="AZ174" s="103" t="str">
        <f>'[3]Blocks (MC)'!B174</f>
        <v>Hardened Clay</v>
      </c>
    </row>
    <row r="175" spans="3:52" x14ac:dyDescent="0.2">
      <c r="C175" s="105">
        <f>[1]Ores!C175</f>
        <v>0</v>
      </c>
      <c r="D175" s="105">
        <f>[1]Ingots!C175</f>
        <v>0</v>
      </c>
      <c r="E175" s="105"/>
      <c r="F175" s="105">
        <f>'[1]Compressed Blocks'!C175</f>
        <v>0</v>
      </c>
      <c r="G175" s="103">
        <f>[1]Catalysts!C175</f>
        <v>0</v>
      </c>
      <c r="H175" s="103">
        <f>[2]Pellets!F172</f>
        <v>0</v>
      </c>
      <c r="I175" s="103">
        <f>'[1]CV Links'!B177</f>
        <v>0</v>
      </c>
      <c r="J175" s="162" t="str">
        <f>'[1]Compound Vessels'!F175</f>
        <v>Vial (Lauryl Alcohol)</v>
      </c>
      <c r="K175" s="106" t="str">
        <f>'[1]Compound Vessels'!G175</f>
        <v>Beaker (Lauryl Alcohol)</v>
      </c>
      <c r="L175" s="106" t="str">
        <f>'[1]Compound Vessels'!H175</f>
        <v>Drum (Lauryl Alcohol)</v>
      </c>
      <c r="M175" s="106" t="str">
        <f>'[1]Compound Vessels'!I175</f>
        <v>Chemical Vat (Lauryl Alcohol)</v>
      </c>
      <c r="N175" s="162">
        <f>'[1]Compound Vessels'!F500</f>
        <v>0</v>
      </c>
      <c r="O175" s="106">
        <f>'[1]Compound Vessels'!G500</f>
        <v>0</v>
      </c>
      <c r="P175" s="106">
        <f>'[1]Compound Vessels'!H500</f>
        <v>0</v>
      </c>
      <c r="Q175" s="106">
        <f>'[1]Compound Vessels'!I500</f>
        <v>0</v>
      </c>
      <c r="R175" s="165">
        <f>'[1]Element Vessels'!F175</f>
        <v>0</v>
      </c>
      <c r="S175" s="103">
        <f>'[1]Element Vessels'!G175</f>
        <v>0</v>
      </c>
      <c r="T175" s="103">
        <f>'[1]Element Vessels'!H175</f>
        <v>0</v>
      </c>
      <c r="U175" s="103">
        <f>'[1]Element Vessels'!I175</f>
        <v>0</v>
      </c>
      <c r="V175" s="168">
        <f>[2]Pellets!F175</f>
        <v>0</v>
      </c>
      <c r="W175" s="104">
        <f>[2]Pellets!G175</f>
        <v>0</v>
      </c>
      <c r="X175" s="104">
        <f>[2]Pellets!H175</f>
        <v>0</v>
      </c>
      <c r="Y175" s="104">
        <f>[2]Pellets!I175</f>
        <v>0</v>
      </c>
      <c r="Z175" s="104">
        <f>'[2]Blocks (Poly)'!D175</f>
        <v>0</v>
      </c>
      <c r="AA175" s="104">
        <f>'[2]Slabs (Poly)'!F175</f>
        <v>0</v>
      </c>
      <c r="AB175" s="104">
        <f>'[2]Stairs (Poly)'!D175</f>
        <v>0</v>
      </c>
      <c r="AC175" s="171">
        <f>[2]Bricks!E175</f>
        <v>0</v>
      </c>
      <c r="AD175" s="103">
        <f>[2]Molds!C175</f>
        <v>0</v>
      </c>
      <c r="AE175" s="103">
        <f xml:space="preserve"> '[2]Molded Items'!C175</f>
        <v>0</v>
      </c>
      <c r="AF175" s="103">
        <f>[2]Masks!C175</f>
        <v>0</v>
      </c>
      <c r="AG175" s="103">
        <f>[2]Wafers!H176</f>
        <v>0</v>
      </c>
      <c r="AH175" s="103">
        <f>[2]Electronics!E175</f>
        <v>0</v>
      </c>
      <c r="AI175" s="107"/>
      <c r="AJ175" s="107"/>
      <c r="AK175" s="103" t="str">
        <f>'[2]Polycraft Armor'!$G175&amp;" "&amp;'[2]Polycraft Armor'!$H175</f>
        <v xml:space="preserve"> </v>
      </c>
      <c r="AL175" s="103"/>
      <c r="AM175" s="103"/>
      <c r="AN175" s="103"/>
      <c r="AO175" s="103"/>
      <c r="AP175" s="103"/>
      <c r="AQ175" s="103"/>
      <c r="AR175" s="103"/>
      <c r="AS175" s="103"/>
      <c r="AT175" s="103">
        <f>Inventories!$D175</f>
        <v>0</v>
      </c>
      <c r="AU175" s="103">
        <f>'[2]Gripped Tools'!C85</f>
        <v>0</v>
      </c>
      <c r="AV175" s="103">
        <f>'[2]Pogo Sticks'!$C175</f>
        <v>0</v>
      </c>
      <c r="AW175" s="103">
        <f>'[1]Custom Objects'!$C170</f>
        <v>0</v>
      </c>
      <c r="AX175" s="103"/>
      <c r="AY175" s="103" t="str">
        <f>'[3]Items (MC)'!B175</f>
        <v>0</v>
      </c>
      <c r="AZ175" s="103" t="str">
        <f>'[3]Blocks (MC)'!B175</f>
        <v>Coal Block</v>
      </c>
    </row>
    <row r="176" spans="3:52" x14ac:dyDescent="0.2">
      <c r="C176" s="105">
        <f>[1]Ores!C176</f>
        <v>0</v>
      </c>
      <c r="D176" s="105">
        <f>[1]Ingots!C176</f>
        <v>0</v>
      </c>
      <c r="E176" s="105"/>
      <c r="F176" s="105">
        <f>'[1]Compressed Blocks'!C176</f>
        <v>0</v>
      </c>
      <c r="G176" s="103">
        <f>[1]Catalysts!C176</f>
        <v>0</v>
      </c>
      <c r="H176" s="103">
        <f>[2]Pellets!F173</f>
        <v>0</v>
      </c>
      <c r="I176" s="103">
        <f>'[1]CV Links'!B178</f>
        <v>0</v>
      </c>
      <c r="J176" s="162" t="str">
        <f>'[1]Compound Vessels'!F176</f>
        <v>Vial (Light Naphtha)</v>
      </c>
      <c r="K176" s="106" t="str">
        <f>'[1]Compound Vessels'!G176</f>
        <v>Beaker (Light Naphtha)</v>
      </c>
      <c r="L176" s="106" t="str">
        <f>'[1]Compound Vessels'!H176</f>
        <v>Drum (Light Naphtha)</v>
      </c>
      <c r="M176" s="106" t="str">
        <f>'[1]Compound Vessels'!I176</f>
        <v>Chemical Vat (Light Naphtha)</v>
      </c>
      <c r="N176" s="162">
        <f>'[1]Compound Vessels'!F501</f>
        <v>0</v>
      </c>
      <c r="O176" s="106">
        <f>'[1]Compound Vessels'!G501</f>
        <v>0</v>
      </c>
      <c r="P176" s="106">
        <f>'[1]Compound Vessels'!H501</f>
        <v>0</v>
      </c>
      <c r="Q176" s="106">
        <f>'[1]Compound Vessels'!I501</f>
        <v>0</v>
      </c>
      <c r="R176" s="165">
        <f>'[1]Element Vessels'!F176</f>
        <v>0</v>
      </c>
      <c r="S176" s="103">
        <f>'[1]Element Vessels'!G176</f>
        <v>0</v>
      </c>
      <c r="T176" s="103">
        <f>'[1]Element Vessels'!H176</f>
        <v>0</v>
      </c>
      <c r="U176" s="103">
        <f>'[1]Element Vessels'!I176</f>
        <v>0</v>
      </c>
      <c r="V176" s="168">
        <f>[2]Pellets!F176</f>
        <v>0</v>
      </c>
      <c r="W176" s="104">
        <f>[2]Pellets!G176</f>
        <v>0</v>
      </c>
      <c r="X176" s="104">
        <f>[2]Pellets!H176</f>
        <v>0</v>
      </c>
      <c r="Y176" s="104">
        <f>[2]Pellets!I176</f>
        <v>0</v>
      </c>
      <c r="Z176" s="104">
        <f>'[2]Blocks (Poly)'!D176</f>
        <v>0</v>
      </c>
      <c r="AA176" s="104">
        <f>'[2]Slabs (Poly)'!F176</f>
        <v>0</v>
      </c>
      <c r="AB176" s="104">
        <f>'[2]Stairs (Poly)'!D176</f>
        <v>0</v>
      </c>
      <c r="AC176" s="171">
        <f>[2]Bricks!E176</f>
        <v>0</v>
      </c>
      <c r="AD176" s="103">
        <f>[2]Molds!C176</f>
        <v>0</v>
      </c>
      <c r="AE176" s="103">
        <f xml:space="preserve"> '[2]Molded Items'!C176</f>
        <v>0</v>
      </c>
      <c r="AF176" s="103">
        <f>[2]Masks!C176</f>
        <v>0</v>
      </c>
      <c r="AG176" s="103">
        <f>[2]Wafers!H177</f>
        <v>0</v>
      </c>
      <c r="AH176" s="103">
        <f>[2]Electronics!E176</f>
        <v>0</v>
      </c>
      <c r="AI176" s="107"/>
      <c r="AJ176" s="107"/>
      <c r="AK176" s="103" t="str">
        <f>'[2]Polycraft Armor'!$G176&amp;" "&amp;'[2]Polycraft Armor'!$H176</f>
        <v xml:space="preserve"> </v>
      </c>
      <c r="AL176" s="103"/>
      <c r="AM176" s="103"/>
      <c r="AN176" s="103"/>
      <c r="AO176" s="103"/>
      <c r="AP176" s="103"/>
      <c r="AQ176" s="103"/>
      <c r="AR176" s="103"/>
      <c r="AS176" s="103"/>
      <c r="AT176" s="103">
        <f>Inventories!$D176</f>
        <v>0</v>
      </c>
      <c r="AU176" s="103">
        <f>'[2]Gripped Tools'!C86</f>
        <v>0</v>
      </c>
      <c r="AV176" s="103">
        <f>'[2]Pogo Sticks'!$C176</f>
        <v>0</v>
      </c>
      <c r="AW176" s="103">
        <f>'[1]Custom Objects'!$C171</f>
        <v>0</v>
      </c>
      <c r="AX176" s="103"/>
      <c r="AY176" s="103" t="str">
        <f>'[3]Items (MC)'!B176</f>
        <v>0</v>
      </c>
      <c r="AZ176" s="103" t="str">
        <f>'[3]Blocks (MC)'!B176</f>
        <v>Packed Ice</v>
      </c>
    </row>
    <row r="177" spans="3:52" x14ac:dyDescent="0.2">
      <c r="C177" s="105">
        <f>[1]Ores!C177</f>
        <v>0</v>
      </c>
      <c r="D177" s="105">
        <f>[1]Ingots!C177</f>
        <v>0</v>
      </c>
      <c r="E177" s="105"/>
      <c r="F177" s="105">
        <f>'[1]Compressed Blocks'!C177</f>
        <v>0</v>
      </c>
      <c r="G177" s="103">
        <f>[1]Catalysts!C177</f>
        <v>0</v>
      </c>
      <c r="H177" s="103">
        <f>[2]Pellets!F174</f>
        <v>0</v>
      </c>
      <c r="I177" s="103">
        <f>'[1]CV Links'!B179</f>
        <v>0</v>
      </c>
      <c r="J177" s="162" t="str">
        <f>'[1]Compound Vessels'!F177</f>
        <v>Vial (Light Naphthenes)</v>
      </c>
      <c r="K177" s="106" t="str">
        <f>'[1]Compound Vessels'!G177</f>
        <v>Beaker (Light Naphthenes)</v>
      </c>
      <c r="L177" s="106" t="str">
        <f>'[1]Compound Vessels'!H177</f>
        <v>Drum (Light Naphthenes)</v>
      </c>
      <c r="M177" s="106" t="str">
        <f>'[1]Compound Vessels'!I177</f>
        <v>Chemical Vat (Light Naphthenes)</v>
      </c>
      <c r="N177" s="162">
        <f>'[1]Compound Vessels'!F502</f>
        <v>0</v>
      </c>
      <c r="O177" s="106">
        <f>'[1]Compound Vessels'!G502</f>
        <v>0</v>
      </c>
      <c r="P177" s="106">
        <f>'[1]Compound Vessels'!H502</f>
        <v>0</v>
      </c>
      <c r="Q177" s="106">
        <f>'[1]Compound Vessels'!I502</f>
        <v>0</v>
      </c>
      <c r="R177" s="165">
        <f>'[1]Element Vessels'!F177</f>
        <v>0</v>
      </c>
      <c r="S177" s="103">
        <f>'[1]Element Vessels'!G177</f>
        <v>0</v>
      </c>
      <c r="T177" s="103">
        <f>'[1]Element Vessels'!H177</f>
        <v>0</v>
      </c>
      <c r="U177" s="103">
        <f>'[1]Element Vessels'!I177</f>
        <v>0</v>
      </c>
      <c r="V177" s="168">
        <f>[2]Pellets!F177</f>
        <v>0</v>
      </c>
      <c r="W177" s="104">
        <f>[2]Pellets!G177</f>
        <v>0</v>
      </c>
      <c r="X177" s="104">
        <f>[2]Pellets!H177</f>
        <v>0</v>
      </c>
      <c r="Y177" s="104">
        <f>[2]Pellets!I177</f>
        <v>0</v>
      </c>
      <c r="Z177" s="104">
        <f>'[2]Blocks (Poly)'!D177</f>
        <v>0</v>
      </c>
      <c r="AA177" s="104">
        <f>'[2]Slabs (Poly)'!F177</f>
        <v>0</v>
      </c>
      <c r="AB177" s="104">
        <f>'[2]Stairs (Poly)'!D177</f>
        <v>0</v>
      </c>
      <c r="AC177" s="171">
        <f>[2]Bricks!E177</f>
        <v>0</v>
      </c>
      <c r="AD177" s="103">
        <f>[2]Molds!C177</f>
        <v>0</v>
      </c>
      <c r="AE177" s="103">
        <f xml:space="preserve"> '[2]Molded Items'!C177</f>
        <v>0</v>
      </c>
      <c r="AF177" s="103">
        <f>[2]Masks!C177</f>
        <v>0</v>
      </c>
      <c r="AG177" s="103">
        <f>[2]Wafers!H178</f>
        <v>0</v>
      </c>
      <c r="AH177" s="103">
        <f>[2]Electronics!E177</f>
        <v>0</v>
      </c>
      <c r="AI177" s="107"/>
      <c r="AJ177" s="107"/>
      <c r="AK177" s="103" t="str">
        <f>'[2]Polycraft Armor'!$G177&amp;" "&amp;'[2]Polycraft Armor'!$H177</f>
        <v xml:space="preserve"> </v>
      </c>
      <c r="AL177" s="103"/>
      <c r="AM177" s="103"/>
      <c r="AN177" s="103"/>
      <c r="AO177" s="103"/>
      <c r="AP177" s="103"/>
      <c r="AQ177" s="103"/>
      <c r="AR177" s="103"/>
      <c r="AS177" s="103"/>
      <c r="AT177" s="103">
        <f>Inventories!$D177</f>
        <v>0</v>
      </c>
      <c r="AU177" s="103">
        <f>'[2]Gripped Tools'!C87</f>
        <v>0</v>
      </c>
      <c r="AV177" s="103">
        <f>'[2]Pogo Sticks'!$C177</f>
        <v>0</v>
      </c>
      <c r="AW177" s="103">
        <f>'[1]Custom Objects'!$C172</f>
        <v>0</v>
      </c>
      <c r="AX177" s="103"/>
      <c r="AY177" s="103" t="str">
        <f>'[3]Items (MC)'!B177</f>
        <v>0</v>
      </c>
      <c r="AZ177" s="103" t="str">
        <f>'[3]Blocks (MC)'!B177</f>
        <v>Double Plant</v>
      </c>
    </row>
    <row r="178" spans="3:52" x14ac:dyDescent="0.2">
      <c r="C178" s="105">
        <f>[1]Ores!C178</f>
        <v>0</v>
      </c>
      <c r="D178" s="105">
        <f>[1]Ingots!C178</f>
        <v>0</v>
      </c>
      <c r="E178" s="105"/>
      <c r="F178" s="105">
        <f>'[1]Compressed Blocks'!C178</f>
        <v>0</v>
      </c>
      <c r="G178" s="103">
        <f>[1]Catalysts!C178</f>
        <v>0</v>
      </c>
      <c r="H178" s="103">
        <f>[2]Pellets!F175</f>
        <v>0</v>
      </c>
      <c r="I178" s="103">
        <f>'[1]CV Links'!B180</f>
        <v>0</v>
      </c>
      <c r="J178" s="162" t="str">
        <f>'[1]Compound Vessels'!F178</f>
        <v>Vial (Light Olefins)</v>
      </c>
      <c r="K178" s="106" t="str">
        <f>'[1]Compound Vessels'!G178</f>
        <v>Beaker (Light Olefins)</v>
      </c>
      <c r="L178" s="106" t="str">
        <f>'[1]Compound Vessels'!H178</f>
        <v>Drum (Light Olefins)</v>
      </c>
      <c r="M178" s="106" t="str">
        <f>'[1]Compound Vessels'!I178</f>
        <v>Chemical Vat (Light Olefins)</v>
      </c>
      <c r="N178" s="162">
        <f>'[1]Compound Vessels'!F503</f>
        <v>0</v>
      </c>
      <c r="O178" s="106">
        <f>'[1]Compound Vessels'!G503</f>
        <v>0</v>
      </c>
      <c r="P178" s="106">
        <f>'[1]Compound Vessels'!H503</f>
        <v>0</v>
      </c>
      <c r="Q178" s="106">
        <f>'[1]Compound Vessels'!I503</f>
        <v>0</v>
      </c>
      <c r="R178" s="165">
        <f>'[1]Element Vessels'!F178</f>
        <v>0</v>
      </c>
      <c r="S178" s="103">
        <f>'[1]Element Vessels'!G178</f>
        <v>0</v>
      </c>
      <c r="T178" s="103">
        <f>'[1]Element Vessels'!H178</f>
        <v>0</v>
      </c>
      <c r="U178" s="103">
        <f>'[1]Element Vessels'!I178</f>
        <v>0</v>
      </c>
      <c r="V178" s="168">
        <f>[2]Pellets!F178</f>
        <v>0</v>
      </c>
      <c r="W178" s="104">
        <f>[2]Pellets!G178</f>
        <v>0</v>
      </c>
      <c r="X178" s="104">
        <f>[2]Pellets!H178</f>
        <v>0</v>
      </c>
      <c r="Y178" s="104">
        <f>[2]Pellets!I178</f>
        <v>0</v>
      </c>
      <c r="Z178" s="104">
        <f>'[2]Blocks (Poly)'!D178</f>
        <v>0</v>
      </c>
      <c r="AA178" s="104">
        <f>'[2]Slabs (Poly)'!F178</f>
        <v>0</v>
      </c>
      <c r="AB178" s="104">
        <f>'[2]Stairs (Poly)'!D178</f>
        <v>0</v>
      </c>
      <c r="AC178" s="171">
        <f>[2]Bricks!E178</f>
        <v>0</v>
      </c>
      <c r="AD178" s="103">
        <f>[2]Molds!C178</f>
        <v>0</v>
      </c>
      <c r="AE178" s="103">
        <f xml:space="preserve"> '[2]Molded Items'!C178</f>
        <v>0</v>
      </c>
      <c r="AF178" s="103">
        <f>[2]Masks!C178</f>
        <v>0</v>
      </c>
      <c r="AG178" s="103">
        <f>[2]Wafers!H179</f>
        <v>0</v>
      </c>
      <c r="AH178" s="103">
        <f>[2]Electronics!E178</f>
        <v>0</v>
      </c>
      <c r="AI178" s="107"/>
      <c r="AJ178" s="107"/>
      <c r="AK178" s="103" t="str">
        <f>'[2]Polycraft Armor'!$G178&amp;" "&amp;'[2]Polycraft Armor'!$H178</f>
        <v xml:space="preserve"> </v>
      </c>
      <c r="AL178" s="103"/>
      <c r="AM178" s="103"/>
      <c r="AN178" s="103"/>
      <c r="AO178" s="103"/>
      <c r="AP178" s="103"/>
      <c r="AQ178" s="103"/>
      <c r="AR178" s="103"/>
      <c r="AS178" s="103"/>
      <c r="AT178" s="103">
        <f>Inventories!$D178</f>
        <v>0</v>
      </c>
      <c r="AU178" s="103">
        <f>'[2]Gripped Tools'!C88</f>
        <v>0</v>
      </c>
      <c r="AV178" s="103">
        <f>'[2]Pogo Sticks'!$C178</f>
        <v>0</v>
      </c>
      <c r="AW178" s="103">
        <f>'[1]Custom Objects'!$C173</f>
        <v>0</v>
      </c>
      <c r="AX178" s="103"/>
      <c r="AY178" s="103" t="str">
        <f>'[3]Items (MC)'!B178</f>
        <v>Record 13</v>
      </c>
      <c r="AZ178" s="103">
        <f>'[3]Blocks (MC)'!B178</f>
        <v>0</v>
      </c>
    </row>
    <row r="179" spans="3:52" x14ac:dyDescent="0.2">
      <c r="C179" s="105">
        <f>[1]Ores!C179</f>
        <v>0</v>
      </c>
      <c r="D179" s="105">
        <f>[1]Ingots!C179</f>
        <v>0</v>
      </c>
      <c r="E179" s="105"/>
      <c r="F179" s="105">
        <f>'[1]Compressed Blocks'!C179</f>
        <v>0</v>
      </c>
      <c r="G179" s="103">
        <f>[1]Catalysts!C179</f>
        <v>0</v>
      </c>
      <c r="H179" s="103">
        <f>[2]Pellets!F176</f>
        <v>0</v>
      </c>
      <c r="I179" s="103">
        <f>'[1]CV Links'!B181</f>
        <v>0</v>
      </c>
      <c r="J179" s="162" t="str">
        <f>'[1]Compound Vessels'!F179</f>
        <v>Vial (Light Parrafins)</v>
      </c>
      <c r="K179" s="106" t="str">
        <f>'[1]Compound Vessels'!G179</f>
        <v>Beaker (Light Parrafins)</v>
      </c>
      <c r="L179" s="106" t="str">
        <f>'[1]Compound Vessels'!H179</f>
        <v>Drum (Light Parrafins)</v>
      </c>
      <c r="M179" s="106" t="str">
        <f>'[1]Compound Vessels'!I179</f>
        <v>Chemical Vat (Light Parrafins)</v>
      </c>
      <c r="N179" s="162">
        <f>'[1]Compound Vessels'!F504</f>
        <v>0</v>
      </c>
      <c r="O179" s="106">
        <f>'[1]Compound Vessels'!G504</f>
        <v>0</v>
      </c>
      <c r="P179" s="106">
        <f>'[1]Compound Vessels'!H504</f>
        <v>0</v>
      </c>
      <c r="Q179" s="106">
        <f>'[1]Compound Vessels'!I504</f>
        <v>0</v>
      </c>
      <c r="R179" s="165">
        <f>'[1]Element Vessels'!F179</f>
        <v>0</v>
      </c>
      <c r="S179" s="103">
        <f>'[1]Element Vessels'!G179</f>
        <v>0</v>
      </c>
      <c r="T179" s="103">
        <f>'[1]Element Vessels'!H179</f>
        <v>0</v>
      </c>
      <c r="U179" s="103">
        <f>'[1]Element Vessels'!I179</f>
        <v>0</v>
      </c>
      <c r="V179" s="168">
        <f>[2]Pellets!F179</f>
        <v>0</v>
      </c>
      <c r="W179" s="104">
        <f>[2]Pellets!G179</f>
        <v>0</v>
      </c>
      <c r="X179" s="104">
        <f>[2]Pellets!H179</f>
        <v>0</v>
      </c>
      <c r="Y179" s="104">
        <f>[2]Pellets!I179</f>
        <v>0</v>
      </c>
      <c r="Z179" s="104">
        <f>'[2]Blocks (Poly)'!D179</f>
        <v>0</v>
      </c>
      <c r="AA179" s="104">
        <f>'[2]Slabs (Poly)'!F179</f>
        <v>0</v>
      </c>
      <c r="AB179" s="104">
        <f>'[2]Stairs (Poly)'!D179</f>
        <v>0</v>
      </c>
      <c r="AC179" s="171">
        <f>[2]Bricks!E179</f>
        <v>0</v>
      </c>
      <c r="AD179" s="103">
        <f>[2]Molds!C179</f>
        <v>0</v>
      </c>
      <c r="AE179" s="103">
        <f xml:space="preserve"> '[2]Molded Items'!C179</f>
        <v>0</v>
      </c>
      <c r="AF179" s="103">
        <f>[2]Masks!C179</f>
        <v>0</v>
      </c>
      <c r="AG179" s="103">
        <f>[2]Wafers!H180</f>
        <v>0</v>
      </c>
      <c r="AH179" s="103">
        <f>[2]Electronics!E179</f>
        <v>0</v>
      </c>
      <c r="AI179" s="107"/>
      <c r="AJ179" s="107"/>
      <c r="AK179" s="103" t="str">
        <f>'[2]Polycraft Armor'!$G179&amp;" "&amp;'[2]Polycraft Armor'!$H179</f>
        <v xml:space="preserve"> </v>
      </c>
      <c r="AL179" s="103"/>
      <c r="AM179" s="103"/>
      <c r="AN179" s="103"/>
      <c r="AO179" s="103"/>
      <c r="AP179" s="103"/>
      <c r="AQ179" s="103"/>
      <c r="AR179" s="103"/>
      <c r="AS179" s="103"/>
      <c r="AT179" s="103">
        <f>Inventories!$D179</f>
        <v>0</v>
      </c>
      <c r="AU179" s="103">
        <f>'[2]Gripped Tools'!C89</f>
        <v>0</v>
      </c>
      <c r="AV179" s="103">
        <f>'[2]Pogo Sticks'!$C179</f>
        <v>0</v>
      </c>
      <c r="AW179" s="103">
        <f>'[1]Custom Objects'!$C174</f>
        <v>0</v>
      </c>
      <c r="AX179" s="103"/>
      <c r="AY179" s="103" t="str">
        <f>'[3]Items (MC)'!B179</f>
        <v>Record Cat</v>
      </c>
      <c r="AZ179" s="103">
        <f>'[3]Blocks (MC)'!B179</f>
        <v>0</v>
      </c>
    </row>
    <row r="180" spans="3:52" x14ac:dyDescent="0.2">
      <c r="C180" s="105">
        <f>[1]Ores!C180</f>
        <v>0</v>
      </c>
      <c r="D180" s="105">
        <f>[1]Ingots!C180</f>
        <v>0</v>
      </c>
      <c r="E180" s="105"/>
      <c r="F180" s="105">
        <f>'[1]Compressed Blocks'!C180</f>
        <v>0</v>
      </c>
      <c r="G180" s="103">
        <f>[1]Catalysts!C180</f>
        <v>0</v>
      </c>
      <c r="H180" s="103">
        <f>[2]Pellets!F177</f>
        <v>0</v>
      </c>
      <c r="I180" s="103">
        <f>'[1]CV Links'!B182</f>
        <v>0</v>
      </c>
      <c r="J180" s="162" t="str">
        <f>'[1]Compound Vessels'!F180</f>
        <v>Vial (Linseed Oil)</v>
      </c>
      <c r="K180" s="106" t="str">
        <f>'[1]Compound Vessels'!G180</f>
        <v>Beaker (Linseed Oil)</v>
      </c>
      <c r="L180" s="106" t="str">
        <f>'[1]Compound Vessels'!H180</f>
        <v>Drum (Linseed Oil)</v>
      </c>
      <c r="M180" s="106" t="str">
        <f>'[1]Compound Vessels'!I180</f>
        <v>Chemical Vat (Linseed Oil)</v>
      </c>
      <c r="N180" s="162">
        <f>'[1]Compound Vessels'!F505</f>
        <v>0</v>
      </c>
      <c r="O180" s="106">
        <f>'[1]Compound Vessels'!G505</f>
        <v>0</v>
      </c>
      <c r="P180" s="106">
        <f>'[1]Compound Vessels'!H505</f>
        <v>0</v>
      </c>
      <c r="Q180" s="106">
        <f>'[1]Compound Vessels'!I505</f>
        <v>0</v>
      </c>
      <c r="R180" s="165">
        <f>'[1]Element Vessels'!F180</f>
        <v>0</v>
      </c>
      <c r="S180" s="103">
        <f>'[1]Element Vessels'!G180</f>
        <v>0</v>
      </c>
      <c r="T180" s="103">
        <f>'[1]Element Vessels'!H180</f>
        <v>0</v>
      </c>
      <c r="U180" s="103">
        <f>'[1]Element Vessels'!I180</f>
        <v>0</v>
      </c>
      <c r="V180" s="168">
        <f>[2]Pellets!F180</f>
        <v>0</v>
      </c>
      <c r="W180" s="104">
        <f>[2]Pellets!G180</f>
        <v>0</v>
      </c>
      <c r="X180" s="104">
        <f>[2]Pellets!H180</f>
        <v>0</v>
      </c>
      <c r="Y180" s="104">
        <f>[2]Pellets!I180</f>
        <v>0</v>
      </c>
      <c r="Z180" s="104">
        <f>'[2]Blocks (Poly)'!D180</f>
        <v>0</v>
      </c>
      <c r="AA180" s="104">
        <f>'[2]Slabs (Poly)'!F180</f>
        <v>0</v>
      </c>
      <c r="AB180" s="104">
        <f>'[2]Stairs (Poly)'!D180</f>
        <v>0</v>
      </c>
      <c r="AC180" s="171">
        <f>[2]Bricks!E180</f>
        <v>0</v>
      </c>
      <c r="AD180" s="103">
        <f>[2]Molds!C180</f>
        <v>0</v>
      </c>
      <c r="AE180" s="103">
        <f xml:space="preserve"> '[2]Molded Items'!C180</f>
        <v>0</v>
      </c>
      <c r="AF180" s="103">
        <f>[2]Masks!C180</f>
        <v>0</v>
      </c>
      <c r="AG180" s="103">
        <f>[2]Wafers!H181</f>
        <v>0</v>
      </c>
      <c r="AH180" s="103">
        <f>[2]Electronics!E180</f>
        <v>0</v>
      </c>
      <c r="AI180" s="107"/>
      <c r="AJ180" s="107"/>
      <c r="AK180" s="103" t="str">
        <f>'[2]Polycraft Armor'!$G180&amp;" "&amp;'[2]Polycraft Armor'!$H180</f>
        <v xml:space="preserve"> </v>
      </c>
      <c r="AL180" s="103"/>
      <c r="AM180" s="103"/>
      <c r="AN180" s="103"/>
      <c r="AO180" s="103"/>
      <c r="AP180" s="103"/>
      <c r="AQ180" s="103"/>
      <c r="AR180" s="103"/>
      <c r="AS180" s="103"/>
      <c r="AT180" s="103">
        <f>Inventories!$D180</f>
        <v>0</v>
      </c>
      <c r="AU180" s="103">
        <f>'[2]Gripped Tools'!C90</f>
        <v>0</v>
      </c>
      <c r="AV180" s="103">
        <f>'[2]Pogo Sticks'!$C180</f>
        <v>0</v>
      </c>
      <c r="AW180" s="103">
        <f>'[1]Custom Objects'!$C175</f>
        <v>0</v>
      </c>
      <c r="AX180" s="103"/>
      <c r="AY180" s="103" t="str">
        <f>'[3]Items (MC)'!B180</f>
        <v>Record Blocks</v>
      </c>
      <c r="AZ180" s="103">
        <f>'[3]Blocks (MC)'!B180</f>
        <v>0</v>
      </c>
    </row>
    <row r="181" spans="3:52" x14ac:dyDescent="0.2">
      <c r="C181" s="105">
        <f>[1]Ores!C181</f>
        <v>0</v>
      </c>
      <c r="D181" s="105">
        <f>[1]Ingots!C181</f>
        <v>0</v>
      </c>
      <c r="E181" s="105"/>
      <c r="F181" s="105">
        <f>'[1]Compressed Blocks'!C181</f>
        <v>0</v>
      </c>
      <c r="G181" s="103">
        <f>[1]Catalysts!C181</f>
        <v>0</v>
      </c>
      <c r="H181" s="103">
        <f>[2]Pellets!F178</f>
        <v>0</v>
      </c>
      <c r="I181" s="103">
        <f>'[1]CV Links'!B183</f>
        <v>0</v>
      </c>
      <c r="J181" s="162" t="str">
        <f>'[1]Compound Vessels'!F181</f>
        <v>Vial (Liquified Natural Gas)</v>
      </c>
      <c r="K181" s="106" t="str">
        <f>'[1]Compound Vessels'!G181</f>
        <v>Beaker (Liquified Natural Gas)</v>
      </c>
      <c r="L181" s="106" t="str">
        <f>'[1]Compound Vessels'!H181</f>
        <v>Drum (Liquified Natural Gas)</v>
      </c>
      <c r="M181" s="106" t="str">
        <f>'[1]Compound Vessels'!I181</f>
        <v>Chemical Vat (Liquified Natural Gas)</v>
      </c>
      <c r="N181" s="162">
        <f>'[1]Compound Vessels'!F506</f>
        <v>0</v>
      </c>
      <c r="O181" s="106">
        <f>'[1]Compound Vessels'!G506</f>
        <v>0</v>
      </c>
      <c r="P181" s="106">
        <f>'[1]Compound Vessels'!H506</f>
        <v>0</v>
      </c>
      <c r="Q181" s="106">
        <f>'[1]Compound Vessels'!I506</f>
        <v>0</v>
      </c>
      <c r="R181" s="165">
        <f>'[1]Element Vessels'!F181</f>
        <v>0</v>
      </c>
      <c r="S181" s="103">
        <f>'[1]Element Vessels'!G181</f>
        <v>0</v>
      </c>
      <c r="T181" s="103">
        <f>'[1]Element Vessels'!H181</f>
        <v>0</v>
      </c>
      <c r="U181" s="103">
        <f>'[1]Element Vessels'!I181</f>
        <v>0</v>
      </c>
      <c r="V181" s="168">
        <f>[2]Pellets!F181</f>
        <v>0</v>
      </c>
      <c r="W181" s="104">
        <f>[2]Pellets!G181</f>
        <v>0</v>
      </c>
      <c r="X181" s="104">
        <f>[2]Pellets!H181</f>
        <v>0</v>
      </c>
      <c r="Y181" s="104">
        <f>[2]Pellets!I181</f>
        <v>0</v>
      </c>
      <c r="Z181" s="104">
        <f>'[2]Blocks (Poly)'!D181</f>
        <v>0</v>
      </c>
      <c r="AA181" s="104">
        <f>'[2]Slabs (Poly)'!F181</f>
        <v>0</v>
      </c>
      <c r="AB181" s="104">
        <f>'[2]Stairs (Poly)'!D181</f>
        <v>0</v>
      </c>
      <c r="AC181" s="171">
        <f>[2]Bricks!E181</f>
        <v>0</v>
      </c>
      <c r="AD181" s="103">
        <f>[2]Molds!C181</f>
        <v>0</v>
      </c>
      <c r="AE181" s="103">
        <f xml:space="preserve"> '[2]Molded Items'!C181</f>
        <v>0</v>
      </c>
      <c r="AF181" s="103">
        <f>[2]Masks!C181</f>
        <v>0</v>
      </c>
      <c r="AG181" s="103">
        <f>[2]Wafers!H182</f>
        <v>0</v>
      </c>
      <c r="AH181" s="103">
        <f>[2]Electronics!E181</f>
        <v>0</v>
      </c>
      <c r="AI181" s="107"/>
      <c r="AJ181" s="107"/>
      <c r="AK181" s="103" t="str">
        <f>'[2]Polycraft Armor'!$G181&amp;" "&amp;'[2]Polycraft Armor'!$H181</f>
        <v xml:space="preserve"> </v>
      </c>
      <c r="AL181" s="103"/>
      <c r="AM181" s="103"/>
      <c r="AN181" s="103"/>
      <c r="AO181" s="103"/>
      <c r="AP181" s="103"/>
      <c r="AQ181" s="103"/>
      <c r="AR181" s="103"/>
      <c r="AS181" s="103"/>
      <c r="AT181" s="103">
        <f>Inventories!$D181</f>
        <v>0</v>
      </c>
      <c r="AU181" s="103">
        <f>'[2]Gripped Tools'!C91</f>
        <v>0</v>
      </c>
      <c r="AV181" s="103">
        <f>'[2]Pogo Sticks'!$C181</f>
        <v>0</v>
      </c>
      <c r="AW181" s="103">
        <f>'[1]Custom Objects'!$C176</f>
        <v>0</v>
      </c>
      <c r="AX181" s="103"/>
      <c r="AY181" s="103" t="str">
        <f>'[3]Items (MC)'!B181</f>
        <v>Record Chirp</v>
      </c>
      <c r="AZ181" s="103">
        <f>'[3]Blocks (MC)'!B181</f>
        <v>0</v>
      </c>
    </row>
    <row r="182" spans="3:52" x14ac:dyDescent="0.2">
      <c r="C182" s="105">
        <f>[1]Ores!C182</f>
        <v>0</v>
      </c>
      <c r="D182" s="105">
        <f>[1]Ingots!C182</f>
        <v>0</v>
      </c>
      <c r="E182" s="105"/>
      <c r="F182" s="105">
        <f>'[1]Compressed Blocks'!C182</f>
        <v>0</v>
      </c>
      <c r="G182" s="103">
        <f>[1]Catalysts!C182</f>
        <v>0</v>
      </c>
      <c r="H182" s="103">
        <f>[2]Pellets!F179</f>
        <v>0</v>
      </c>
      <c r="I182" s="103">
        <f>'[1]CV Links'!B184</f>
        <v>0</v>
      </c>
      <c r="J182" s="162" t="str">
        <f>'[1]Compound Vessels'!F182</f>
        <v>Vial (Magnesium Carbonate)</v>
      </c>
      <c r="K182" s="106" t="str">
        <f>'[1]Compound Vessels'!G182</f>
        <v>Beaker (Magnesium Carbonate)</v>
      </c>
      <c r="L182" s="106" t="str">
        <f>'[1]Compound Vessels'!H182</f>
        <v>Drum (Magnesium Carbonate)</v>
      </c>
      <c r="M182" s="106" t="str">
        <f>'[1]Compound Vessels'!I182</f>
        <v>Chemical Vat (Magnesium Carbonate)</v>
      </c>
      <c r="N182" s="162">
        <f>'[1]Compound Vessels'!F507</f>
        <v>0</v>
      </c>
      <c r="O182" s="106">
        <f>'[1]Compound Vessels'!G507</f>
        <v>0</v>
      </c>
      <c r="P182" s="106">
        <f>'[1]Compound Vessels'!H507</f>
        <v>0</v>
      </c>
      <c r="Q182" s="106">
        <f>'[1]Compound Vessels'!I507</f>
        <v>0</v>
      </c>
      <c r="R182" s="165">
        <f>'[1]Element Vessels'!F182</f>
        <v>0</v>
      </c>
      <c r="S182" s="103">
        <f>'[1]Element Vessels'!G182</f>
        <v>0</v>
      </c>
      <c r="T182" s="103">
        <f>'[1]Element Vessels'!H182</f>
        <v>0</v>
      </c>
      <c r="U182" s="103">
        <f>'[1]Element Vessels'!I182</f>
        <v>0</v>
      </c>
      <c r="V182" s="168">
        <f>[2]Pellets!F182</f>
        <v>0</v>
      </c>
      <c r="W182" s="104">
        <f>[2]Pellets!G182</f>
        <v>0</v>
      </c>
      <c r="X182" s="104">
        <f>[2]Pellets!H182</f>
        <v>0</v>
      </c>
      <c r="Y182" s="104">
        <f>[2]Pellets!I182</f>
        <v>0</v>
      </c>
      <c r="Z182" s="104">
        <f>'[2]Blocks (Poly)'!D182</f>
        <v>0</v>
      </c>
      <c r="AA182" s="104">
        <f>'[2]Slabs (Poly)'!F182</f>
        <v>0</v>
      </c>
      <c r="AB182" s="104">
        <f>'[2]Stairs (Poly)'!D182</f>
        <v>0</v>
      </c>
      <c r="AC182" s="171">
        <f>[2]Bricks!E182</f>
        <v>0</v>
      </c>
      <c r="AD182" s="103">
        <f>[2]Molds!C182</f>
        <v>0</v>
      </c>
      <c r="AE182" s="103">
        <f xml:space="preserve"> '[2]Molded Items'!C182</f>
        <v>0</v>
      </c>
      <c r="AF182" s="103">
        <f>[2]Masks!C182</f>
        <v>0</v>
      </c>
      <c r="AG182" s="103">
        <f>[2]Wafers!H183</f>
        <v>0</v>
      </c>
      <c r="AH182" s="103">
        <f>[2]Electronics!E182</f>
        <v>0</v>
      </c>
      <c r="AI182" s="107"/>
      <c r="AJ182" s="107"/>
      <c r="AK182" s="103" t="str">
        <f>'[2]Polycraft Armor'!$G182&amp;" "&amp;'[2]Polycraft Armor'!$H182</f>
        <v xml:space="preserve"> </v>
      </c>
      <c r="AL182" s="103"/>
      <c r="AM182" s="103"/>
      <c r="AN182" s="103"/>
      <c r="AO182" s="103"/>
      <c r="AP182" s="103"/>
      <c r="AQ182" s="103"/>
      <c r="AR182" s="103"/>
      <c r="AS182" s="103"/>
      <c r="AT182" s="103">
        <f>Inventories!$D182</f>
        <v>0</v>
      </c>
      <c r="AU182" s="103">
        <f>'[2]Gripped Tools'!C92</f>
        <v>0</v>
      </c>
      <c r="AV182" s="103">
        <f>'[2]Pogo Sticks'!$C182</f>
        <v>0</v>
      </c>
      <c r="AW182" s="103">
        <f>'[1]Custom Objects'!$C177</f>
        <v>0</v>
      </c>
      <c r="AX182" s="103"/>
      <c r="AY182" s="103" t="str">
        <f>'[3]Items (MC)'!B182</f>
        <v>Record Far</v>
      </c>
      <c r="AZ182" s="103">
        <f>'[3]Blocks (MC)'!B182</f>
        <v>0</v>
      </c>
    </row>
    <row r="183" spans="3:52" x14ac:dyDescent="0.2">
      <c r="C183" s="105">
        <f>[1]Ores!C183</f>
        <v>0</v>
      </c>
      <c r="D183" s="105">
        <f>[1]Ingots!C183</f>
        <v>0</v>
      </c>
      <c r="E183" s="105"/>
      <c r="F183" s="105">
        <f>'[1]Compressed Blocks'!C183</f>
        <v>0</v>
      </c>
      <c r="G183" s="103">
        <f>[1]Catalysts!C183</f>
        <v>0</v>
      </c>
      <c r="H183" s="103">
        <f>[2]Pellets!F180</f>
        <v>0</v>
      </c>
      <c r="I183" s="103">
        <f>'[1]CV Links'!B185</f>
        <v>0</v>
      </c>
      <c r="J183" s="162" t="str">
        <f>'[1]Compound Vessels'!F183</f>
        <v>Vial (Magnesium Chloride)</v>
      </c>
      <c r="K183" s="106" t="str">
        <f>'[1]Compound Vessels'!G183</f>
        <v>Beaker (Magnesium Chloride)</v>
      </c>
      <c r="L183" s="106" t="str">
        <f>'[1]Compound Vessels'!H183</f>
        <v>Drum (Magnesium Chloride)</v>
      </c>
      <c r="M183" s="106" t="str">
        <f>'[1]Compound Vessels'!I183</f>
        <v>Chemical Vat (Magnesium Chloride)</v>
      </c>
      <c r="N183" s="162">
        <f>'[1]Compound Vessels'!F508</f>
        <v>0</v>
      </c>
      <c r="O183" s="106">
        <f>'[1]Compound Vessels'!G508</f>
        <v>0</v>
      </c>
      <c r="P183" s="106">
        <f>'[1]Compound Vessels'!H508</f>
        <v>0</v>
      </c>
      <c r="Q183" s="106">
        <f>'[1]Compound Vessels'!I508</f>
        <v>0</v>
      </c>
      <c r="R183" s="165">
        <f>'[1]Element Vessels'!F183</f>
        <v>0</v>
      </c>
      <c r="S183" s="103">
        <f>'[1]Element Vessels'!G183</f>
        <v>0</v>
      </c>
      <c r="T183" s="103">
        <f>'[1]Element Vessels'!H183</f>
        <v>0</v>
      </c>
      <c r="U183" s="103">
        <f>'[1]Element Vessels'!I183</f>
        <v>0</v>
      </c>
      <c r="V183" s="168">
        <f>[2]Pellets!F183</f>
        <v>0</v>
      </c>
      <c r="W183" s="104">
        <f>[2]Pellets!G183</f>
        <v>0</v>
      </c>
      <c r="X183" s="104">
        <f>[2]Pellets!H183</f>
        <v>0</v>
      </c>
      <c r="Y183" s="104">
        <f>[2]Pellets!I183</f>
        <v>0</v>
      </c>
      <c r="Z183" s="104">
        <f>'[2]Blocks (Poly)'!D183</f>
        <v>0</v>
      </c>
      <c r="AA183" s="104">
        <f>'[2]Slabs (Poly)'!F183</f>
        <v>0</v>
      </c>
      <c r="AB183" s="104">
        <f>'[2]Stairs (Poly)'!D183</f>
        <v>0</v>
      </c>
      <c r="AC183" s="171">
        <f>[2]Bricks!E183</f>
        <v>0</v>
      </c>
      <c r="AD183" s="103">
        <f>[2]Molds!C183</f>
        <v>0</v>
      </c>
      <c r="AE183" s="103">
        <f xml:space="preserve"> '[2]Molded Items'!C183</f>
        <v>0</v>
      </c>
      <c r="AF183" s="103">
        <f>[2]Masks!C183</f>
        <v>0</v>
      </c>
      <c r="AG183" s="103">
        <f>[2]Wafers!H184</f>
        <v>0</v>
      </c>
      <c r="AH183" s="103">
        <f>[2]Electronics!E183</f>
        <v>0</v>
      </c>
      <c r="AI183" s="107"/>
      <c r="AJ183" s="107"/>
      <c r="AK183" s="103" t="str">
        <f>'[2]Polycraft Armor'!$G183&amp;" "&amp;'[2]Polycraft Armor'!$H183</f>
        <v xml:space="preserve"> </v>
      </c>
      <c r="AL183" s="103"/>
      <c r="AM183" s="103"/>
      <c r="AN183" s="103"/>
      <c r="AO183" s="103"/>
      <c r="AP183" s="103"/>
      <c r="AQ183" s="103"/>
      <c r="AR183" s="103"/>
      <c r="AS183" s="103"/>
      <c r="AT183" s="103">
        <f>Inventories!$D183</f>
        <v>0</v>
      </c>
      <c r="AU183" s="103">
        <f>'[2]Gripped Tools'!C93</f>
        <v>0</v>
      </c>
      <c r="AV183" s="103">
        <f>'[2]Pogo Sticks'!$C183</f>
        <v>0</v>
      </c>
      <c r="AW183" s="103">
        <f>'[1]Custom Objects'!$C178</f>
        <v>0</v>
      </c>
      <c r="AX183" s="103"/>
      <c r="AY183" s="103" t="str">
        <f>'[3]Items (MC)'!B183</f>
        <v>Record Mall</v>
      </c>
      <c r="AZ183" s="103">
        <f>'[3]Blocks (MC)'!B183</f>
        <v>0</v>
      </c>
    </row>
    <row r="184" spans="3:52" x14ac:dyDescent="0.2">
      <c r="C184" s="105">
        <f>[1]Ores!C184</f>
        <v>0</v>
      </c>
      <c r="D184" s="105">
        <f>[1]Ingots!C184</f>
        <v>0</v>
      </c>
      <c r="E184" s="105"/>
      <c r="F184" s="105">
        <f>'[1]Compressed Blocks'!C184</f>
        <v>0</v>
      </c>
      <c r="G184" s="103">
        <f>[1]Catalysts!C184</f>
        <v>0</v>
      </c>
      <c r="H184" s="103">
        <f>[2]Pellets!F181</f>
        <v>0</v>
      </c>
      <c r="I184" s="103">
        <f>'[1]CV Links'!B186</f>
        <v>0</v>
      </c>
      <c r="J184" s="162" t="str">
        <f>'[1]Compound Vessels'!F184</f>
        <v>Vial (Magnesium Hydroxide)</v>
      </c>
      <c r="K184" s="106" t="str">
        <f>'[1]Compound Vessels'!G184</f>
        <v>Beaker (Magnesium Hydroxide)</v>
      </c>
      <c r="L184" s="106" t="str">
        <f>'[1]Compound Vessels'!H184</f>
        <v>Drum (Magnesium Hydroxide)</v>
      </c>
      <c r="M184" s="106" t="str">
        <f>'[1]Compound Vessels'!I184</f>
        <v>Chemical Vat (Magnesium Hydroxide)</v>
      </c>
      <c r="N184" s="162">
        <f>'[1]Compound Vessels'!F509</f>
        <v>0</v>
      </c>
      <c r="O184" s="106">
        <f>'[1]Compound Vessels'!G509</f>
        <v>0</v>
      </c>
      <c r="P184" s="106">
        <f>'[1]Compound Vessels'!H509</f>
        <v>0</v>
      </c>
      <c r="Q184" s="106">
        <f>'[1]Compound Vessels'!I509</f>
        <v>0</v>
      </c>
      <c r="R184" s="165">
        <f>'[1]Element Vessels'!F184</f>
        <v>0</v>
      </c>
      <c r="S184" s="103">
        <f>'[1]Element Vessels'!G184</f>
        <v>0</v>
      </c>
      <c r="T184" s="103">
        <f>'[1]Element Vessels'!H184</f>
        <v>0</v>
      </c>
      <c r="U184" s="103">
        <f>'[1]Element Vessels'!I184</f>
        <v>0</v>
      </c>
      <c r="V184" s="168">
        <f>[2]Pellets!F184</f>
        <v>0</v>
      </c>
      <c r="W184" s="104">
        <f>[2]Pellets!G184</f>
        <v>0</v>
      </c>
      <c r="X184" s="104">
        <f>[2]Pellets!H184</f>
        <v>0</v>
      </c>
      <c r="Y184" s="104">
        <f>[2]Pellets!I184</f>
        <v>0</v>
      </c>
      <c r="Z184" s="104">
        <f>'[2]Blocks (Poly)'!D184</f>
        <v>0</v>
      </c>
      <c r="AA184" s="104">
        <f>'[2]Slabs (Poly)'!F184</f>
        <v>0</v>
      </c>
      <c r="AB184" s="104">
        <f>'[2]Stairs (Poly)'!D184</f>
        <v>0</v>
      </c>
      <c r="AC184" s="171">
        <f>[2]Bricks!E184</f>
        <v>0</v>
      </c>
      <c r="AD184" s="103">
        <f>[2]Molds!C184</f>
        <v>0</v>
      </c>
      <c r="AE184" s="103">
        <f xml:space="preserve"> '[2]Molded Items'!C184</f>
        <v>0</v>
      </c>
      <c r="AF184" s="103">
        <f>[2]Masks!C184</f>
        <v>0</v>
      </c>
      <c r="AG184" s="103">
        <f>[2]Wafers!H185</f>
        <v>0</v>
      </c>
      <c r="AH184" s="103"/>
      <c r="AI184" s="103"/>
      <c r="AJ184" s="103"/>
      <c r="AK184" s="103" t="str">
        <f>'[2]Polycraft Armor'!$G184&amp;" "&amp;'[2]Polycraft Armor'!$H184</f>
        <v xml:space="preserve"> </v>
      </c>
      <c r="AL184" s="103"/>
      <c r="AM184" s="103"/>
      <c r="AN184" s="103"/>
      <c r="AO184" s="103"/>
      <c r="AP184" s="103"/>
      <c r="AQ184" s="103"/>
      <c r="AR184" s="103"/>
      <c r="AS184" s="103"/>
      <c r="AT184" s="103">
        <f>Inventories!$D184</f>
        <v>0</v>
      </c>
      <c r="AU184" s="103">
        <f>'[2]Gripped Tools'!C94</f>
        <v>0</v>
      </c>
      <c r="AV184" s="103">
        <f>'[2]Pogo Sticks'!$C184</f>
        <v>0</v>
      </c>
      <c r="AW184" s="103">
        <f>'[1]Custom Objects'!$C179</f>
        <v>0</v>
      </c>
      <c r="AX184" s="103"/>
      <c r="AY184" s="103" t="str">
        <f>'[3]Items (MC)'!B184</f>
        <v>Record Mellohi</v>
      </c>
      <c r="AZ184" s="103">
        <f>'[3]Blocks (MC)'!B184</f>
        <v>0</v>
      </c>
    </row>
    <row r="185" spans="3:52" x14ac:dyDescent="0.2">
      <c r="C185" s="105">
        <f>[1]Ores!C185</f>
        <v>0</v>
      </c>
      <c r="D185" s="105">
        <f>[1]Ingots!C185</f>
        <v>0</v>
      </c>
      <c r="E185" s="105"/>
      <c r="F185" s="105">
        <f>'[1]Compressed Blocks'!C185</f>
        <v>0</v>
      </c>
      <c r="G185" s="103">
        <f>[1]Catalysts!C185</f>
        <v>0</v>
      </c>
      <c r="H185" s="103">
        <f>[2]Pellets!F182</f>
        <v>0</v>
      </c>
      <c r="I185" s="103">
        <f>'[1]CV Links'!B187</f>
        <v>0</v>
      </c>
      <c r="J185" s="162" t="str">
        <f>'[1]Compound Vessels'!F185</f>
        <v>Vial (Magnesium Silicate)</v>
      </c>
      <c r="K185" s="106" t="str">
        <f>'[1]Compound Vessels'!G185</f>
        <v>Beaker (Magnesium Silicate)</v>
      </c>
      <c r="L185" s="106" t="str">
        <f>'[1]Compound Vessels'!H185</f>
        <v>Drum (Magnesium Silicate)</v>
      </c>
      <c r="M185" s="106" t="str">
        <f>'[1]Compound Vessels'!I185</f>
        <v>Chemical Vat (Magnesium Silicate)</v>
      </c>
      <c r="N185" s="162">
        <f>'[1]Compound Vessels'!F510</f>
        <v>0</v>
      </c>
      <c r="O185" s="106">
        <f>'[1]Compound Vessels'!G510</f>
        <v>0</v>
      </c>
      <c r="P185" s="106">
        <f>'[1]Compound Vessels'!H510</f>
        <v>0</v>
      </c>
      <c r="Q185" s="106">
        <f>'[1]Compound Vessels'!I510</f>
        <v>0</v>
      </c>
      <c r="R185" s="165">
        <f>'[1]Element Vessels'!F185</f>
        <v>0</v>
      </c>
      <c r="S185" s="103">
        <f>'[1]Element Vessels'!G185</f>
        <v>0</v>
      </c>
      <c r="T185" s="103">
        <f>'[1]Element Vessels'!H185</f>
        <v>0</v>
      </c>
      <c r="U185" s="103">
        <f>'[1]Element Vessels'!I185</f>
        <v>0</v>
      </c>
      <c r="V185" s="168">
        <f>[2]Pellets!F185</f>
        <v>0</v>
      </c>
      <c r="W185" s="104">
        <f>[2]Pellets!G185</f>
        <v>0</v>
      </c>
      <c r="X185" s="104">
        <f>[2]Pellets!H185</f>
        <v>0</v>
      </c>
      <c r="Y185" s="104">
        <f>[2]Pellets!I185</f>
        <v>0</v>
      </c>
      <c r="Z185" s="104">
        <f>'[2]Blocks (Poly)'!D185</f>
        <v>0</v>
      </c>
      <c r="AA185" s="104">
        <f>'[2]Slabs (Poly)'!F185</f>
        <v>0</v>
      </c>
      <c r="AB185" s="104">
        <f>'[2]Stairs (Poly)'!D185</f>
        <v>0</v>
      </c>
      <c r="AC185" s="171">
        <f>[2]Bricks!E185</f>
        <v>0</v>
      </c>
      <c r="AD185" s="103">
        <f>[2]Molds!C185</f>
        <v>0</v>
      </c>
      <c r="AE185" s="103">
        <f xml:space="preserve"> '[2]Molded Items'!C185</f>
        <v>0</v>
      </c>
      <c r="AF185" s="103">
        <f>[2]Masks!C185</f>
        <v>0</v>
      </c>
      <c r="AG185" s="103">
        <f>[2]Wafers!H186</f>
        <v>0</v>
      </c>
      <c r="AH185" s="103"/>
      <c r="AI185" s="103"/>
      <c r="AJ185" s="103"/>
      <c r="AK185" s="103" t="str">
        <f>'[2]Polycraft Armor'!$G185&amp;" "&amp;'[2]Polycraft Armor'!$H185</f>
        <v xml:space="preserve"> </v>
      </c>
      <c r="AL185" s="103"/>
      <c r="AM185" s="103"/>
      <c r="AN185" s="103"/>
      <c r="AO185" s="103"/>
      <c r="AP185" s="103"/>
      <c r="AQ185" s="103"/>
      <c r="AR185" s="103"/>
      <c r="AS185" s="103"/>
      <c r="AT185" s="103">
        <f>Inventories!$D185</f>
        <v>0</v>
      </c>
      <c r="AU185" s="103">
        <f>'[2]Gripped Tools'!C95</f>
        <v>0</v>
      </c>
      <c r="AV185" s="103">
        <f>'[2]Pogo Sticks'!$C185</f>
        <v>0</v>
      </c>
      <c r="AW185" s="103">
        <f>'[1]Custom Objects'!$C180</f>
        <v>0</v>
      </c>
      <c r="AX185" s="103"/>
      <c r="AY185" s="103" t="str">
        <f>'[3]Items (MC)'!B185</f>
        <v>Record Stal</v>
      </c>
      <c r="AZ185" s="103">
        <f>'[3]Blocks (MC)'!B185</f>
        <v>0</v>
      </c>
    </row>
    <row r="186" spans="3:52" x14ac:dyDescent="0.2">
      <c r="C186" s="105">
        <f>[1]Ores!C186</f>
        <v>0</v>
      </c>
      <c r="D186" s="105">
        <f>[1]Ingots!C186</f>
        <v>0</v>
      </c>
      <c r="E186" s="105"/>
      <c r="F186" s="105">
        <f>'[1]Compressed Blocks'!C186</f>
        <v>0</v>
      </c>
      <c r="G186" s="103">
        <f>[1]Catalysts!C186</f>
        <v>0</v>
      </c>
      <c r="H186" s="103">
        <f>[2]Pellets!F183</f>
        <v>0</v>
      </c>
      <c r="I186" s="103">
        <f>'[1]CV Links'!B188</f>
        <v>0</v>
      </c>
      <c r="J186" s="162" t="str">
        <f>'[1]Compound Vessels'!F186</f>
        <v>Vial (Magnesium Sulfate)</v>
      </c>
      <c r="K186" s="106" t="str">
        <f>'[1]Compound Vessels'!G186</f>
        <v>Beaker (Magnesium Sulfate)</v>
      </c>
      <c r="L186" s="106" t="str">
        <f>'[1]Compound Vessels'!H186</f>
        <v>Drum (Magnesium Sulfate)</v>
      </c>
      <c r="M186" s="106" t="str">
        <f>'[1]Compound Vessels'!I186</f>
        <v>Chemical Vat (Magnesium Sulfate)</v>
      </c>
      <c r="N186" s="162">
        <f>'[1]Compound Vessels'!F511</f>
        <v>0</v>
      </c>
      <c r="O186" s="106">
        <f>'[1]Compound Vessels'!G511</f>
        <v>0</v>
      </c>
      <c r="P186" s="106">
        <f>'[1]Compound Vessels'!H511</f>
        <v>0</v>
      </c>
      <c r="Q186" s="106">
        <f>'[1]Compound Vessels'!I511</f>
        <v>0</v>
      </c>
      <c r="R186" s="165">
        <f>'[1]Element Vessels'!F186</f>
        <v>0</v>
      </c>
      <c r="S186" s="103">
        <f>'[1]Element Vessels'!G186</f>
        <v>0</v>
      </c>
      <c r="T186" s="103">
        <f>'[1]Element Vessels'!H186</f>
        <v>0</v>
      </c>
      <c r="U186" s="103">
        <f>'[1]Element Vessels'!I186</f>
        <v>0</v>
      </c>
      <c r="V186" s="168">
        <f>[2]Pellets!F186</f>
        <v>0</v>
      </c>
      <c r="W186" s="104">
        <f>[2]Pellets!G186</f>
        <v>0</v>
      </c>
      <c r="X186" s="104">
        <f>[2]Pellets!H186</f>
        <v>0</v>
      </c>
      <c r="Y186" s="104">
        <f>[2]Pellets!I186</f>
        <v>0</v>
      </c>
      <c r="Z186" s="104">
        <f>'[2]Blocks (Poly)'!D186</f>
        <v>0</v>
      </c>
      <c r="AA186" s="104">
        <f>'[2]Slabs (Poly)'!F186</f>
        <v>0</v>
      </c>
      <c r="AB186" s="104">
        <f>'[2]Stairs (Poly)'!D186</f>
        <v>0</v>
      </c>
      <c r="AC186" s="171">
        <f>[2]Bricks!E186</f>
        <v>0</v>
      </c>
      <c r="AD186" s="103">
        <f>[2]Molds!C186</f>
        <v>0</v>
      </c>
      <c r="AE186" s="103">
        <f xml:space="preserve"> '[2]Molded Items'!C186</f>
        <v>0</v>
      </c>
      <c r="AF186" s="103">
        <f>[2]Masks!C186</f>
        <v>0</v>
      </c>
      <c r="AG186" s="103">
        <f>[2]Wafers!H187</f>
        <v>0</v>
      </c>
      <c r="AH186" s="103"/>
      <c r="AI186" s="103"/>
      <c r="AJ186" s="103"/>
      <c r="AK186" s="103" t="str">
        <f>'[2]Polycraft Armor'!$G186&amp;" "&amp;'[2]Polycraft Armor'!$H186</f>
        <v xml:space="preserve"> </v>
      </c>
      <c r="AL186" s="103"/>
      <c r="AM186" s="103"/>
      <c r="AN186" s="103"/>
      <c r="AO186" s="103"/>
      <c r="AP186" s="103"/>
      <c r="AQ186" s="103"/>
      <c r="AR186" s="103"/>
      <c r="AS186" s="103"/>
      <c r="AT186" s="103">
        <f>Inventories!$D186</f>
        <v>0</v>
      </c>
      <c r="AU186" s="103">
        <f>'[2]Gripped Tools'!C96</f>
        <v>0</v>
      </c>
      <c r="AV186" s="103">
        <f>'[2]Pogo Sticks'!$C186</f>
        <v>0</v>
      </c>
      <c r="AW186" s="103">
        <f>'[1]Custom Objects'!$C181</f>
        <v>0</v>
      </c>
      <c r="AX186" s="103"/>
      <c r="AY186" s="103" t="str">
        <f>'[3]Items (MC)'!B186</f>
        <v>Record Strad</v>
      </c>
      <c r="AZ186" s="103">
        <f>'[3]Blocks (MC)'!B186</f>
        <v>0</v>
      </c>
    </row>
    <row r="187" spans="3:52" x14ac:dyDescent="0.2">
      <c r="C187" s="105">
        <f>[1]Ores!C187</f>
        <v>0</v>
      </c>
      <c r="D187" s="105">
        <f>[1]Ingots!C187</f>
        <v>0</v>
      </c>
      <c r="E187" s="105"/>
      <c r="F187" s="105">
        <f>'[1]Compressed Blocks'!C187</f>
        <v>0</v>
      </c>
      <c r="G187" s="103">
        <f>[1]Catalysts!C187</f>
        <v>0</v>
      </c>
      <c r="H187" s="103">
        <f>[2]Pellets!F184</f>
        <v>0</v>
      </c>
      <c r="I187" s="103">
        <f>'[1]CV Links'!B189</f>
        <v>0</v>
      </c>
      <c r="J187" s="162" t="str">
        <f>'[1]Compound Vessels'!F187</f>
        <v>Bag (Magnesium Sulfate)</v>
      </c>
      <c r="K187" s="106" t="str">
        <f>'[1]Compound Vessels'!G187</f>
        <v>Sack (Magnesium Sulfate)</v>
      </c>
      <c r="L187" s="106" t="str">
        <f>'[1]Compound Vessels'!H187</f>
        <v>Powder Keg (Magnesium Sulfate)</v>
      </c>
      <c r="M187" s="106" t="str">
        <f>'[1]Compound Vessels'!I187</f>
        <v>Chemical Silo (Magnesium Sulfate)</v>
      </c>
      <c r="N187" s="162">
        <f>'[1]Compound Vessels'!F512</f>
        <v>0</v>
      </c>
      <c r="O187" s="106">
        <f>'[1]Compound Vessels'!G512</f>
        <v>0</v>
      </c>
      <c r="P187" s="106">
        <f>'[1]Compound Vessels'!H512</f>
        <v>0</v>
      </c>
      <c r="Q187" s="106">
        <f>'[1]Compound Vessels'!I512</f>
        <v>0</v>
      </c>
      <c r="R187" s="165">
        <f>'[1]Element Vessels'!F187</f>
        <v>0</v>
      </c>
      <c r="S187" s="103">
        <f>'[1]Element Vessels'!G187</f>
        <v>0</v>
      </c>
      <c r="T187" s="103">
        <f>'[1]Element Vessels'!H187</f>
        <v>0</v>
      </c>
      <c r="U187" s="103">
        <f>'[1]Element Vessels'!I187</f>
        <v>0</v>
      </c>
      <c r="V187" s="168">
        <f>[2]Pellets!F187</f>
        <v>0</v>
      </c>
      <c r="W187" s="104">
        <f>[2]Pellets!G187</f>
        <v>0</v>
      </c>
      <c r="X187" s="104">
        <f>[2]Pellets!H187</f>
        <v>0</v>
      </c>
      <c r="Y187" s="104">
        <f>[2]Pellets!I187</f>
        <v>0</v>
      </c>
      <c r="Z187" s="104">
        <f>'[2]Blocks (Poly)'!D187</f>
        <v>0</v>
      </c>
      <c r="AA187" s="104">
        <f>'[2]Slabs (Poly)'!F187</f>
        <v>0</v>
      </c>
      <c r="AB187" s="104">
        <f>'[2]Stairs (Poly)'!D187</f>
        <v>0</v>
      </c>
      <c r="AC187" s="171">
        <f>[2]Bricks!E187</f>
        <v>0</v>
      </c>
      <c r="AD187" s="103">
        <f>[2]Molds!C187</f>
        <v>0</v>
      </c>
      <c r="AE187" s="103">
        <f xml:space="preserve"> '[2]Molded Items'!C187</f>
        <v>0</v>
      </c>
      <c r="AF187" s="103">
        <f>[2]Masks!C187</f>
        <v>0</v>
      </c>
      <c r="AG187" s="103">
        <f>[2]Wafers!H188</f>
        <v>0</v>
      </c>
      <c r="AH187" s="103"/>
      <c r="AI187" s="103"/>
      <c r="AJ187" s="103"/>
      <c r="AK187" s="103" t="str">
        <f>'[2]Polycraft Armor'!$G187&amp;" "&amp;'[2]Polycraft Armor'!$H187</f>
        <v xml:space="preserve"> </v>
      </c>
      <c r="AL187" s="103"/>
      <c r="AM187" s="103"/>
      <c r="AN187" s="103"/>
      <c r="AO187" s="103"/>
      <c r="AP187" s="103"/>
      <c r="AQ187" s="103"/>
      <c r="AR187" s="103"/>
      <c r="AS187" s="103"/>
      <c r="AT187" s="103">
        <f>Inventories!$D187</f>
        <v>0</v>
      </c>
      <c r="AU187" s="103">
        <f>'[2]Gripped Tools'!C97</f>
        <v>0</v>
      </c>
      <c r="AV187" s="103">
        <f>'[2]Pogo Sticks'!$C187</f>
        <v>0</v>
      </c>
      <c r="AW187" s="103">
        <f>'[1]Custom Objects'!$C182</f>
        <v>0</v>
      </c>
      <c r="AX187" s="103"/>
      <c r="AY187" s="103" t="str">
        <f>'[3]Items (MC)'!B187</f>
        <v>Record Ward</v>
      </c>
      <c r="AZ187" s="103">
        <f>'[3]Blocks (MC)'!B187</f>
        <v>0</v>
      </c>
    </row>
    <row r="188" spans="3:52" x14ac:dyDescent="0.2">
      <c r="C188" s="105">
        <f>[1]Ores!C188</f>
        <v>0</v>
      </c>
      <c r="D188" s="105">
        <f>[1]Ingots!C188</f>
        <v>0</v>
      </c>
      <c r="E188" s="105"/>
      <c r="F188" s="105">
        <f>'[1]Compressed Blocks'!C188</f>
        <v>0</v>
      </c>
      <c r="G188" s="103">
        <f>[1]Catalysts!C188</f>
        <v>0</v>
      </c>
      <c r="H188" s="103">
        <f>[2]Pellets!F185</f>
        <v>0</v>
      </c>
      <c r="I188" s="103">
        <f>'[1]CV Links'!B190</f>
        <v>0</v>
      </c>
      <c r="J188" s="162" t="str">
        <f>'[1]Compound Vessels'!F188</f>
        <v>Vial (Manganese Dioxide)</v>
      </c>
      <c r="K188" s="106" t="str">
        <f>'[1]Compound Vessels'!G188</f>
        <v>Beaker (Manganese Dioxide)</v>
      </c>
      <c r="L188" s="106" t="str">
        <f>'[1]Compound Vessels'!H188</f>
        <v>Drum (Manganese Dioxide)</v>
      </c>
      <c r="M188" s="106" t="str">
        <f>'[1]Compound Vessels'!I188</f>
        <v>Chemical Vat (Manganese Dioxide)</v>
      </c>
      <c r="N188" s="162">
        <f>'[1]Compound Vessels'!F513</f>
        <v>0</v>
      </c>
      <c r="O188" s="106">
        <f>'[1]Compound Vessels'!G513</f>
        <v>0</v>
      </c>
      <c r="P188" s="106">
        <f>'[1]Compound Vessels'!H513</f>
        <v>0</v>
      </c>
      <c r="Q188" s="106">
        <f>'[1]Compound Vessels'!I513</f>
        <v>0</v>
      </c>
      <c r="R188" s="165">
        <f>'[1]Element Vessels'!F188</f>
        <v>0</v>
      </c>
      <c r="S188" s="103">
        <f>'[1]Element Vessels'!G188</f>
        <v>0</v>
      </c>
      <c r="T188" s="103">
        <f>'[1]Element Vessels'!H188</f>
        <v>0</v>
      </c>
      <c r="U188" s="103">
        <f>'[1]Element Vessels'!I188</f>
        <v>0</v>
      </c>
      <c r="V188" s="168">
        <f>[2]Pellets!F188</f>
        <v>0</v>
      </c>
      <c r="W188" s="104">
        <f>[2]Pellets!G188</f>
        <v>0</v>
      </c>
      <c r="X188" s="104">
        <f>[2]Pellets!H188</f>
        <v>0</v>
      </c>
      <c r="Y188" s="104">
        <f>[2]Pellets!I188</f>
        <v>0</v>
      </c>
      <c r="Z188" s="104">
        <f>'[2]Blocks (Poly)'!D188</f>
        <v>0</v>
      </c>
      <c r="AA188" s="104">
        <f>'[2]Slabs (Poly)'!F188</f>
        <v>0</v>
      </c>
      <c r="AB188" s="104">
        <f>'[2]Stairs (Poly)'!D188</f>
        <v>0</v>
      </c>
      <c r="AC188" s="171">
        <f>[2]Bricks!E188</f>
        <v>0</v>
      </c>
      <c r="AD188" s="103">
        <f>[2]Molds!C188</f>
        <v>0</v>
      </c>
      <c r="AE188" s="103">
        <f xml:space="preserve"> '[2]Molded Items'!C188</f>
        <v>0</v>
      </c>
      <c r="AF188" s="103">
        <f>[2]Masks!C188</f>
        <v>0</v>
      </c>
      <c r="AG188" s="103">
        <f>[2]Wafers!H189</f>
        <v>0</v>
      </c>
      <c r="AH188" s="103"/>
      <c r="AI188" s="103"/>
      <c r="AJ188" s="103"/>
      <c r="AK188" s="103" t="str">
        <f>'[2]Polycraft Armor'!$G188&amp;" "&amp;'[2]Polycraft Armor'!$H188</f>
        <v xml:space="preserve"> </v>
      </c>
      <c r="AL188" s="103"/>
      <c r="AM188" s="103"/>
      <c r="AN188" s="103"/>
      <c r="AO188" s="103"/>
      <c r="AP188" s="103"/>
      <c r="AQ188" s="103"/>
      <c r="AR188" s="103"/>
      <c r="AS188" s="103"/>
      <c r="AT188" s="103">
        <f>Inventories!$D188</f>
        <v>0</v>
      </c>
      <c r="AU188" s="103">
        <f>'[2]Gripped Tools'!C98</f>
        <v>0</v>
      </c>
      <c r="AV188" s="103">
        <f>'[2]Pogo Sticks'!$C188</f>
        <v>0</v>
      </c>
      <c r="AW188" s="103">
        <f>'[1]Custom Objects'!$C183</f>
        <v>0</v>
      </c>
      <c r="AX188" s="103"/>
      <c r="AY188" s="103" t="str">
        <f>'[3]Items (MC)'!B188</f>
        <v>Record 11</v>
      </c>
      <c r="AZ188" s="103">
        <f>'[3]Blocks (MC)'!B188</f>
        <v>0</v>
      </c>
    </row>
    <row r="189" spans="3:52" x14ac:dyDescent="0.2">
      <c r="C189" s="105">
        <f>[1]Ores!C189</f>
        <v>0</v>
      </c>
      <c r="D189" s="105">
        <f>[1]Ingots!C189</f>
        <v>0</v>
      </c>
      <c r="E189" s="105"/>
      <c r="F189" s="105">
        <f>'[1]Compressed Blocks'!C189</f>
        <v>0</v>
      </c>
      <c r="G189" s="103">
        <f>[1]Catalysts!C189</f>
        <v>0</v>
      </c>
      <c r="H189" s="103">
        <f>[2]Pellets!F186</f>
        <v>0</v>
      </c>
      <c r="I189" s="103">
        <f>'[1]CV Links'!B191</f>
        <v>0</v>
      </c>
      <c r="J189" s="162" t="str">
        <f>'[1]Compound Vessels'!F189</f>
        <v>Vial (Melamine)</v>
      </c>
      <c r="K189" s="106" t="str">
        <f>'[1]Compound Vessels'!G189</f>
        <v>Beaker (Melamine)</v>
      </c>
      <c r="L189" s="106" t="str">
        <f>'[1]Compound Vessels'!H189</f>
        <v>Drum (Melamine)</v>
      </c>
      <c r="M189" s="106" t="str">
        <f>'[1]Compound Vessels'!I189</f>
        <v>Chemical Vat (Melamine)</v>
      </c>
      <c r="N189" s="162">
        <f>'[1]Compound Vessels'!F514</f>
        <v>0</v>
      </c>
      <c r="O189" s="106">
        <f>'[1]Compound Vessels'!G514</f>
        <v>0</v>
      </c>
      <c r="P189" s="106">
        <f>'[1]Compound Vessels'!H514</f>
        <v>0</v>
      </c>
      <c r="Q189" s="106">
        <f>'[1]Compound Vessels'!I514</f>
        <v>0</v>
      </c>
      <c r="R189" s="165">
        <f>'[1]Element Vessels'!F189</f>
        <v>0</v>
      </c>
      <c r="S189" s="103">
        <f>'[1]Element Vessels'!G189</f>
        <v>0</v>
      </c>
      <c r="T189" s="103">
        <f>'[1]Element Vessels'!H189</f>
        <v>0</v>
      </c>
      <c r="U189" s="103">
        <f>'[1]Element Vessels'!I189</f>
        <v>0</v>
      </c>
      <c r="V189" s="168">
        <f>[2]Pellets!F189</f>
        <v>0</v>
      </c>
      <c r="W189" s="104">
        <f>[2]Pellets!G189</f>
        <v>0</v>
      </c>
      <c r="X189" s="104">
        <f>[2]Pellets!H189</f>
        <v>0</v>
      </c>
      <c r="Y189" s="104">
        <f>[2]Pellets!I189</f>
        <v>0</v>
      </c>
      <c r="Z189" s="104">
        <f>'[2]Blocks (Poly)'!D189</f>
        <v>0</v>
      </c>
      <c r="AA189" s="104">
        <f>'[2]Slabs (Poly)'!F189</f>
        <v>0</v>
      </c>
      <c r="AB189" s="104">
        <f>'[2]Stairs (Poly)'!D189</f>
        <v>0</v>
      </c>
      <c r="AC189" s="171">
        <f>[2]Bricks!E189</f>
        <v>0</v>
      </c>
      <c r="AD189" s="103">
        <f>[2]Molds!C189</f>
        <v>0</v>
      </c>
      <c r="AE189" s="103">
        <f xml:space="preserve"> '[2]Molded Items'!C189</f>
        <v>0</v>
      </c>
      <c r="AF189" s="103">
        <f>[2]Masks!C189</f>
        <v>0</v>
      </c>
      <c r="AG189" s="103">
        <f>[2]Wafers!H190</f>
        <v>0</v>
      </c>
      <c r="AH189" s="103"/>
      <c r="AI189" s="103"/>
      <c r="AJ189" s="103"/>
      <c r="AK189" s="103" t="str">
        <f>'[2]Polycraft Armor'!$G189&amp;" "&amp;'[2]Polycraft Armor'!$H189</f>
        <v xml:space="preserve"> </v>
      </c>
      <c r="AL189" s="103"/>
      <c r="AM189" s="103"/>
      <c r="AN189" s="103"/>
      <c r="AO189" s="103"/>
      <c r="AP189" s="103"/>
      <c r="AQ189" s="103"/>
      <c r="AR189" s="103"/>
      <c r="AS189" s="103"/>
      <c r="AT189" s="103">
        <f>Inventories!$D189</f>
        <v>0</v>
      </c>
      <c r="AU189" s="103">
        <f>'[2]Gripped Tools'!C99</f>
        <v>0</v>
      </c>
      <c r="AV189" s="103">
        <f>'[2]Pogo Sticks'!$C189</f>
        <v>0</v>
      </c>
      <c r="AW189" s="103">
        <f>'[1]Custom Objects'!$C184</f>
        <v>0</v>
      </c>
      <c r="AX189" s="103"/>
      <c r="AY189" s="103" t="str">
        <f>'[3]Items (MC)'!B189</f>
        <v>Record Wait</v>
      </c>
      <c r="AZ189" s="103">
        <f>'[3]Blocks (MC)'!B189</f>
        <v>0</v>
      </c>
    </row>
    <row r="190" spans="3:52" x14ac:dyDescent="0.2">
      <c r="C190" s="105">
        <f>[1]Ores!C190</f>
        <v>0</v>
      </c>
      <c r="D190" s="105">
        <f>[1]Ingots!C190</f>
        <v>0</v>
      </c>
      <c r="E190" s="105"/>
      <c r="F190" s="105">
        <f>'[1]Compressed Blocks'!C190</f>
        <v>0</v>
      </c>
      <c r="G190" s="103">
        <f>[1]Catalysts!C190</f>
        <v>0</v>
      </c>
      <c r="H190" s="103">
        <f>[2]Pellets!F187</f>
        <v>0</v>
      </c>
      <c r="I190" s="103">
        <f>'[1]CV Links'!B192</f>
        <v>0</v>
      </c>
      <c r="J190" s="162" t="str">
        <f>'[1]Compound Vessels'!F190</f>
        <v>Vial (Melamine Formaldehyde)</v>
      </c>
      <c r="K190" s="106" t="str">
        <f>'[1]Compound Vessels'!G190</f>
        <v>Beaker (Melamine Formaldehyde)</v>
      </c>
      <c r="L190" s="106" t="str">
        <f>'[1]Compound Vessels'!H190</f>
        <v>Drum (Melamine Formaldehyde)</v>
      </c>
      <c r="M190" s="106" t="str">
        <f>'[1]Compound Vessels'!I190</f>
        <v>Chemical Vat (Melamine Formaldehyde)</v>
      </c>
      <c r="N190" s="162">
        <f>'[1]Compound Vessels'!F515</f>
        <v>0</v>
      </c>
      <c r="O190" s="106">
        <f>'[1]Compound Vessels'!G515</f>
        <v>0</v>
      </c>
      <c r="P190" s="106">
        <f>'[1]Compound Vessels'!H515</f>
        <v>0</v>
      </c>
      <c r="Q190" s="106">
        <f>'[1]Compound Vessels'!I515</f>
        <v>0</v>
      </c>
      <c r="R190" s="165">
        <f>'[1]Element Vessels'!F190</f>
        <v>0</v>
      </c>
      <c r="S190" s="103">
        <f>'[1]Element Vessels'!G190</f>
        <v>0</v>
      </c>
      <c r="T190" s="103">
        <f>'[1]Element Vessels'!H190</f>
        <v>0</v>
      </c>
      <c r="U190" s="103">
        <f>'[1]Element Vessels'!I190</f>
        <v>0</v>
      </c>
      <c r="V190" s="168">
        <f>[2]Pellets!F190</f>
        <v>0</v>
      </c>
      <c r="W190" s="104">
        <f>[2]Pellets!G190</f>
        <v>0</v>
      </c>
      <c r="X190" s="104">
        <f>[2]Pellets!H190</f>
        <v>0</v>
      </c>
      <c r="Y190" s="104">
        <f>[2]Pellets!I190</f>
        <v>0</v>
      </c>
      <c r="Z190" s="104">
        <f>'[2]Blocks (Poly)'!D190</f>
        <v>0</v>
      </c>
      <c r="AA190" s="104">
        <f>'[2]Slabs (Poly)'!F190</f>
        <v>0</v>
      </c>
      <c r="AB190" s="104">
        <f>'[2]Stairs (Poly)'!D190</f>
        <v>0</v>
      </c>
      <c r="AC190" s="171">
        <f>[2]Bricks!E190</f>
        <v>0</v>
      </c>
      <c r="AD190" s="103">
        <f>[2]Molds!C190</f>
        <v>0</v>
      </c>
      <c r="AE190" s="103">
        <f xml:space="preserve"> '[2]Molded Items'!C190</f>
        <v>0</v>
      </c>
      <c r="AF190" s="103">
        <f>[2]Masks!C190</f>
        <v>0</v>
      </c>
      <c r="AG190" s="103">
        <f>[2]Wafers!H191</f>
        <v>0</v>
      </c>
      <c r="AH190" s="103"/>
      <c r="AI190" s="103"/>
      <c r="AJ190" s="103"/>
      <c r="AK190" s="103" t="str">
        <f>'[2]Polycraft Armor'!$G190&amp;" "&amp;'[2]Polycraft Armor'!$H190</f>
        <v xml:space="preserve"> </v>
      </c>
      <c r="AL190" s="103"/>
      <c r="AM190" s="103"/>
      <c r="AN190" s="103"/>
      <c r="AO190" s="103"/>
      <c r="AP190" s="103"/>
      <c r="AQ190" s="103"/>
      <c r="AR190" s="103"/>
      <c r="AS190" s="103"/>
      <c r="AT190" s="103">
        <f>Inventories!$D190</f>
        <v>0</v>
      </c>
      <c r="AU190" s="103">
        <f>'[2]Gripped Tools'!C100</f>
        <v>0</v>
      </c>
      <c r="AV190" s="103">
        <f>'[2]Pogo Sticks'!$C190</f>
        <v>0</v>
      </c>
      <c r="AW190" s="103">
        <f>'[1]Custom Objects'!$C185</f>
        <v>0</v>
      </c>
      <c r="AX190" s="103"/>
      <c r="AY190" s="103">
        <f>'[3]Items (MC)'!A190</f>
        <v>0</v>
      </c>
      <c r="AZ190" s="103">
        <f>'[3]Blocks (MC)'!A190</f>
        <v>0</v>
      </c>
    </row>
    <row r="191" spans="3:52" x14ac:dyDescent="0.2">
      <c r="C191" s="105">
        <f>[1]Ores!C191</f>
        <v>0</v>
      </c>
      <c r="D191" s="105">
        <f>[1]Ingots!C191</f>
        <v>0</v>
      </c>
      <c r="E191" s="105"/>
      <c r="F191" s="105">
        <f>'[1]Compressed Blocks'!C191</f>
        <v>0</v>
      </c>
      <c r="G191" s="103">
        <f>[1]Catalysts!C191</f>
        <v>0</v>
      </c>
      <c r="H191" s="103">
        <f>[2]Pellets!F188</f>
        <v>0</v>
      </c>
      <c r="I191" s="103">
        <f>'[1]CV Links'!B193</f>
        <v>0</v>
      </c>
      <c r="J191" s="162" t="str">
        <f>'[1]Compound Vessels'!F191</f>
        <v>Vial (Mercaptans)</v>
      </c>
      <c r="K191" s="106" t="str">
        <f>'[1]Compound Vessels'!G191</f>
        <v>Beaker (Mercaptans)</v>
      </c>
      <c r="L191" s="106" t="str">
        <f>'[1]Compound Vessels'!H191</f>
        <v>Drum (Mercaptans)</v>
      </c>
      <c r="M191" s="106" t="str">
        <f>'[1]Compound Vessels'!I191</f>
        <v>Chemical Vat (Mercaptans)</v>
      </c>
      <c r="N191" s="162">
        <f>'[1]Compound Vessels'!F516</f>
        <v>0</v>
      </c>
      <c r="O191" s="106">
        <f>'[1]Compound Vessels'!G516</f>
        <v>0</v>
      </c>
      <c r="P191" s="106">
        <f>'[1]Compound Vessels'!H516</f>
        <v>0</v>
      </c>
      <c r="Q191" s="106">
        <f>'[1]Compound Vessels'!I516</f>
        <v>0</v>
      </c>
      <c r="R191" s="165">
        <f>'[1]Element Vessels'!F191</f>
        <v>0</v>
      </c>
      <c r="S191" s="103">
        <f>'[1]Element Vessels'!G191</f>
        <v>0</v>
      </c>
      <c r="T191" s="103">
        <f>'[1]Element Vessels'!H191</f>
        <v>0</v>
      </c>
      <c r="U191" s="103">
        <f>'[1]Element Vessels'!I191</f>
        <v>0</v>
      </c>
      <c r="V191" s="168">
        <f>[2]Pellets!F191</f>
        <v>0</v>
      </c>
      <c r="W191" s="104">
        <f>[2]Pellets!G191</f>
        <v>0</v>
      </c>
      <c r="X191" s="104">
        <f>[2]Pellets!H191</f>
        <v>0</v>
      </c>
      <c r="Y191" s="104">
        <f>[2]Pellets!I191</f>
        <v>0</v>
      </c>
      <c r="Z191" s="104">
        <f>'[2]Blocks (Poly)'!D191</f>
        <v>0</v>
      </c>
      <c r="AA191" s="104">
        <f>'[2]Slabs (Poly)'!F191</f>
        <v>0</v>
      </c>
      <c r="AB191" s="104">
        <f>'[2]Stairs (Poly)'!D191</f>
        <v>0</v>
      </c>
      <c r="AC191" s="171">
        <f>[2]Bricks!E191</f>
        <v>0</v>
      </c>
      <c r="AD191" s="103">
        <f>[2]Molds!C191</f>
        <v>0</v>
      </c>
      <c r="AE191" s="103">
        <f xml:space="preserve"> '[2]Molded Items'!C191</f>
        <v>0</v>
      </c>
      <c r="AF191" s="103">
        <f>[2]Masks!C191</f>
        <v>0</v>
      </c>
      <c r="AG191" s="103">
        <f>[2]Wafers!H192</f>
        <v>0</v>
      </c>
      <c r="AH191" s="103"/>
      <c r="AI191" s="103"/>
      <c r="AJ191" s="103"/>
      <c r="AK191" s="103" t="str">
        <f>'[2]Polycraft Armor'!$G191&amp;" "&amp;'[2]Polycraft Armor'!$H191</f>
        <v xml:space="preserve"> </v>
      </c>
      <c r="AL191" s="103"/>
      <c r="AM191" s="103"/>
      <c r="AN191" s="103"/>
      <c r="AO191" s="103"/>
      <c r="AP191" s="103"/>
      <c r="AQ191" s="103"/>
      <c r="AR191" s="103"/>
      <c r="AS191" s="103"/>
      <c r="AT191" s="103">
        <f>Inventories!$D191</f>
        <v>0</v>
      </c>
      <c r="AU191" s="103">
        <f>'[2]Gripped Tools'!C101</f>
        <v>0</v>
      </c>
      <c r="AV191" s="103">
        <f>'[2]Pogo Sticks'!$C191</f>
        <v>0</v>
      </c>
      <c r="AW191" s="103">
        <f>'[1]Custom Objects'!$C186</f>
        <v>0</v>
      </c>
      <c r="AX191" s="103"/>
      <c r="AY191" s="103">
        <f>'[3]Items (MC)'!A191</f>
        <v>0</v>
      </c>
      <c r="AZ191" s="103">
        <f>'[3]Blocks (MC)'!A191</f>
        <v>0</v>
      </c>
    </row>
    <row r="192" spans="3:52" x14ac:dyDescent="0.2">
      <c r="C192" s="105">
        <f>[1]Ores!C192</f>
        <v>0</v>
      </c>
      <c r="D192" s="105">
        <f>[1]Ingots!C192</f>
        <v>0</v>
      </c>
      <c r="E192" s="105"/>
      <c r="F192" s="105">
        <f>'[1]Compressed Blocks'!C192</f>
        <v>0</v>
      </c>
      <c r="G192" s="103">
        <f>[1]Catalysts!C192</f>
        <v>0</v>
      </c>
      <c r="H192" s="103">
        <f>[2]Pellets!F189</f>
        <v>0</v>
      </c>
      <c r="I192" s="103">
        <f>'[1]CV Links'!B194</f>
        <v>0</v>
      </c>
      <c r="J192" s="162" t="str">
        <f>'[1]Compound Vessels'!F192</f>
        <v>Vial (Mercury (Liquid))</v>
      </c>
      <c r="K192" s="106" t="str">
        <f>'[1]Compound Vessels'!G192</f>
        <v>Beaker (Mercury (Liquid))</v>
      </c>
      <c r="L192" s="106" t="str">
        <f>'[1]Compound Vessels'!H192</f>
        <v>Drum (Mercury (Liquid))</v>
      </c>
      <c r="M192" s="106" t="str">
        <f>'[1]Compound Vessels'!I192</f>
        <v>Chemical Vat (Mercury (Liquid))</v>
      </c>
      <c r="N192" s="162">
        <f>'[1]Compound Vessels'!F517</f>
        <v>0</v>
      </c>
      <c r="O192" s="106">
        <f>'[1]Compound Vessels'!G517</f>
        <v>0</v>
      </c>
      <c r="P192" s="106">
        <f>'[1]Compound Vessels'!H517</f>
        <v>0</v>
      </c>
      <c r="Q192" s="106">
        <f>'[1]Compound Vessels'!I517</f>
        <v>0</v>
      </c>
      <c r="R192" s="165">
        <f>'[1]Element Vessels'!F192</f>
        <v>0</v>
      </c>
      <c r="S192" s="103">
        <f>'[1]Element Vessels'!G192</f>
        <v>0</v>
      </c>
      <c r="T192" s="103">
        <f>'[1]Element Vessels'!H192</f>
        <v>0</v>
      </c>
      <c r="U192" s="103">
        <f>'[1]Element Vessels'!I192</f>
        <v>0</v>
      </c>
      <c r="V192" s="168">
        <f>[2]Pellets!F192</f>
        <v>0</v>
      </c>
      <c r="W192" s="104">
        <f>[2]Pellets!G192</f>
        <v>0</v>
      </c>
      <c r="X192" s="104">
        <f>[2]Pellets!H192</f>
        <v>0</v>
      </c>
      <c r="Y192" s="104">
        <f>[2]Pellets!I192</f>
        <v>0</v>
      </c>
      <c r="Z192" s="104">
        <f>'[2]Blocks (Poly)'!D192</f>
        <v>0</v>
      </c>
      <c r="AA192" s="104">
        <f>'[2]Slabs (Poly)'!F192</f>
        <v>0</v>
      </c>
      <c r="AB192" s="104">
        <f>'[2]Stairs (Poly)'!D192</f>
        <v>0</v>
      </c>
      <c r="AC192" s="171">
        <f>[2]Bricks!E192</f>
        <v>0</v>
      </c>
      <c r="AD192" s="103">
        <f>[2]Molds!C192</f>
        <v>0</v>
      </c>
      <c r="AE192" s="103">
        <f xml:space="preserve"> '[2]Molded Items'!C192</f>
        <v>0</v>
      </c>
      <c r="AF192" s="103">
        <f>[2]Masks!C192</f>
        <v>0</v>
      </c>
      <c r="AG192" s="103">
        <f>[2]Wafers!H193</f>
        <v>0</v>
      </c>
      <c r="AH192" s="103"/>
      <c r="AI192" s="103"/>
      <c r="AJ192" s="103"/>
      <c r="AK192" s="103" t="str">
        <f>'[2]Polycraft Armor'!$G192&amp;" "&amp;'[2]Polycraft Armor'!$H192</f>
        <v xml:space="preserve"> </v>
      </c>
      <c r="AL192" s="103"/>
      <c r="AM192" s="103"/>
      <c r="AN192" s="103"/>
      <c r="AO192" s="103"/>
      <c r="AP192" s="103"/>
      <c r="AQ192" s="103"/>
      <c r="AR192" s="103"/>
      <c r="AS192" s="103"/>
      <c r="AT192" s="103">
        <f>Inventories!$D192</f>
        <v>0</v>
      </c>
      <c r="AU192" s="103">
        <f>'[2]Gripped Tools'!C102</f>
        <v>0</v>
      </c>
      <c r="AV192" s="103">
        <f>'[2]Pogo Sticks'!$C192</f>
        <v>0</v>
      </c>
      <c r="AW192" s="103">
        <f>'[1]Custom Objects'!$C187</f>
        <v>0</v>
      </c>
      <c r="AX192" s="103"/>
      <c r="AY192" s="103">
        <f>'[3]Items (MC)'!A192</f>
        <v>0</v>
      </c>
      <c r="AZ192" s="103">
        <f>'[3]Blocks (MC)'!A192</f>
        <v>0</v>
      </c>
    </row>
    <row r="193" spans="3:52" x14ac:dyDescent="0.2">
      <c r="C193" s="105">
        <f>[1]Ores!C193</f>
        <v>0</v>
      </c>
      <c r="D193" s="105">
        <f>[1]Ingots!C193</f>
        <v>0</v>
      </c>
      <c r="E193" s="105"/>
      <c r="F193" s="105">
        <f>'[1]Compressed Blocks'!C193</f>
        <v>0</v>
      </c>
      <c r="G193" s="103">
        <f>[1]Catalysts!C193</f>
        <v>0</v>
      </c>
      <c r="H193" s="103">
        <f>[2]Pellets!F190</f>
        <v>0</v>
      </c>
      <c r="I193" s="103">
        <f>'[1]CV Links'!B195</f>
        <v>0</v>
      </c>
      <c r="J193" s="162" t="str">
        <f>'[1]Compound Vessels'!F193</f>
        <v>Vial (m-Xylene)</v>
      </c>
      <c r="K193" s="106" t="str">
        <f>'[1]Compound Vessels'!G193</f>
        <v>Beaker (m-Xylene)</v>
      </c>
      <c r="L193" s="106" t="str">
        <f>'[1]Compound Vessels'!H193</f>
        <v>Drum (m-Xylene)</v>
      </c>
      <c r="M193" s="106" t="str">
        <f>'[1]Compound Vessels'!I193</f>
        <v>Chemical Vat (m-Xylene)</v>
      </c>
      <c r="N193" s="162">
        <f>'[1]Compound Vessels'!F518</f>
        <v>0</v>
      </c>
      <c r="O193" s="106">
        <f>'[1]Compound Vessels'!G518</f>
        <v>0</v>
      </c>
      <c r="P193" s="106">
        <f>'[1]Compound Vessels'!H518</f>
        <v>0</v>
      </c>
      <c r="Q193" s="106">
        <f>'[1]Compound Vessels'!I518</f>
        <v>0</v>
      </c>
      <c r="R193" s="165">
        <f>'[1]Element Vessels'!F193</f>
        <v>0</v>
      </c>
      <c r="S193" s="103">
        <f>'[1]Element Vessels'!G193</f>
        <v>0</v>
      </c>
      <c r="T193" s="103">
        <f>'[1]Element Vessels'!H193</f>
        <v>0</v>
      </c>
      <c r="U193" s="103">
        <f>'[1]Element Vessels'!I193</f>
        <v>0</v>
      </c>
      <c r="V193" s="168">
        <f>[2]Pellets!F193</f>
        <v>0</v>
      </c>
      <c r="W193" s="104">
        <f>[2]Pellets!G193</f>
        <v>0</v>
      </c>
      <c r="X193" s="104">
        <f>[2]Pellets!H193</f>
        <v>0</v>
      </c>
      <c r="Y193" s="104">
        <f>[2]Pellets!I193</f>
        <v>0</v>
      </c>
      <c r="Z193" s="104">
        <f>'[2]Blocks (Poly)'!D193</f>
        <v>0</v>
      </c>
      <c r="AA193" s="104">
        <f>'[2]Slabs (Poly)'!F193</f>
        <v>0</v>
      </c>
      <c r="AB193" s="104">
        <f>'[2]Stairs (Poly)'!D193</f>
        <v>0</v>
      </c>
      <c r="AC193" s="171">
        <f>[2]Bricks!E193</f>
        <v>0</v>
      </c>
      <c r="AD193" s="103">
        <f>[2]Molds!C193</f>
        <v>0</v>
      </c>
      <c r="AE193" s="103">
        <f xml:space="preserve"> '[2]Molded Items'!C193</f>
        <v>0</v>
      </c>
      <c r="AF193" s="103">
        <f>[2]Masks!C193</f>
        <v>0</v>
      </c>
      <c r="AG193" s="103">
        <f>[2]Wafers!H194</f>
        <v>0</v>
      </c>
      <c r="AH193" s="103"/>
      <c r="AI193" s="103"/>
      <c r="AJ193" s="103"/>
      <c r="AK193" s="103" t="str">
        <f>'[2]Polycraft Armor'!$G193&amp;" "&amp;'[2]Polycraft Armor'!$H193</f>
        <v xml:space="preserve"> </v>
      </c>
      <c r="AL193" s="103"/>
      <c r="AM193" s="103"/>
      <c r="AN193" s="103"/>
      <c r="AO193" s="103"/>
      <c r="AP193" s="103"/>
      <c r="AQ193" s="103"/>
      <c r="AR193" s="103"/>
      <c r="AS193" s="103"/>
      <c r="AT193" s="103">
        <f>Inventories!$D193</f>
        <v>0</v>
      </c>
      <c r="AU193" s="103">
        <f>'[2]Gripped Tools'!C103</f>
        <v>0</v>
      </c>
      <c r="AV193" s="103">
        <f>'[2]Pogo Sticks'!$C193</f>
        <v>0</v>
      </c>
      <c r="AW193" s="103">
        <f>'[1]Custom Objects'!$C188</f>
        <v>0</v>
      </c>
      <c r="AX193" s="103"/>
      <c r="AY193" s="103">
        <f>'[3]Items (MC)'!A193</f>
        <v>0</v>
      </c>
      <c r="AZ193" s="103">
        <f>'[3]Blocks (MC)'!A193</f>
        <v>0</v>
      </c>
    </row>
    <row r="194" spans="3:52" x14ac:dyDescent="0.2">
      <c r="C194" s="105">
        <f>[1]Ores!C194</f>
        <v>0</v>
      </c>
      <c r="D194" s="105">
        <f>[1]Ingots!C194</f>
        <v>0</v>
      </c>
      <c r="E194" s="105"/>
      <c r="F194" s="105">
        <f>'[1]Compressed Blocks'!C194</f>
        <v>0</v>
      </c>
      <c r="G194" s="103">
        <f>[1]Catalysts!C194</f>
        <v>0</v>
      </c>
      <c r="H194" s="103">
        <f>[2]Pellets!F191</f>
        <v>0</v>
      </c>
      <c r="I194" s="103">
        <f>'[1]CV Links'!B196</f>
        <v>0</v>
      </c>
      <c r="J194" s="162" t="str">
        <f>'[1]Compound Vessels'!F194</f>
        <v>Vial (Methacrylic Acid)</v>
      </c>
      <c r="K194" s="106" t="str">
        <f>'[1]Compound Vessels'!G194</f>
        <v>Beaker (Methacrylic Acid)</v>
      </c>
      <c r="L194" s="106" t="str">
        <f>'[1]Compound Vessels'!H194</f>
        <v>Drum (Methacrylic Acid)</v>
      </c>
      <c r="M194" s="106" t="str">
        <f>'[1]Compound Vessels'!I194</f>
        <v>Chemical Vat (Methacrylic Acid)</v>
      </c>
      <c r="N194" s="162">
        <f>'[1]Compound Vessels'!F519</f>
        <v>0</v>
      </c>
      <c r="O194" s="106">
        <f>'[1]Compound Vessels'!G519</f>
        <v>0</v>
      </c>
      <c r="P194" s="106">
        <f>'[1]Compound Vessels'!H519</f>
        <v>0</v>
      </c>
      <c r="Q194" s="106">
        <f>'[1]Compound Vessels'!I519</f>
        <v>0</v>
      </c>
      <c r="R194" s="165">
        <f>'[1]Element Vessels'!F194</f>
        <v>0</v>
      </c>
      <c r="S194" s="103">
        <f>'[1]Element Vessels'!G194</f>
        <v>0</v>
      </c>
      <c r="T194" s="103">
        <f>'[1]Element Vessels'!H194</f>
        <v>0</v>
      </c>
      <c r="U194" s="103">
        <f>'[1]Element Vessels'!I194</f>
        <v>0</v>
      </c>
      <c r="V194" s="168">
        <f>[2]Pellets!F194</f>
        <v>0</v>
      </c>
      <c r="W194" s="104">
        <f>[2]Pellets!G194</f>
        <v>0</v>
      </c>
      <c r="X194" s="104">
        <f>[2]Pellets!H194</f>
        <v>0</v>
      </c>
      <c r="Y194" s="104">
        <f>[2]Pellets!I194</f>
        <v>0</v>
      </c>
      <c r="Z194" s="104">
        <f>'[2]Blocks (Poly)'!D194</f>
        <v>0</v>
      </c>
      <c r="AA194" s="104">
        <f>'[2]Slabs (Poly)'!F194</f>
        <v>0</v>
      </c>
      <c r="AB194" s="104">
        <f>'[2]Stairs (Poly)'!D194</f>
        <v>0</v>
      </c>
      <c r="AC194" s="171">
        <f>[2]Bricks!E194</f>
        <v>0</v>
      </c>
      <c r="AD194" s="103">
        <f>[2]Molds!C194</f>
        <v>0</v>
      </c>
      <c r="AE194" s="103">
        <f xml:space="preserve"> '[2]Molded Items'!C194</f>
        <v>0</v>
      </c>
      <c r="AF194" s="103">
        <f>[2]Masks!C194</f>
        <v>0</v>
      </c>
      <c r="AG194" s="103">
        <f>[2]Wafers!H195</f>
        <v>0</v>
      </c>
      <c r="AH194" s="103"/>
      <c r="AI194" s="103"/>
      <c r="AJ194" s="103"/>
      <c r="AK194" s="103" t="str">
        <f>'[2]Polycraft Armor'!$G194&amp;" "&amp;'[2]Polycraft Armor'!$H194</f>
        <v xml:space="preserve"> </v>
      </c>
      <c r="AL194" s="103"/>
      <c r="AM194" s="103"/>
      <c r="AN194" s="103"/>
      <c r="AO194" s="103"/>
      <c r="AP194" s="103"/>
      <c r="AQ194" s="103"/>
      <c r="AR194" s="103"/>
      <c r="AS194" s="103"/>
      <c r="AT194" s="103">
        <f>Inventories!$D194</f>
        <v>0</v>
      </c>
      <c r="AU194" s="103">
        <f>'[2]Gripped Tools'!C104</f>
        <v>0</v>
      </c>
      <c r="AV194" s="103">
        <f>'[2]Pogo Sticks'!$C194</f>
        <v>0</v>
      </c>
      <c r="AW194" s="103">
        <f>'[1]Custom Objects'!$C189</f>
        <v>0</v>
      </c>
      <c r="AX194" s="103"/>
      <c r="AY194" s="103">
        <f>'[3]Items (MC)'!A194</f>
        <v>0</v>
      </c>
      <c r="AZ194" s="103">
        <f>'[3]Blocks (MC)'!A194</f>
        <v>0</v>
      </c>
    </row>
    <row r="195" spans="3:52" x14ac:dyDescent="0.2">
      <c r="C195" s="105">
        <f>[1]Ores!C195</f>
        <v>0</v>
      </c>
      <c r="D195" s="105">
        <f>[1]Ingots!C195</f>
        <v>0</v>
      </c>
      <c r="E195" s="105"/>
      <c r="F195" s="105">
        <f>'[1]Compressed Blocks'!C195</f>
        <v>0</v>
      </c>
      <c r="G195" s="103">
        <f>[1]Catalysts!C195</f>
        <v>0</v>
      </c>
      <c r="H195" s="103">
        <f>[2]Pellets!F192</f>
        <v>0</v>
      </c>
      <c r="I195" s="103">
        <f>'[1]CV Links'!B197</f>
        <v>0</v>
      </c>
      <c r="J195" s="162" t="str">
        <f>'[1]Compound Vessels'!F195</f>
        <v>Flask (Methane)</v>
      </c>
      <c r="K195" s="106" t="str">
        <f>'[1]Compound Vessels'!G195</f>
        <v>Cartridge (Methane)</v>
      </c>
      <c r="L195" s="106" t="str">
        <f>'[1]Compound Vessels'!H195</f>
        <v>Canister (Methane)</v>
      </c>
      <c r="M195" s="106" t="str">
        <f>'[1]Compound Vessels'!I195</f>
        <v>Chemical Tank (Methane)</v>
      </c>
      <c r="N195" s="162">
        <f>'[1]Compound Vessels'!F520</f>
        <v>0</v>
      </c>
      <c r="O195" s="106">
        <f>'[1]Compound Vessels'!G520</f>
        <v>0</v>
      </c>
      <c r="P195" s="106">
        <f>'[1]Compound Vessels'!H520</f>
        <v>0</v>
      </c>
      <c r="Q195" s="106">
        <f>'[1]Compound Vessels'!I520</f>
        <v>0</v>
      </c>
      <c r="R195" s="165">
        <f>'[1]Element Vessels'!F195</f>
        <v>0</v>
      </c>
      <c r="S195" s="103">
        <f>'[1]Element Vessels'!G195</f>
        <v>0</v>
      </c>
      <c r="T195" s="103">
        <f>'[1]Element Vessels'!H195</f>
        <v>0</v>
      </c>
      <c r="U195" s="103">
        <f>'[1]Element Vessels'!I195</f>
        <v>0</v>
      </c>
      <c r="V195" s="168">
        <f>[2]Pellets!F195</f>
        <v>0</v>
      </c>
      <c r="W195" s="104">
        <f>[2]Pellets!G195</f>
        <v>0</v>
      </c>
      <c r="X195" s="104">
        <f>[2]Pellets!H195</f>
        <v>0</v>
      </c>
      <c r="Y195" s="104">
        <f>[2]Pellets!I195</f>
        <v>0</v>
      </c>
      <c r="Z195" s="104">
        <f>'[2]Blocks (Poly)'!D195</f>
        <v>0</v>
      </c>
      <c r="AA195" s="104">
        <f>'[2]Slabs (Poly)'!F195</f>
        <v>0</v>
      </c>
      <c r="AB195" s="104">
        <f>'[2]Stairs (Poly)'!D195</f>
        <v>0</v>
      </c>
      <c r="AC195" s="171">
        <f>[2]Bricks!E195</f>
        <v>0</v>
      </c>
      <c r="AD195" s="103">
        <f>[2]Molds!C195</f>
        <v>0</v>
      </c>
      <c r="AE195" s="103">
        <f xml:space="preserve"> '[2]Molded Items'!C195</f>
        <v>0</v>
      </c>
      <c r="AF195" s="103">
        <f>[2]Masks!C195</f>
        <v>0</v>
      </c>
      <c r="AG195" s="103">
        <f>[2]Wafers!H196</f>
        <v>0</v>
      </c>
      <c r="AH195" s="103"/>
      <c r="AI195" s="103"/>
      <c r="AJ195" s="103"/>
      <c r="AK195" s="103" t="str">
        <f>'[2]Polycraft Armor'!$G195&amp;" "&amp;'[2]Polycraft Armor'!$H195</f>
        <v xml:space="preserve"> </v>
      </c>
      <c r="AL195" s="103"/>
      <c r="AM195" s="103"/>
      <c r="AN195" s="103"/>
      <c r="AO195" s="103"/>
      <c r="AP195" s="103"/>
      <c r="AQ195" s="103"/>
      <c r="AR195" s="103"/>
      <c r="AS195" s="103"/>
      <c r="AT195" s="103">
        <f>Inventories!$D195</f>
        <v>0</v>
      </c>
      <c r="AU195" s="103">
        <f>'[2]Gripped Tools'!C105</f>
        <v>0</v>
      </c>
      <c r="AV195" s="103">
        <f>'[2]Pogo Sticks'!$C195</f>
        <v>0</v>
      </c>
      <c r="AW195" s="103">
        <f>'[1]Custom Objects'!$C190</f>
        <v>0</v>
      </c>
      <c r="AX195" s="103"/>
      <c r="AY195" s="103">
        <f>'[3]Items (MC)'!A195</f>
        <v>0</v>
      </c>
      <c r="AZ195" s="103">
        <f>'[3]Blocks (MC)'!A195</f>
        <v>0</v>
      </c>
    </row>
    <row r="196" spans="3:52" x14ac:dyDescent="0.2">
      <c r="C196" s="105">
        <f>[1]Ores!C196</f>
        <v>0</v>
      </c>
      <c r="D196" s="105">
        <f>[1]Ingots!C196</f>
        <v>0</v>
      </c>
      <c r="E196" s="105"/>
      <c r="F196" s="105">
        <f>'[1]Compressed Blocks'!C196</f>
        <v>0</v>
      </c>
      <c r="G196" s="103">
        <f>[1]Catalysts!C196</f>
        <v>0</v>
      </c>
      <c r="H196" s="103">
        <f>[2]Pellets!F193</f>
        <v>0</v>
      </c>
      <c r="I196" s="103">
        <f>'[1]CV Links'!B198</f>
        <v>0</v>
      </c>
      <c r="J196" s="162" t="str">
        <f>'[1]Compound Vessels'!F196</f>
        <v>Vial (Methanol)</v>
      </c>
      <c r="K196" s="106" t="str">
        <f>'[1]Compound Vessels'!G196</f>
        <v>Beaker (Methanol)</v>
      </c>
      <c r="L196" s="106" t="str">
        <f>'[1]Compound Vessels'!H196</f>
        <v>Drum (Methanol)</v>
      </c>
      <c r="M196" s="106" t="str">
        <f>'[1]Compound Vessels'!I196</f>
        <v>Chemical Vat (Methanol)</v>
      </c>
      <c r="N196" s="162">
        <f>'[1]Compound Vessels'!F521</f>
        <v>0</v>
      </c>
      <c r="O196" s="106">
        <f>'[1]Compound Vessels'!G521</f>
        <v>0</v>
      </c>
      <c r="P196" s="106">
        <f>'[1]Compound Vessels'!H521</f>
        <v>0</v>
      </c>
      <c r="Q196" s="106">
        <f>'[1]Compound Vessels'!I521</f>
        <v>0</v>
      </c>
      <c r="R196" s="165">
        <f>'[1]Element Vessels'!F196</f>
        <v>0</v>
      </c>
      <c r="S196" s="103">
        <f>'[1]Element Vessels'!G196</f>
        <v>0</v>
      </c>
      <c r="T196" s="103">
        <f>'[1]Element Vessels'!H196</f>
        <v>0</v>
      </c>
      <c r="U196" s="103">
        <f>'[1]Element Vessels'!I196</f>
        <v>0</v>
      </c>
      <c r="V196" s="168">
        <f>[2]Pellets!F196</f>
        <v>0</v>
      </c>
      <c r="W196" s="104">
        <f>[2]Pellets!G196</f>
        <v>0</v>
      </c>
      <c r="X196" s="104">
        <f>[2]Pellets!H196</f>
        <v>0</v>
      </c>
      <c r="Y196" s="104">
        <f>[2]Pellets!I196</f>
        <v>0</v>
      </c>
      <c r="Z196" s="104">
        <f>'[2]Blocks (Poly)'!D196</f>
        <v>0</v>
      </c>
      <c r="AA196" s="104">
        <f>'[2]Slabs (Poly)'!F196</f>
        <v>0</v>
      </c>
      <c r="AB196" s="104">
        <f>'[2]Stairs (Poly)'!D196</f>
        <v>0</v>
      </c>
      <c r="AC196" s="171">
        <f>[2]Bricks!E196</f>
        <v>0</v>
      </c>
      <c r="AD196" s="103">
        <f>[2]Molds!C196</f>
        <v>0</v>
      </c>
      <c r="AE196" s="103">
        <f xml:space="preserve"> '[2]Molded Items'!C196</f>
        <v>0</v>
      </c>
      <c r="AF196" s="103">
        <f>[2]Masks!C196</f>
        <v>0</v>
      </c>
      <c r="AG196" s="103">
        <f>[2]Wafers!H197</f>
        <v>0</v>
      </c>
      <c r="AH196" s="103"/>
      <c r="AI196" s="103"/>
      <c r="AJ196" s="103"/>
      <c r="AK196" s="103" t="str">
        <f>'[2]Polycraft Armor'!$G196&amp;" "&amp;'[2]Polycraft Armor'!$H196</f>
        <v xml:space="preserve"> </v>
      </c>
      <c r="AL196" s="103"/>
      <c r="AM196" s="103"/>
      <c r="AN196" s="103"/>
      <c r="AO196" s="103"/>
      <c r="AP196" s="103"/>
      <c r="AQ196" s="103"/>
      <c r="AR196" s="103"/>
      <c r="AS196" s="103"/>
      <c r="AT196" s="103">
        <f>Inventories!$D196</f>
        <v>0</v>
      </c>
      <c r="AU196" s="103">
        <f>'[2]Gripped Tools'!C106</f>
        <v>0</v>
      </c>
      <c r="AV196" s="103">
        <f>'[2]Pogo Sticks'!$C196</f>
        <v>0</v>
      </c>
      <c r="AW196" s="103">
        <f>'[1]Custom Objects'!$C191</f>
        <v>0</v>
      </c>
      <c r="AX196" s="103"/>
      <c r="AY196" s="103">
        <f>'[3]Items (MC)'!A196</f>
        <v>0</v>
      </c>
      <c r="AZ196" s="103">
        <f>'[3]Blocks (MC)'!A196</f>
        <v>0</v>
      </c>
    </row>
    <row r="197" spans="3:52" x14ac:dyDescent="0.2">
      <c r="C197" s="105">
        <f>[1]Ores!C197</f>
        <v>0</v>
      </c>
      <c r="D197" s="105">
        <f>[1]Ingots!C197</f>
        <v>0</v>
      </c>
      <c r="E197" s="105"/>
      <c r="F197" s="105">
        <f>'[1]Compressed Blocks'!C197</f>
        <v>0</v>
      </c>
      <c r="G197" s="103">
        <f>[1]Catalysts!C197</f>
        <v>0</v>
      </c>
      <c r="H197" s="103">
        <f>[2]Pellets!F194</f>
        <v>0</v>
      </c>
      <c r="I197" s="103">
        <f>'[1]CV Links'!B199</f>
        <v>0</v>
      </c>
      <c r="J197" s="162" t="str">
        <f>'[1]Compound Vessels'!F197</f>
        <v>Vial (Methyl Ethyl Ketone)</v>
      </c>
      <c r="K197" s="106" t="str">
        <f>'[1]Compound Vessels'!G197</f>
        <v>Beaker (Methyl Ethyl Ketone)</v>
      </c>
      <c r="L197" s="106" t="str">
        <f>'[1]Compound Vessels'!H197</f>
        <v>Drum (Methyl Ethyl Ketone)</v>
      </c>
      <c r="M197" s="106" t="str">
        <f>'[1]Compound Vessels'!I197</f>
        <v>Chemical Vat (Methyl Ethyl Ketone)</v>
      </c>
      <c r="N197" s="162">
        <f>'[1]Compound Vessels'!F522</f>
        <v>0</v>
      </c>
      <c r="O197" s="106">
        <f>'[1]Compound Vessels'!G522</f>
        <v>0</v>
      </c>
      <c r="P197" s="106">
        <f>'[1]Compound Vessels'!H522</f>
        <v>0</v>
      </c>
      <c r="Q197" s="106">
        <f>'[1]Compound Vessels'!I522</f>
        <v>0</v>
      </c>
      <c r="R197" s="165">
        <f>'[1]Element Vessels'!F197</f>
        <v>0</v>
      </c>
      <c r="S197" s="103">
        <f>'[1]Element Vessels'!G197</f>
        <v>0</v>
      </c>
      <c r="T197" s="103">
        <f>'[1]Element Vessels'!H197</f>
        <v>0</v>
      </c>
      <c r="U197" s="103">
        <f>'[1]Element Vessels'!I197</f>
        <v>0</v>
      </c>
      <c r="V197" s="168">
        <f>[2]Pellets!F197</f>
        <v>0</v>
      </c>
      <c r="W197" s="104">
        <f>[2]Pellets!G197</f>
        <v>0</v>
      </c>
      <c r="X197" s="104">
        <f>[2]Pellets!H197</f>
        <v>0</v>
      </c>
      <c r="Y197" s="104">
        <f>[2]Pellets!I197</f>
        <v>0</v>
      </c>
      <c r="Z197" s="104">
        <f>'[2]Blocks (Poly)'!D197</f>
        <v>0</v>
      </c>
      <c r="AA197" s="104">
        <f>'[2]Slabs (Poly)'!F197</f>
        <v>0</v>
      </c>
      <c r="AB197" s="104">
        <f>'[2]Stairs (Poly)'!D197</f>
        <v>0</v>
      </c>
      <c r="AC197" s="171">
        <f>[2]Bricks!E197</f>
        <v>0</v>
      </c>
      <c r="AD197" s="103">
        <f>[2]Molds!C197</f>
        <v>0</v>
      </c>
      <c r="AE197" s="103">
        <f xml:space="preserve"> '[2]Molded Items'!C197</f>
        <v>0</v>
      </c>
      <c r="AF197" s="103">
        <f>[2]Masks!C197</f>
        <v>0</v>
      </c>
      <c r="AG197" s="103">
        <f>[2]Wafers!H198</f>
        <v>0</v>
      </c>
      <c r="AH197" s="103"/>
      <c r="AI197" s="103"/>
      <c r="AJ197" s="103"/>
      <c r="AK197" s="103" t="str">
        <f>'[2]Polycraft Armor'!$G197&amp;" "&amp;'[2]Polycraft Armor'!$H197</f>
        <v xml:space="preserve"> </v>
      </c>
      <c r="AL197" s="103"/>
      <c r="AM197" s="103"/>
      <c r="AN197" s="103"/>
      <c r="AO197" s="103"/>
      <c r="AP197" s="103"/>
      <c r="AQ197" s="103"/>
      <c r="AR197" s="103"/>
      <c r="AS197" s="103"/>
      <c r="AT197" s="103">
        <f>Inventories!$D197</f>
        <v>0</v>
      </c>
      <c r="AU197" s="103">
        <f>'[2]Gripped Tools'!C107</f>
        <v>0</v>
      </c>
      <c r="AV197" s="103">
        <f>'[2]Pogo Sticks'!$C197</f>
        <v>0</v>
      </c>
      <c r="AW197" s="103">
        <f>'[1]Custom Objects'!$C192</f>
        <v>0</v>
      </c>
      <c r="AX197" s="103"/>
      <c r="AY197" s="103">
        <f>'[3]Items (MC)'!A197</f>
        <v>0</v>
      </c>
      <c r="AZ197" s="103">
        <f>'[3]Blocks (MC)'!A197</f>
        <v>0</v>
      </c>
    </row>
    <row r="198" spans="3:52" x14ac:dyDescent="0.2">
      <c r="C198" s="105">
        <f>[1]Ores!C198</f>
        <v>0</v>
      </c>
      <c r="D198" s="105">
        <f>[1]Ingots!C198</f>
        <v>0</v>
      </c>
      <c r="E198" s="105"/>
      <c r="F198" s="105">
        <f>'[1]Compressed Blocks'!C198</f>
        <v>0</v>
      </c>
      <c r="G198" s="103">
        <f>[1]Catalysts!C198</f>
        <v>0</v>
      </c>
      <c r="H198" s="103">
        <f>[2]Pellets!F195</f>
        <v>0</v>
      </c>
      <c r="I198" s="103">
        <f>'[1]CV Links'!B200</f>
        <v>0</v>
      </c>
      <c r="J198" s="162" t="str">
        <f>'[1]Compound Vessels'!F198</f>
        <v>Vial (Methyl Ethyl Ketone Peroxide)</v>
      </c>
      <c r="K198" s="106" t="str">
        <f>'[1]Compound Vessels'!G198</f>
        <v>Beaker (Methyl Ethyl Ketone Peroxide)</v>
      </c>
      <c r="L198" s="106" t="str">
        <f>'[1]Compound Vessels'!H198</f>
        <v>Drum (Methyl Ethyl Ketone Peroxide)</v>
      </c>
      <c r="M198" s="106" t="str">
        <f>'[1]Compound Vessels'!I198</f>
        <v>Chemical Vat (Methyl Ethyl Ketone Peroxide)</v>
      </c>
      <c r="N198" s="162">
        <f>'[1]Compound Vessels'!F523</f>
        <v>0</v>
      </c>
      <c r="O198" s="106">
        <f>'[1]Compound Vessels'!G523</f>
        <v>0</v>
      </c>
      <c r="P198" s="106">
        <f>'[1]Compound Vessels'!H523</f>
        <v>0</v>
      </c>
      <c r="Q198" s="106">
        <f>'[1]Compound Vessels'!I523</f>
        <v>0</v>
      </c>
      <c r="R198" s="165">
        <f>'[1]Element Vessels'!F198</f>
        <v>0</v>
      </c>
      <c r="S198" s="103">
        <f>'[1]Element Vessels'!G198</f>
        <v>0</v>
      </c>
      <c r="T198" s="103">
        <f>'[1]Element Vessels'!H198</f>
        <v>0</v>
      </c>
      <c r="U198" s="103">
        <f>'[1]Element Vessels'!I198</f>
        <v>0</v>
      </c>
      <c r="V198" s="168">
        <f>[2]Pellets!F198</f>
        <v>0</v>
      </c>
      <c r="W198" s="104">
        <f>[2]Pellets!G198</f>
        <v>0</v>
      </c>
      <c r="X198" s="104">
        <f>[2]Pellets!H198</f>
        <v>0</v>
      </c>
      <c r="Y198" s="104">
        <f>[2]Pellets!I198</f>
        <v>0</v>
      </c>
      <c r="Z198" s="104">
        <f>'[2]Blocks (Poly)'!D198</f>
        <v>0</v>
      </c>
      <c r="AA198" s="104">
        <f>'[2]Slabs (Poly)'!F198</f>
        <v>0</v>
      </c>
      <c r="AB198" s="104">
        <f>'[2]Stairs (Poly)'!D198</f>
        <v>0</v>
      </c>
      <c r="AC198" s="171">
        <f>[2]Bricks!E198</f>
        <v>0</v>
      </c>
      <c r="AD198" s="103">
        <f>[2]Molds!C198</f>
        <v>0</v>
      </c>
      <c r="AE198" s="103">
        <f xml:space="preserve"> '[2]Molded Items'!C198</f>
        <v>0</v>
      </c>
      <c r="AF198" s="103">
        <f>[2]Masks!C198</f>
        <v>0</v>
      </c>
      <c r="AG198" s="103">
        <f>[2]Wafers!H199</f>
        <v>0</v>
      </c>
      <c r="AH198" s="103"/>
      <c r="AI198" s="103"/>
      <c r="AJ198" s="103"/>
      <c r="AK198" s="103" t="str">
        <f>'[2]Polycraft Armor'!$G198&amp;" "&amp;'[2]Polycraft Armor'!$H198</f>
        <v xml:space="preserve"> </v>
      </c>
      <c r="AL198" s="103"/>
      <c r="AM198" s="103"/>
      <c r="AN198" s="103"/>
      <c r="AO198" s="103"/>
      <c r="AP198" s="103"/>
      <c r="AQ198" s="103"/>
      <c r="AR198" s="103"/>
      <c r="AS198" s="103"/>
      <c r="AT198" s="103">
        <f>Inventories!$D198</f>
        <v>0</v>
      </c>
      <c r="AU198" s="103">
        <f>'[2]Gripped Tools'!C108</f>
        <v>0</v>
      </c>
      <c r="AV198" s="103">
        <f>'[2]Pogo Sticks'!$C198</f>
        <v>0</v>
      </c>
      <c r="AW198" s="103">
        <f>'[1]Custom Objects'!$C193</f>
        <v>0</v>
      </c>
      <c r="AX198" s="103"/>
      <c r="AY198" s="103">
        <f>'[3]Items (MC)'!A198</f>
        <v>0</v>
      </c>
      <c r="AZ198" s="103">
        <f>'[3]Blocks (MC)'!A198</f>
        <v>0</v>
      </c>
    </row>
    <row r="199" spans="3:52" x14ac:dyDescent="0.2">
      <c r="C199" s="105">
        <f>[1]Ores!C199</f>
        <v>0</v>
      </c>
      <c r="D199" s="105">
        <f>[1]Ingots!C199</f>
        <v>0</v>
      </c>
      <c r="E199" s="105"/>
      <c r="F199" s="105">
        <f>'[1]Compressed Blocks'!C199</f>
        <v>0</v>
      </c>
      <c r="G199" s="103">
        <f>[1]Catalysts!C199</f>
        <v>0</v>
      </c>
      <c r="H199" s="103">
        <f>[2]Pellets!F196</f>
        <v>0</v>
      </c>
      <c r="I199" s="103">
        <f>'[1]CV Links'!B201</f>
        <v>0</v>
      </c>
      <c r="J199" s="162" t="str">
        <f>'[1]Compound Vessels'!F199</f>
        <v>Bag (Methyl Ethyl Ketone Peroxide)</v>
      </c>
      <c r="K199" s="106" t="str">
        <f>'[1]Compound Vessels'!G199</f>
        <v>Sack (Methyl Ethyl Ketone Peroxide)</v>
      </c>
      <c r="L199" s="106" t="str">
        <f>'[1]Compound Vessels'!H199</f>
        <v>Powder Keg (Methyl Ethyl Ketone Peroxide)</v>
      </c>
      <c r="M199" s="106" t="str">
        <f>'[1]Compound Vessels'!I199</f>
        <v>Chemical Silo (Methyl Ethyl Ketone Peroxide)</v>
      </c>
      <c r="N199" s="162">
        <f>'[1]Compound Vessels'!F524</f>
        <v>0</v>
      </c>
      <c r="O199" s="106">
        <f>'[1]Compound Vessels'!G524</f>
        <v>0</v>
      </c>
      <c r="P199" s="106">
        <f>'[1]Compound Vessels'!H524</f>
        <v>0</v>
      </c>
      <c r="Q199" s="106">
        <f>'[1]Compound Vessels'!I524</f>
        <v>0</v>
      </c>
      <c r="R199" s="165">
        <f>'[1]Element Vessels'!F199</f>
        <v>0</v>
      </c>
      <c r="S199" s="103">
        <f>'[1]Element Vessels'!G199</f>
        <v>0</v>
      </c>
      <c r="T199" s="103">
        <f>'[1]Element Vessels'!H199</f>
        <v>0</v>
      </c>
      <c r="U199" s="103">
        <f>'[1]Element Vessels'!I199</f>
        <v>0</v>
      </c>
      <c r="V199" s="168">
        <f>[2]Pellets!F199</f>
        <v>0</v>
      </c>
      <c r="W199" s="104">
        <f>[2]Pellets!G199</f>
        <v>0</v>
      </c>
      <c r="X199" s="104">
        <f>[2]Pellets!H199</f>
        <v>0</v>
      </c>
      <c r="Y199" s="104">
        <f>[2]Pellets!I199</f>
        <v>0</v>
      </c>
      <c r="Z199" s="104">
        <f>'[2]Blocks (Poly)'!D199</f>
        <v>0</v>
      </c>
      <c r="AA199" s="104">
        <f>'[2]Slabs (Poly)'!F199</f>
        <v>0</v>
      </c>
      <c r="AB199" s="104">
        <f>'[2]Stairs (Poly)'!D199</f>
        <v>0</v>
      </c>
      <c r="AC199" s="171">
        <f>[2]Bricks!E199</f>
        <v>0</v>
      </c>
      <c r="AD199" s="103">
        <f>[2]Molds!C199</f>
        <v>0</v>
      </c>
      <c r="AE199" s="103">
        <f xml:space="preserve"> '[2]Molded Items'!C199</f>
        <v>0</v>
      </c>
      <c r="AF199" s="103">
        <f>[2]Masks!C199</f>
        <v>0</v>
      </c>
      <c r="AG199" s="103">
        <f>[2]Wafers!H200</f>
        <v>0</v>
      </c>
      <c r="AH199" s="103"/>
      <c r="AI199" s="103"/>
      <c r="AJ199" s="103"/>
      <c r="AK199" s="103" t="str">
        <f>'[2]Polycraft Armor'!$G199&amp;" "&amp;'[2]Polycraft Armor'!$H199</f>
        <v xml:space="preserve"> </v>
      </c>
      <c r="AL199" s="103"/>
      <c r="AM199" s="103"/>
      <c r="AN199" s="103"/>
      <c r="AO199" s="103"/>
      <c r="AP199" s="103"/>
      <c r="AQ199" s="103"/>
      <c r="AR199" s="103"/>
      <c r="AS199" s="103"/>
      <c r="AT199" s="103">
        <f>Inventories!$D199</f>
        <v>0</v>
      </c>
      <c r="AU199" s="103">
        <f>'[2]Gripped Tools'!C109</f>
        <v>0</v>
      </c>
      <c r="AV199" s="103">
        <f>'[2]Pogo Sticks'!$C199</f>
        <v>0</v>
      </c>
      <c r="AW199" s="103">
        <f>'[1]Custom Objects'!$C194</f>
        <v>0</v>
      </c>
      <c r="AX199" s="103"/>
      <c r="AY199" s="103">
        <f>'[3]Items (MC)'!A199</f>
        <v>0</v>
      </c>
      <c r="AZ199" s="103">
        <f>'[3]Blocks (MC)'!A199</f>
        <v>0</v>
      </c>
    </row>
    <row r="200" spans="3:52" x14ac:dyDescent="0.2">
      <c r="C200" s="105">
        <f>[1]Ores!C200</f>
        <v>0</v>
      </c>
      <c r="D200" s="105">
        <f>[1]Ingots!C200</f>
        <v>0</v>
      </c>
      <c r="E200" s="105"/>
      <c r="F200" s="105">
        <f>'[1]Compressed Blocks'!C200</f>
        <v>0</v>
      </c>
      <c r="G200" s="103">
        <f>[1]Catalysts!C200</f>
        <v>0</v>
      </c>
      <c r="H200" s="103">
        <f>[2]Pellets!F197</f>
        <v>0</v>
      </c>
      <c r="I200" s="103">
        <f>'[1]CV Links'!B202</f>
        <v>0</v>
      </c>
      <c r="J200" s="162" t="str">
        <f>'[1]Compound Vessels'!F200</f>
        <v>Vial (Methyl Isobutyl Ketone)</v>
      </c>
      <c r="K200" s="106" t="str">
        <f>'[1]Compound Vessels'!G200</f>
        <v>Beaker (Methyl Isobutyl Ketone)</v>
      </c>
      <c r="L200" s="106" t="str">
        <f>'[1]Compound Vessels'!H200</f>
        <v>Drum (Methyl Isobutyl Ketone)</v>
      </c>
      <c r="M200" s="106" t="str">
        <f>'[1]Compound Vessels'!I200</f>
        <v>Chemical Vat (Methyl Isobutyl Ketone)</v>
      </c>
      <c r="N200" s="162">
        <f>'[1]Compound Vessels'!F525</f>
        <v>0</v>
      </c>
      <c r="O200" s="106">
        <f>'[1]Compound Vessels'!G525</f>
        <v>0</v>
      </c>
      <c r="P200" s="106">
        <f>'[1]Compound Vessels'!H525</f>
        <v>0</v>
      </c>
      <c r="Q200" s="106">
        <f>'[1]Compound Vessels'!I525</f>
        <v>0</v>
      </c>
      <c r="R200" s="165">
        <f>'[1]Element Vessels'!F200</f>
        <v>0</v>
      </c>
      <c r="S200" s="103">
        <f>'[1]Element Vessels'!G200</f>
        <v>0</v>
      </c>
      <c r="T200" s="103">
        <f>'[1]Element Vessels'!H200</f>
        <v>0</v>
      </c>
      <c r="U200" s="103">
        <f>'[1]Element Vessels'!I200</f>
        <v>0</v>
      </c>
      <c r="V200" s="168">
        <f>[2]Pellets!F200</f>
        <v>0</v>
      </c>
      <c r="W200" s="104">
        <f>[2]Pellets!G200</f>
        <v>0</v>
      </c>
      <c r="X200" s="104">
        <f>[2]Pellets!H200</f>
        <v>0</v>
      </c>
      <c r="Y200" s="104">
        <f>[2]Pellets!I200</f>
        <v>0</v>
      </c>
      <c r="Z200" s="104">
        <f>'[2]Blocks (Poly)'!D200</f>
        <v>0</v>
      </c>
      <c r="AA200" s="104">
        <f>'[2]Slabs (Poly)'!F200</f>
        <v>0</v>
      </c>
      <c r="AB200" s="104">
        <f>'[2]Stairs (Poly)'!D200</f>
        <v>0</v>
      </c>
      <c r="AC200" s="171">
        <f>[2]Bricks!E200</f>
        <v>0</v>
      </c>
      <c r="AD200" s="103">
        <f>[2]Molds!C200</f>
        <v>0</v>
      </c>
      <c r="AE200" s="103">
        <f xml:space="preserve"> '[2]Molded Items'!C200</f>
        <v>0</v>
      </c>
      <c r="AF200" s="103">
        <f>[2]Masks!C200</f>
        <v>0</v>
      </c>
      <c r="AG200" s="103">
        <f>[2]Wafers!H201</f>
        <v>0</v>
      </c>
      <c r="AH200" s="103"/>
      <c r="AI200" s="103"/>
      <c r="AJ200" s="103"/>
      <c r="AK200" s="103" t="str">
        <f>'[2]Polycraft Armor'!$G200&amp;" "&amp;'[2]Polycraft Armor'!$H200</f>
        <v xml:space="preserve"> </v>
      </c>
      <c r="AL200" s="103"/>
      <c r="AM200" s="103"/>
      <c r="AN200" s="103"/>
      <c r="AO200" s="103"/>
      <c r="AP200" s="103"/>
      <c r="AQ200" s="103"/>
      <c r="AR200" s="103"/>
      <c r="AS200" s="103"/>
      <c r="AT200" s="103">
        <f>Inventories!$D200</f>
        <v>0</v>
      </c>
      <c r="AU200" s="103">
        <f>'[2]Gripped Tools'!C110</f>
        <v>0</v>
      </c>
      <c r="AV200" s="103">
        <f>'[2]Pogo Sticks'!$C200</f>
        <v>0</v>
      </c>
      <c r="AW200" s="103">
        <f>'[1]Custom Objects'!$C195</f>
        <v>0</v>
      </c>
      <c r="AX200" s="103"/>
      <c r="AY200" s="103">
        <f>'[3]Items (MC)'!A200</f>
        <v>0</v>
      </c>
      <c r="AZ200" s="103">
        <f>'[3]Blocks (MC)'!A200</f>
        <v>0</v>
      </c>
    </row>
    <row r="201" spans="3:52" x14ac:dyDescent="0.2">
      <c r="C201" s="105">
        <f>[1]Ores!C201</f>
        <v>0</v>
      </c>
      <c r="D201" s="105">
        <f>[1]Ingots!C201</f>
        <v>0</v>
      </c>
      <c r="E201" s="105"/>
      <c r="F201" s="105">
        <f>'[1]Compressed Blocks'!C201</f>
        <v>0</v>
      </c>
      <c r="G201" s="103">
        <f>[1]Catalysts!C201</f>
        <v>0</v>
      </c>
      <c r="H201" s="103">
        <f>[2]Pellets!F198</f>
        <v>0</v>
      </c>
      <c r="I201" s="103">
        <f>'[1]CV Links'!B203</f>
        <v>0</v>
      </c>
      <c r="J201" s="162" t="str">
        <f>'[1]Compound Vessels'!F201</f>
        <v>Vial (Methyl Methacrylate)</v>
      </c>
      <c r="K201" s="106" t="str">
        <f>'[1]Compound Vessels'!G201</f>
        <v>Beaker (Methyl Methacrylate)</v>
      </c>
      <c r="L201" s="106" t="str">
        <f>'[1]Compound Vessels'!H201</f>
        <v>Drum (Methyl Methacrylate)</v>
      </c>
      <c r="M201" s="106" t="str">
        <f>'[1]Compound Vessels'!I201</f>
        <v>Chemical Vat (Methyl Methacrylate)</v>
      </c>
      <c r="N201" s="162">
        <f>'[1]Compound Vessels'!F526</f>
        <v>0</v>
      </c>
      <c r="O201" s="106">
        <f>'[1]Compound Vessels'!G526</f>
        <v>0</v>
      </c>
      <c r="P201" s="106">
        <f>'[1]Compound Vessels'!H526</f>
        <v>0</v>
      </c>
      <c r="Q201" s="106">
        <f>'[1]Compound Vessels'!I526</f>
        <v>0</v>
      </c>
      <c r="R201" s="165">
        <f>'[1]Element Vessels'!F201</f>
        <v>0</v>
      </c>
      <c r="S201" s="103">
        <f>'[1]Element Vessels'!G201</f>
        <v>0</v>
      </c>
      <c r="T201" s="103">
        <f>'[1]Element Vessels'!H201</f>
        <v>0</v>
      </c>
      <c r="U201" s="103">
        <f>'[1]Element Vessels'!I201</f>
        <v>0</v>
      </c>
      <c r="V201" s="168">
        <f>[2]Pellets!F201</f>
        <v>0</v>
      </c>
      <c r="W201" s="104">
        <f>[2]Pellets!G201</f>
        <v>0</v>
      </c>
      <c r="X201" s="104">
        <f>[2]Pellets!H201</f>
        <v>0</v>
      </c>
      <c r="Y201" s="104">
        <f>[2]Pellets!I201</f>
        <v>0</v>
      </c>
      <c r="Z201" s="104">
        <f>'[2]Blocks (Poly)'!D201</f>
        <v>0</v>
      </c>
      <c r="AA201" s="104">
        <f>'[2]Slabs (Poly)'!F201</f>
        <v>0</v>
      </c>
      <c r="AB201" s="104">
        <f>'[2]Stairs (Poly)'!D201</f>
        <v>0</v>
      </c>
      <c r="AC201" s="171">
        <f>[2]Bricks!E201</f>
        <v>0</v>
      </c>
      <c r="AD201" s="103">
        <f>[2]Molds!C201</f>
        <v>0</v>
      </c>
      <c r="AE201" s="103">
        <f xml:space="preserve"> '[2]Molded Items'!C201</f>
        <v>0</v>
      </c>
      <c r="AF201" s="103">
        <f>[2]Masks!C201</f>
        <v>0</v>
      </c>
      <c r="AG201" s="103">
        <f>[2]Wafers!H202</f>
        <v>0</v>
      </c>
      <c r="AH201" s="103"/>
      <c r="AI201" s="103"/>
      <c r="AJ201" s="103"/>
      <c r="AK201" s="103" t="str">
        <f>'[2]Polycraft Armor'!$G201&amp;" "&amp;'[2]Polycraft Armor'!$H201</f>
        <v xml:space="preserve"> </v>
      </c>
      <c r="AL201" s="103"/>
      <c r="AM201" s="103"/>
      <c r="AN201" s="103"/>
      <c r="AO201" s="103"/>
      <c r="AP201" s="103"/>
      <c r="AQ201" s="103"/>
      <c r="AR201" s="103"/>
      <c r="AS201" s="103"/>
      <c r="AT201" s="103">
        <f>Inventories!$D201</f>
        <v>0</v>
      </c>
      <c r="AU201" s="103">
        <f>'[2]Gripped Tools'!C111</f>
        <v>0</v>
      </c>
      <c r="AV201" s="103">
        <f>'[2]Pogo Sticks'!$C201</f>
        <v>0</v>
      </c>
      <c r="AW201" s="103">
        <f>'[1]Custom Objects'!$C196</f>
        <v>0</v>
      </c>
      <c r="AX201" s="103"/>
      <c r="AY201" s="103">
        <f>'[3]Items (MC)'!A201</f>
        <v>0</v>
      </c>
      <c r="AZ201" s="103">
        <f>'[3]Blocks (MC)'!A201</f>
        <v>0</v>
      </c>
    </row>
    <row r="202" spans="3:52" x14ac:dyDescent="0.2">
      <c r="C202" s="105">
        <f>[1]Ores!C202</f>
        <v>0</v>
      </c>
      <c r="D202" s="105">
        <f>[1]Ingots!C202</f>
        <v>0</v>
      </c>
      <c r="E202" s="105"/>
      <c r="F202" s="105">
        <f>'[1]Compressed Blocks'!C202</f>
        <v>0</v>
      </c>
      <c r="G202" s="103">
        <f>[1]Catalysts!C202</f>
        <v>0</v>
      </c>
      <c r="H202" s="103">
        <f>[2]Pellets!F199</f>
        <v>0</v>
      </c>
      <c r="I202" s="103">
        <f>'[1]CV Links'!B204</f>
        <v>0</v>
      </c>
      <c r="J202" s="162" t="str">
        <f>'[1]Compound Vessels'!F202</f>
        <v>Vial (Methyl Salicylate)</v>
      </c>
      <c r="K202" s="106" t="str">
        <f>'[1]Compound Vessels'!G202</f>
        <v>Beaker (Methyl Salicylate)</v>
      </c>
      <c r="L202" s="106" t="str">
        <f>'[1]Compound Vessels'!H202</f>
        <v>Drum (Methyl Salicylate)</v>
      </c>
      <c r="M202" s="106" t="str">
        <f>'[1]Compound Vessels'!I202</f>
        <v>Chemical Vat (Methyl Salicylate)</v>
      </c>
      <c r="N202" s="162">
        <f>'[1]Compound Vessels'!F527</f>
        <v>0</v>
      </c>
      <c r="O202" s="106">
        <f>'[1]Compound Vessels'!G527</f>
        <v>0</v>
      </c>
      <c r="P202" s="106">
        <f>'[1]Compound Vessels'!H527</f>
        <v>0</v>
      </c>
      <c r="Q202" s="106">
        <f>'[1]Compound Vessels'!I527</f>
        <v>0</v>
      </c>
      <c r="R202" s="165">
        <f>'[1]Element Vessels'!F202</f>
        <v>0</v>
      </c>
      <c r="S202" s="103">
        <f>'[1]Element Vessels'!G202</f>
        <v>0</v>
      </c>
      <c r="T202" s="103">
        <f>'[1]Element Vessels'!H202</f>
        <v>0</v>
      </c>
      <c r="U202" s="103">
        <f>'[1]Element Vessels'!I202</f>
        <v>0</v>
      </c>
      <c r="V202" s="168">
        <f>[2]Pellets!F202</f>
        <v>0</v>
      </c>
      <c r="W202" s="104">
        <f>[2]Pellets!G202</f>
        <v>0</v>
      </c>
      <c r="X202" s="104">
        <f>[2]Pellets!H202</f>
        <v>0</v>
      </c>
      <c r="Y202" s="104">
        <f>[2]Pellets!I202</f>
        <v>0</v>
      </c>
      <c r="Z202" s="104">
        <f>'[2]Blocks (Poly)'!D202</f>
        <v>0</v>
      </c>
      <c r="AA202" s="104">
        <f>'[2]Slabs (Poly)'!F202</f>
        <v>0</v>
      </c>
      <c r="AB202" s="104">
        <f>'[2]Stairs (Poly)'!D202</f>
        <v>0</v>
      </c>
      <c r="AC202" s="171">
        <f>[2]Bricks!E202</f>
        <v>0</v>
      </c>
      <c r="AD202" s="103">
        <f>[2]Molds!C202</f>
        <v>0</v>
      </c>
      <c r="AE202" s="103">
        <f xml:space="preserve"> '[2]Molded Items'!C202</f>
        <v>0</v>
      </c>
      <c r="AF202" s="103">
        <f>[2]Masks!C202</f>
        <v>0</v>
      </c>
      <c r="AG202" s="103">
        <f>[2]Wafers!H203</f>
        <v>0</v>
      </c>
      <c r="AH202" s="103"/>
      <c r="AI202" s="103"/>
      <c r="AJ202" s="103"/>
      <c r="AK202" s="103" t="str">
        <f>'[2]Polycraft Armor'!$G202&amp;" "&amp;'[2]Polycraft Armor'!$H202</f>
        <v xml:space="preserve"> </v>
      </c>
      <c r="AL202" s="103"/>
      <c r="AM202" s="103"/>
      <c r="AN202" s="103"/>
      <c r="AO202" s="103"/>
      <c r="AP202" s="103"/>
      <c r="AQ202" s="103"/>
      <c r="AR202" s="103"/>
      <c r="AS202" s="103"/>
      <c r="AT202" s="103">
        <f>Inventories!$D202</f>
        <v>0</v>
      </c>
      <c r="AU202" s="103">
        <f>'[2]Gripped Tools'!C112</f>
        <v>0</v>
      </c>
      <c r="AV202" s="103">
        <f>'[2]Pogo Sticks'!$C202</f>
        <v>0</v>
      </c>
      <c r="AW202" s="103">
        <f>'[1]Custom Objects'!$C197</f>
        <v>0</v>
      </c>
      <c r="AX202" s="103"/>
      <c r="AY202" s="103">
        <f>'[3]Items (MC)'!A202</f>
        <v>0</v>
      </c>
      <c r="AZ202" s="103">
        <f>'[3]Blocks (MC)'!A202</f>
        <v>0</v>
      </c>
    </row>
    <row r="203" spans="3:52" x14ac:dyDescent="0.2">
      <c r="C203" s="105">
        <f>[1]Ores!C203</f>
        <v>0</v>
      </c>
      <c r="D203" s="105">
        <f>[1]Ingots!C203</f>
        <v>0</v>
      </c>
      <c r="E203" s="105"/>
      <c r="F203" s="105">
        <f>'[1]Compressed Blocks'!C203</f>
        <v>0</v>
      </c>
      <c r="G203" s="103">
        <f>[1]Catalysts!C203</f>
        <v>0</v>
      </c>
      <c r="H203" s="103">
        <f>[2]Pellets!F200</f>
        <v>0</v>
      </c>
      <c r="I203" s="103">
        <f>'[1]CV Links'!B205</f>
        <v>0</v>
      </c>
      <c r="J203" s="162" t="str">
        <f>'[1]Compound Vessels'!F203</f>
        <v>Vial (Methylene Blue)</v>
      </c>
      <c r="K203" s="106" t="str">
        <f>'[1]Compound Vessels'!G203</f>
        <v>Beaker (Methylene Blue)</v>
      </c>
      <c r="L203" s="106" t="str">
        <f>'[1]Compound Vessels'!H203</f>
        <v>Drum (Methylene Blue)</v>
      </c>
      <c r="M203" s="106" t="str">
        <f>'[1]Compound Vessels'!I203</f>
        <v>Chemical Vat (Methylene Blue)</v>
      </c>
      <c r="N203" s="162">
        <f>'[1]Compound Vessels'!F528</f>
        <v>0</v>
      </c>
      <c r="O203" s="106">
        <f>'[1]Compound Vessels'!G528</f>
        <v>0</v>
      </c>
      <c r="P203" s="106">
        <f>'[1]Compound Vessels'!H528</f>
        <v>0</v>
      </c>
      <c r="Q203" s="106">
        <f>'[1]Compound Vessels'!I528</f>
        <v>0</v>
      </c>
      <c r="R203" s="165">
        <f>'[1]Element Vessels'!F203</f>
        <v>0</v>
      </c>
      <c r="S203" s="103">
        <f>'[1]Element Vessels'!G203</f>
        <v>0</v>
      </c>
      <c r="T203" s="103">
        <f>'[1]Element Vessels'!H203</f>
        <v>0</v>
      </c>
      <c r="U203" s="103">
        <f>'[1]Element Vessels'!I203</f>
        <v>0</v>
      </c>
      <c r="V203" s="168">
        <f>[2]Pellets!F203</f>
        <v>0</v>
      </c>
      <c r="W203" s="104">
        <f>[2]Pellets!G203</f>
        <v>0</v>
      </c>
      <c r="X203" s="104">
        <f>[2]Pellets!H203</f>
        <v>0</v>
      </c>
      <c r="Y203" s="104">
        <f>[2]Pellets!I203</f>
        <v>0</v>
      </c>
      <c r="Z203" s="104">
        <f>'[2]Blocks (Poly)'!D203</f>
        <v>0</v>
      </c>
      <c r="AA203" s="104">
        <f>'[2]Slabs (Poly)'!F203</f>
        <v>0</v>
      </c>
      <c r="AB203" s="104">
        <f>'[2]Stairs (Poly)'!D203</f>
        <v>0</v>
      </c>
      <c r="AC203" s="171">
        <f>[2]Bricks!E203</f>
        <v>0</v>
      </c>
      <c r="AD203" s="103">
        <f>[2]Molds!C203</f>
        <v>0</v>
      </c>
      <c r="AE203" s="103">
        <f xml:space="preserve"> '[2]Molded Items'!C203</f>
        <v>0</v>
      </c>
      <c r="AF203" s="103">
        <f>[2]Masks!C203</f>
        <v>0</v>
      </c>
      <c r="AG203" s="103">
        <f>[2]Wafers!H204</f>
        <v>0</v>
      </c>
      <c r="AH203" s="103"/>
      <c r="AI203" s="103"/>
      <c r="AJ203" s="103"/>
      <c r="AK203" s="103" t="str">
        <f>'[2]Polycraft Armor'!$G203&amp;" "&amp;'[2]Polycraft Armor'!$H203</f>
        <v xml:space="preserve"> </v>
      </c>
      <c r="AL203" s="103"/>
      <c r="AM203" s="103"/>
      <c r="AN203" s="103"/>
      <c r="AO203" s="103"/>
      <c r="AP203" s="103"/>
      <c r="AQ203" s="103"/>
      <c r="AR203" s="103"/>
      <c r="AS203" s="103"/>
      <c r="AT203" s="103">
        <f>Inventories!$D203</f>
        <v>0</v>
      </c>
      <c r="AU203" s="103">
        <f>'[2]Gripped Tools'!C113</f>
        <v>0</v>
      </c>
      <c r="AV203" s="103">
        <f>'[2]Pogo Sticks'!$C203</f>
        <v>0</v>
      </c>
      <c r="AW203" s="103">
        <f>'[1]Custom Objects'!$C198</f>
        <v>0</v>
      </c>
      <c r="AX203" s="103"/>
      <c r="AY203" s="103">
        <f>'[3]Items (MC)'!A203</f>
        <v>0</v>
      </c>
      <c r="AZ203" s="103">
        <f>'[3]Blocks (MC)'!A203</f>
        <v>0</v>
      </c>
    </row>
    <row r="204" spans="3:52" x14ac:dyDescent="0.2">
      <c r="C204" s="105">
        <f>[1]Ores!C204</f>
        <v>0</v>
      </c>
      <c r="D204" s="105">
        <f>[1]Ingots!C204</f>
        <v>0</v>
      </c>
      <c r="E204" s="105"/>
      <c r="F204" s="105">
        <f>'[1]Compressed Blocks'!C204</f>
        <v>0</v>
      </c>
      <c r="G204" s="103">
        <f>[1]Catalysts!C204</f>
        <v>0</v>
      </c>
      <c r="H204" s="103">
        <f>[2]Pellets!F201</f>
        <v>0</v>
      </c>
      <c r="I204" s="103">
        <f>'[1]CV Links'!B206</f>
        <v>0</v>
      </c>
      <c r="J204" s="162" t="str">
        <f>'[1]Compound Vessels'!F204</f>
        <v>Vial (Methylene Chloride)</v>
      </c>
      <c r="K204" s="106" t="str">
        <f>'[1]Compound Vessels'!G204</f>
        <v>Beaker (Methylene Chloride)</v>
      </c>
      <c r="L204" s="106" t="str">
        <f>'[1]Compound Vessels'!H204</f>
        <v>Drum (Methylene Chloride)</v>
      </c>
      <c r="M204" s="106" t="str">
        <f>'[1]Compound Vessels'!I204</f>
        <v>Chemical Vat (Methylene Chloride)</v>
      </c>
      <c r="N204" s="162">
        <f>'[1]Compound Vessels'!F529</f>
        <v>0</v>
      </c>
      <c r="O204" s="106">
        <f>'[1]Compound Vessels'!G529</f>
        <v>0</v>
      </c>
      <c r="P204" s="106">
        <f>'[1]Compound Vessels'!H529</f>
        <v>0</v>
      </c>
      <c r="Q204" s="106">
        <f>'[1]Compound Vessels'!I529</f>
        <v>0</v>
      </c>
      <c r="R204" s="165">
        <f>'[1]Element Vessels'!F204</f>
        <v>0</v>
      </c>
      <c r="S204" s="103">
        <f>'[1]Element Vessels'!G204</f>
        <v>0</v>
      </c>
      <c r="T204" s="103">
        <f>'[1]Element Vessels'!H204</f>
        <v>0</v>
      </c>
      <c r="U204" s="103">
        <f>'[1]Element Vessels'!I204</f>
        <v>0</v>
      </c>
      <c r="V204" s="168">
        <f>[2]Pellets!F204</f>
        <v>0</v>
      </c>
      <c r="W204" s="104">
        <f>[2]Pellets!G204</f>
        <v>0</v>
      </c>
      <c r="X204" s="104">
        <f>[2]Pellets!H204</f>
        <v>0</v>
      </c>
      <c r="Y204" s="104">
        <f>[2]Pellets!I204</f>
        <v>0</v>
      </c>
      <c r="Z204" s="104">
        <f>'[2]Blocks (Poly)'!D204</f>
        <v>0</v>
      </c>
      <c r="AA204" s="104">
        <f>'[2]Slabs (Poly)'!F204</f>
        <v>0</v>
      </c>
      <c r="AB204" s="104">
        <f>'[2]Stairs (Poly)'!D204</f>
        <v>0</v>
      </c>
      <c r="AC204" s="171">
        <f>[2]Bricks!E204</f>
        <v>0</v>
      </c>
      <c r="AD204" s="103">
        <f>[2]Molds!C204</f>
        <v>0</v>
      </c>
      <c r="AE204" s="103">
        <f xml:space="preserve"> '[2]Molded Items'!C204</f>
        <v>0</v>
      </c>
      <c r="AF204" s="103">
        <f>[2]Masks!C204</f>
        <v>0</v>
      </c>
      <c r="AG204" s="103">
        <f>[2]Wafers!H205</f>
        <v>0</v>
      </c>
      <c r="AH204" s="103"/>
      <c r="AI204" s="103"/>
      <c r="AJ204" s="103"/>
      <c r="AK204" s="103" t="str">
        <f>'[2]Polycraft Armor'!$G204&amp;" "&amp;'[2]Polycraft Armor'!$H204</f>
        <v xml:space="preserve"> </v>
      </c>
      <c r="AL204" s="103"/>
      <c r="AM204" s="103"/>
      <c r="AN204" s="103"/>
      <c r="AO204" s="103"/>
      <c r="AP204" s="103"/>
      <c r="AQ204" s="103"/>
      <c r="AR204" s="103"/>
      <c r="AS204" s="103"/>
      <c r="AT204" s="103">
        <f>Inventories!$D204</f>
        <v>0</v>
      </c>
      <c r="AU204" s="103">
        <f>'[2]Gripped Tools'!C114</f>
        <v>0</v>
      </c>
      <c r="AV204" s="103">
        <f>'[2]Pogo Sticks'!$C204</f>
        <v>0</v>
      </c>
      <c r="AW204" s="103">
        <f>'[1]Custom Objects'!$C199</f>
        <v>0</v>
      </c>
      <c r="AX204" s="103"/>
      <c r="AY204" s="103">
        <f>'[3]Items (MC)'!A204</f>
        <v>0</v>
      </c>
      <c r="AZ204" s="103">
        <f>'[3]Blocks (MC)'!A204</f>
        <v>0</v>
      </c>
    </row>
    <row r="205" spans="3:52" x14ac:dyDescent="0.2">
      <c r="C205" s="105">
        <f>[1]Ores!C205</f>
        <v>0</v>
      </c>
      <c r="D205" s="105">
        <f>[1]Ingots!C205</f>
        <v>0</v>
      </c>
      <c r="E205" s="105"/>
      <c r="F205" s="105">
        <f>'[1]Compressed Blocks'!C205</f>
        <v>0</v>
      </c>
      <c r="G205" s="103">
        <f>[1]Catalysts!C205</f>
        <v>0</v>
      </c>
      <c r="H205" s="103">
        <f>[2]Pellets!F202</f>
        <v>0</v>
      </c>
      <c r="I205" s="103">
        <f>'[1]CV Links'!B207</f>
        <v>0</v>
      </c>
      <c r="J205" s="162" t="str">
        <f>'[1]Compound Vessels'!F205</f>
        <v>Vial (Mineral Oil)</v>
      </c>
      <c r="K205" s="106" t="str">
        <f>'[1]Compound Vessels'!G205</f>
        <v>Beaker (Mineral Oil)</v>
      </c>
      <c r="L205" s="106" t="str">
        <f>'[1]Compound Vessels'!H205</f>
        <v>Drum (Mineral Oil)</v>
      </c>
      <c r="M205" s="106" t="str">
        <f>'[1]Compound Vessels'!I205</f>
        <v>Chemical Vat (Mineral Oil)</v>
      </c>
      <c r="N205" s="162">
        <f>'[1]Compound Vessels'!F530</f>
        <v>0</v>
      </c>
      <c r="O205" s="106">
        <f>'[1]Compound Vessels'!G530</f>
        <v>0</v>
      </c>
      <c r="P205" s="106">
        <f>'[1]Compound Vessels'!H530</f>
        <v>0</v>
      </c>
      <c r="Q205" s="106">
        <f>'[1]Compound Vessels'!I530</f>
        <v>0</v>
      </c>
      <c r="R205" s="165">
        <f>'[1]Element Vessels'!F205</f>
        <v>0</v>
      </c>
      <c r="S205" s="103">
        <f>'[1]Element Vessels'!G205</f>
        <v>0</v>
      </c>
      <c r="T205" s="103">
        <f>'[1]Element Vessels'!H205</f>
        <v>0</v>
      </c>
      <c r="U205" s="103">
        <f>'[1]Element Vessels'!I205</f>
        <v>0</v>
      </c>
      <c r="V205" s="168">
        <f>[2]Pellets!F205</f>
        <v>0</v>
      </c>
      <c r="W205" s="104">
        <f>[2]Pellets!G205</f>
        <v>0</v>
      </c>
      <c r="X205" s="104">
        <f>[2]Pellets!H205</f>
        <v>0</v>
      </c>
      <c r="Y205" s="104">
        <f>[2]Pellets!I205</f>
        <v>0</v>
      </c>
      <c r="Z205" s="104">
        <f>'[2]Blocks (Poly)'!D205</f>
        <v>0</v>
      </c>
      <c r="AA205" s="104">
        <f>'[2]Slabs (Poly)'!F205</f>
        <v>0</v>
      </c>
      <c r="AB205" s="104">
        <f>'[2]Stairs (Poly)'!D205</f>
        <v>0</v>
      </c>
      <c r="AC205" s="171">
        <f>[2]Bricks!E205</f>
        <v>0</v>
      </c>
      <c r="AD205" s="103">
        <f>[2]Molds!C205</f>
        <v>0</v>
      </c>
      <c r="AE205" s="103">
        <f xml:space="preserve"> '[2]Molded Items'!C205</f>
        <v>0</v>
      </c>
      <c r="AF205" s="103">
        <f>[2]Masks!C205</f>
        <v>0</v>
      </c>
      <c r="AG205" s="103">
        <f>[2]Wafers!H206</f>
        <v>0</v>
      </c>
      <c r="AH205" s="103"/>
      <c r="AI205" s="103"/>
      <c r="AJ205" s="103"/>
      <c r="AK205" s="103" t="str">
        <f>'[2]Polycraft Armor'!$G205&amp;" "&amp;'[2]Polycraft Armor'!$H205</f>
        <v xml:space="preserve"> </v>
      </c>
      <c r="AL205" s="103"/>
      <c r="AM205" s="103"/>
      <c r="AN205" s="103"/>
      <c r="AO205" s="103"/>
      <c r="AP205" s="103"/>
      <c r="AQ205" s="103"/>
      <c r="AR205" s="103"/>
      <c r="AS205" s="103"/>
      <c r="AT205" s="103">
        <f>Inventories!$D205</f>
        <v>0</v>
      </c>
      <c r="AU205" s="103">
        <f>'[2]Gripped Tools'!C115</f>
        <v>0</v>
      </c>
      <c r="AV205" s="103">
        <f>'[2]Pogo Sticks'!$C205</f>
        <v>0</v>
      </c>
      <c r="AW205" s="103">
        <f>'[1]Custom Objects'!$C200</f>
        <v>0</v>
      </c>
      <c r="AX205" s="103"/>
      <c r="AY205" s="103">
        <f>'[3]Items (MC)'!A205</f>
        <v>0</v>
      </c>
      <c r="AZ205" s="103">
        <f>'[3]Blocks (MC)'!A205</f>
        <v>0</v>
      </c>
    </row>
    <row r="206" spans="3:52" x14ac:dyDescent="0.2">
      <c r="C206" s="105">
        <f>[1]Ores!C206</f>
        <v>0</v>
      </c>
      <c r="D206" s="105">
        <f>[1]Ingots!C206</f>
        <v>0</v>
      </c>
      <c r="E206" s="105"/>
      <c r="F206" s="105">
        <f>'[1]Compressed Blocks'!C206</f>
        <v>0</v>
      </c>
      <c r="G206" s="103">
        <f>[1]Catalysts!C206</f>
        <v>0</v>
      </c>
      <c r="H206" s="103">
        <f>[2]Pellets!F203</f>
        <v>0</v>
      </c>
      <c r="I206" s="103">
        <f>'[1]CV Links'!B208</f>
        <v>0</v>
      </c>
      <c r="J206" s="162" t="str">
        <f>'[1]Compound Vessels'!F206</f>
        <v>Vial (m-Mercaptan)</v>
      </c>
      <c r="K206" s="106" t="str">
        <f>'[1]Compound Vessels'!G206</f>
        <v>Beaker (m-Mercaptan)</v>
      </c>
      <c r="L206" s="106" t="str">
        <f>'[1]Compound Vessels'!H206</f>
        <v>Drum (m-Mercaptan)</v>
      </c>
      <c r="M206" s="106" t="str">
        <f>'[1]Compound Vessels'!I206</f>
        <v>Chemical Vat (m-Mercaptan)</v>
      </c>
      <c r="N206" s="162">
        <f>'[1]Compound Vessels'!F531</f>
        <v>0</v>
      </c>
      <c r="O206" s="106">
        <f>'[1]Compound Vessels'!G531</f>
        <v>0</v>
      </c>
      <c r="P206" s="106">
        <f>'[1]Compound Vessels'!H531</f>
        <v>0</v>
      </c>
      <c r="Q206" s="106">
        <f>'[1]Compound Vessels'!I531</f>
        <v>0</v>
      </c>
      <c r="R206" s="165">
        <f>'[1]Element Vessels'!F206</f>
        <v>0</v>
      </c>
      <c r="S206" s="103">
        <f>'[1]Element Vessels'!G206</f>
        <v>0</v>
      </c>
      <c r="T206" s="103">
        <f>'[1]Element Vessels'!H206</f>
        <v>0</v>
      </c>
      <c r="U206" s="103">
        <f>'[1]Element Vessels'!I206</f>
        <v>0</v>
      </c>
      <c r="V206" s="168">
        <f>[2]Pellets!F206</f>
        <v>0</v>
      </c>
      <c r="W206" s="104">
        <f>[2]Pellets!G206</f>
        <v>0</v>
      </c>
      <c r="X206" s="104">
        <f>[2]Pellets!H206</f>
        <v>0</v>
      </c>
      <c r="Y206" s="104">
        <f>[2]Pellets!I206</f>
        <v>0</v>
      </c>
      <c r="Z206" s="104">
        <f>'[2]Blocks (Poly)'!D206</f>
        <v>0</v>
      </c>
      <c r="AA206" s="104">
        <f>'[2]Slabs (Poly)'!F206</f>
        <v>0</v>
      </c>
      <c r="AB206" s="104">
        <f>'[2]Stairs (Poly)'!D206</f>
        <v>0</v>
      </c>
      <c r="AC206" s="171">
        <f>[2]Bricks!E206</f>
        <v>0</v>
      </c>
      <c r="AD206" s="103">
        <f>[2]Molds!C206</f>
        <v>0</v>
      </c>
      <c r="AE206" s="103">
        <f xml:space="preserve"> '[2]Molded Items'!C206</f>
        <v>0</v>
      </c>
      <c r="AF206" s="103">
        <f>[2]Masks!C206</f>
        <v>0</v>
      </c>
      <c r="AG206" s="103">
        <f>[2]Wafers!H207</f>
        <v>0</v>
      </c>
      <c r="AH206" s="103"/>
      <c r="AI206" s="103"/>
      <c r="AJ206" s="103"/>
      <c r="AK206" s="103" t="str">
        <f>'[2]Polycraft Armor'!$G206&amp;" "&amp;'[2]Polycraft Armor'!$H206</f>
        <v xml:space="preserve"> </v>
      </c>
      <c r="AL206" s="103"/>
      <c r="AM206" s="103"/>
      <c r="AN206" s="103"/>
      <c r="AO206" s="103"/>
      <c r="AP206" s="103"/>
      <c r="AQ206" s="103"/>
      <c r="AR206" s="103"/>
      <c r="AS206" s="103"/>
      <c r="AT206" s="103">
        <f>Inventories!$D206</f>
        <v>0</v>
      </c>
      <c r="AU206" s="103">
        <f>'[2]Gripped Tools'!C116</f>
        <v>0</v>
      </c>
      <c r="AV206" s="103">
        <f>'[2]Pogo Sticks'!$C206</f>
        <v>0</v>
      </c>
      <c r="AW206" s="103">
        <f>'[1]Custom Objects'!$C201</f>
        <v>0</v>
      </c>
      <c r="AX206" s="103"/>
      <c r="AY206" s="103">
        <f>'[3]Items (MC)'!A206</f>
        <v>0</v>
      </c>
      <c r="AZ206" s="103">
        <f>'[3]Blocks (MC)'!A206</f>
        <v>0</v>
      </c>
    </row>
    <row r="207" spans="3:52" x14ac:dyDescent="0.2">
      <c r="C207" s="105">
        <f>[1]Ores!C207</f>
        <v>0</v>
      </c>
      <c r="D207" s="105">
        <f>[1]Ingots!C207</f>
        <v>0</v>
      </c>
      <c r="E207" s="105"/>
      <c r="F207" s="105">
        <f>'[1]Compressed Blocks'!C207</f>
        <v>0</v>
      </c>
      <c r="G207" s="103">
        <f>[1]Catalysts!C207</f>
        <v>0</v>
      </c>
      <c r="H207" s="103">
        <f>[2]Pellets!F204</f>
        <v>0</v>
      </c>
      <c r="I207" s="103">
        <f>'[1]CV Links'!B209</f>
        <v>0</v>
      </c>
      <c r="J207" s="162" t="str">
        <f>'[1]Compound Vessels'!F207</f>
        <v>Vial (Molasses)</v>
      </c>
      <c r="K207" s="106" t="str">
        <f>'[1]Compound Vessels'!G207</f>
        <v>Beaker (Molasses)</v>
      </c>
      <c r="L207" s="106" t="str">
        <f>'[1]Compound Vessels'!H207</f>
        <v>Drum (Molasses)</v>
      </c>
      <c r="M207" s="106" t="str">
        <f>'[1]Compound Vessels'!I207</f>
        <v>Chemical Vat (Molasses)</v>
      </c>
      <c r="N207" s="162">
        <f>'[1]Compound Vessels'!F532</f>
        <v>0</v>
      </c>
      <c r="O207" s="106">
        <f>'[1]Compound Vessels'!G532</f>
        <v>0</v>
      </c>
      <c r="P207" s="106">
        <f>'[1]Compound Vessels'!H532</f>
        <v>0</v>
      </c>
      <c r="Q207" s="106">
        <f>'[1]Compound Vessels'!I532</f>
        <v>0</v>
      </c>
      <c r="R207" s="165">
        <f>'[1]Element Vessels'!F207</f>
        <v>0</v>
      </c>
      <c r="S207" s="103">
        <f>'[1]Element Vessels'!G207</f>
        <v>0</v>
      </c>
      <c r="T207" s="103">
        <f>'[1]Element Vessels'!H207</f>
        <v>0</v>
      </c>
      <c r="U207" s="103">
        <f>'[1]Element Vessels'!I207</f>
        <v>0</v>
      </c>
      <c r="V207" s="168">
        <f>[2]Pellets!F207</f>
        <v>0</v>
      </c>
      <c r="W207" s="104">
        <f>[2]Pellets!G207</f>
        <v>0</v>
      </c>
      <c r="X207" s="104">
        <f>[2]Pellets!H207</f>
        <v>0</v>
      </c>
      <c r="Y207" s="104">
        <f>[2]Pellets!I207</f>
        <v>0</v>
      </c>
      <c r="Z207" s="104">
        <f>'[2]Blocks (Poly)'!D207</f>
        <v>0</v>
      </c>
      <c r="AA207" s="104">
        <f>'[2]Slabs (Poly)'!F207</f>
        <v>0</v>
      </c>
      <c r="AB207" s="104">
        <f>'[2]Stairs (Poly)'!D207</f>
        <v>0</v>
      </c>
      <c r="AC207" s="171">
        <f>[2]Bricks!E207</f>
        <v>0</v>
      </c>
      <c r="AD207" s="103">
        <f>[2]Molds!C207</f>
        <v>0</v>
      </c>
      <c r="AE207" s="103">
        <f xml:space="preserve"> '[2]Molded Items'!C207</f>
        <v>0</v>
      </c>
      <c r="AF207" s="103">
        <f>[2]Masks!C207</f>
        <v>0</v>
      </c>
      <c r="AG207" s="103">
        <f>[2]Wafers!H208</f>
        <v>0</v>
      </c>
      <c r="AH207" s="103"/>
      <c r="AI207" s="103"/>
      <c r="AJ207" s="103"/>
      <c r="AK207" s="103" t="str">
        <f>'[2]Polycraft Armor'!$G207&amp;" "&amp;'[2]Polycraft Armor'!$H207</f>
        <v xml:space="preserve"> </v>
      </c>
      <c r="AL207" s="103"/>
      <c r="AM207" s="103"/>
      <c r="AN207" s="103"/>
      <c r="AO207" s="103"/>
      <c r="AP207" s="103"/>
      <c r="AQ207" s="103"/>
      <c r="AR207" s="103"/>
      <c r="AS207" s="103"/>
      <c r="AT207" s="103">
        <f>Inventories!$D207</f>
        <v>0</v>
      </c>
      <c r="AU207" s="103">
        <f>'[2]Gripped Tools'!C117</f>
        <v>0</v>
      </c>
      <c r="AV207" s="103">
        <f>'[2]Pogo Sticks'!$C207</f>
        <v>0</v>
      </c>
      <c r="AW207" s="103">
        <f>'[1]Custom Objects'!$C202</f>
        <v>0</v>
      </c>
      <c r="AX207" s="103"/>
      <c r="AY207" s="103">
        <f>'[3]Items (MC)'!A207</f>
        <v>0</v>
      </c>
      <c r="AZ207" s="103">
        <f>'[3]Blocks (MC)'!A207</f>
        <v>0</v>
      </c>
    </row>
    <row r="208" spans="3:52" x14ac:dyDescent="0.2">
      <c r="C208" s="105">
        <f>[1]Ores!C208</f>
        <v>0</v>
      </c>
      <c r="D208" s="105">
        <f>[1]Ingots!C208</f>
        <v>0</v>
      </c>
      <c r="E208" s="105"/>
      <c r="F208" s="105">
        <f>'[1]Compressed Blocks'!C208</f>
        <v>0</v>
      </c>
      <c r="G208" s="103">
        <f>[1]Catalysts!C208</f>
        <v>0</v>
      </c>
      <c r="H208" s="103">
        <f>[2]Pellets!F205</f>
        <v>0</v>
      </c>
      <c r="I208" s="103">
        <f>'[1]CV Links'!B210</f>
        <v>0</v>
      </c>
      <c r="J208" s="162" t="str">
        <f>'[1]Compound Vessels'!F208</f>
        <v>Vial (Monosodium Glutamate)</v>
      </c>
      <c r="K208" s="106" t="str">
        <f>'[1]Compound Vessels'!G208</f>
        <v>Beaker (Monosodium Glutamate)</v>
      </c>
      <c r="L208" s="106" t="str">
        <f>'[1]Compound Vessels'!H208</f>
        <v>Drum (Monosodium Glutamate)</v>
      </c>
      <c r="M208" s="106" t="str">
        <f>'[1]Compound Vessels'!I208</f>
        <v>Chemical Vat (Monosodium Glutamate)</v>
      </c>
      <c r="N208" s="162">
        <f>'[1]Compound Vessels'!F533</f>
        <v>0</v>
      </c>
      <c r="O208" s="106">
        <f>'[1]Compound Vessels'!G533</f>
        <v>0</v>
      </c>
      <c r="P208" s="106">
        <f>'[1]Compound Vessels'!H533</f>
        <v>0</v>
      </c>
      <c r="Q208" s="106">
        <f>'[1]Compound Vessels'!I533</f>
        <v>0</v>
      </c>
      <c r="R208" s="165">
        <f>'[1]Element Vessels'!F208</f>
        <v>0</v>
      </c>
      <c r="S208" s="103">
        <f>'[1]Element Vessels'!G208</f>
        <v>0</v>
      </c>
      <c r="T208" s="103">
        <f>'[1]Element Vessels'!H208</f>
        <v>0</v>
      </c>
      <c r="U208" s="103">
        <f>'[1]Element Vessels'!I208</f>
        <v>0</v>
      </c>
      <c r="V208" s="168">
        <f>[2]Pellets!F208</f>
        <v>0</v>
      </c>
      <c r="W208" s="104">
        <f>[2]Pellets!G208</f>
        <v>0</v>
      </c>
      <c r="X208" s="104">
        <f>[2]Pellets!H208</f>
        <v>0</v>
      </c>
      <c r="Y208" s="104">
        <f>[2]Pellets!I208</f>
        <v>0</v>
      </c>
      <c r="Z208" s="104">
        <f>'[2]Blocks (Poly)'!D208</f>
        <v>0</v>
      </c>
      <c r="AA208" s="104">
        <f>'[2]Slabs (Poly)'!F208</f>
        <v>0</v>
      </c>
      <c r="AB208" s="104">
        <f>'[2]Stairs (Poly)'!D208</f>
        <v>0</v>
      </c>
      <c r="AC208" s="171">
        <f>[2]Bricks!E208</f>
        <v>0</v>
      </c>
      <c r="AD208" s="103">
        <f>[2]Molds!C208</f>
        <v>0</v>
      </c>
      <c r="AE208" s="103">
        <f xml:space="preserve"> '[2]Molded Items'!C208</f>
        <v>0</v>
      </c>
      <c r="AF208" s="103">
        <f>[2]Masks!C208</f>
        <v>0</v>
      </c>
      <c r="AG208" s="103">
        <f>[2]Wafers!H209</f>
        <v>0</v>
      </c>
      <c r="AH208" s="103"/>
      <c r="AI208" s="103"/>
      <c r="AJ208" s="103"/>
      <c r="AK208" s="103" t="str">
        <f>'[2]Polycraft Armor'!$G208&amp;" "&amp;'[2]Polycraft Armor'!$H208</f>
        <v xml:space="preserve"> </v>
      </c>
      <c r="AL208" s="103"/>
      <c r="AM208" s="103"/>
      <c r="AN208" s="103"/>
      <c r="AO208" s="103"/>
      <c r="AP208" s="103"/>
      <c r="AQ208" s="103"/>
      <c r="AR208" s="103"/>
      <c r="AS208" s="103"/>
      <c r="AT208" s="103">
        <f>Inventories!$D208</f>
        <v>0</v>
      </c>
      <c r="AU208" s="103">
        <f>'[2]Gripped Tools'!C118</f>
        <v>0</v>
      </c>
      <c r="AV208" s="103">
        <f>'[2]Pogo Sticks'!$C208</f>
        <v>0</v>
      </c>
      <c r="AW208" s="103">
        <f>'[1]Custom Objects'!$C203</f>
        <v>0</v>
      </c>
      <c r="AX208" s="103"/>
      <c r="AY208" s="103">
        <f>'[3]Items (MC)'!A208</f>
        <v>0</v>
      </c>
      <c r="AZ208" s="103">
        <f>'[3]Blocks (MC)'!A208</f>
        <v>0</v>
      </c>
    </row>
    <row r="209" spans="3:52" x14ac:dyDescent="0.2">
      <c r="C209" s="105">
        <f>[1]Ores!C209</f>
        <v>0</v>
      </c>
      <c r="D209" s="105">
        <f>[1]Ingots!C209</f>
        <v>0</v>
      </c>
      <c r="E209" s="105"/>
      <c r="F209" s="105">
        <f>'[1]Compressed Blocks'!C209</f>
        <v>0</v>
      </c>
      <c r="G209" s="103">
        <f>[1]Catalysts!C209</f>
        <v>0</v>
      </c>
      <c r="H209" s="103">
        <f>[2]Pellets!F206</f>
        <v>0</v>
      </c>
      <c r="I209" s="103">
        <f>'[1]CV Links'!B211</f>
        <v>0</v>
      </c>
      <c r="J209" s="162" t="str">
        <f>'[1]Compound Vessels'!F209</f>
        <v>Vial (Naphtha)</v>
      </c>
      <c r="K209" s="106" t="str">
        <f>'[1]Compound Vessels'!G209</f>
        <v>Beaker (Naphtha)</v>
      </c>
      <c r="L209" s="106" t="str">
        <f>'[1]Compound Vessels'!H209</f>
        <v>Drum (Naphtha)</v>
      </c>
      <c r="M209" s="106" t="str">
        <f>'[1]Compound Vessels'!I209</f>
        <v>Chemical Vat (Naphtha)</v>
      </c>
      <c r="N209" s="162">
        <f>'[1]Compound Vessels'!F534</f>
        <v>0</v>
      </c>
      <c r="O209" s="106">
        <f>'[1]Compound Vessels'!G534</f>
        <v>0</v>
      </c>
      <c r="P209" s="106">
        <f>'[1]Compound Vessels'!H534</f>
        <v>0</v>
      </c>
      <c r="Q209" s="106">
        <f>'[1]Compound Vessels'!I534</f>
        <v>0</v>
      </c>
      <c r="R209" s="165">
        <f>'[1]Element Vessels'!F209</f>
        <v>0</v>
      </c>
      <c r="S209" s="103">
        <f>'[1]Element Vessels'!G209</f>
        <v>0</v>
      </c>
      <c r="T209" s="103">
        <f>'[1]Element Vessels'!H209</f>
        <v>0</v>
      </c>
      <c r="U209" s="103">
        <f>'[1]Element Vessels'!I209</f>
        <v>0</v>
      </c>
      <c r="V209" s="168">
        <f>[2]Pellets!F209</f>
        <v>0</v>
      </c>
      <c r="W209" s="104">
        <f>[2]Pellets!G209</f>
        <v>0</v>
      </c>
      <c r="X209" s="104">
        <f>[2]Pellets!H209</f>
        <v>0</v>
      </c>
      <c r="Y209" s="104">
        <f>[2]Pellets!I209</f>
        <v>0</v>
      </c>
      <c r="Z209" s="104">
        <f>'[2]Blocks (Poly)'!D209</f>
        <v>0</v>
      </c>
      <c r="AA209" s="104">
        <f>'[2]Slabs (Poly)'!F209</f>
        <v>0</v>
      </c>
      <c r="AB209" s="104">
        <f>'[2]Stairs (Poly)'!D209</f>
        <v>0</v>
      </c>
      <c r="AC209" s="171">
        <f>[2]Bricks!E209</f>
        <v>0</v>
      </c>
      <c r="AD209" s="103">
        <f>[2]Molds!C209</f>
        <v>0</v>
      </c>
      <c r="AE209" s="103">
        <f xml:space="preserve"> '[2]Molded Items'!C209</f>
        <v>0</v>
      </c>
      <c r="AF209" s="103">
        <f>[2]Masks!C209</f>
        <v>0</v>
      </c>
      <c r="AG209" s="103">
        <f>[2]Wafers!H210</f>
        <v>0</v>
      </c>
      <c r="AH209" s="103"/>
      <c r="AI209" s="103"/>
      <c r="AJ209" s="103"/>
      <c r="AK209" s="103" t="str">
        <f>'[2]Polycraft Armor'!$G209&amp;" "&amp;'[2]Polycraft Armor'!$H209</f>
        <v xml:space="preserve"> </v>
      </c>
      <c r="AL209" s="103"/>
      <c r="AM209" s="103"/>
      <c r="AN209" s="103"/>
      <c r="AO209" s="103"/>
      <c r="AP209" s="103"/>
      <c r="AQ209" s="103"/>
      <c r="AR209" s="103"/>
      <c r="AS209" s="103"/>
      <c r="AT209" s="103">
        <f>Inventories!$D209</f>
        <v>0</v>
      </c>
      <c r="AU209" s="103">
        <f>'[2]Gripped Tools'!C119</f>
        <v>0</v>
      </c>
      <c r="AV209" s="103">
        <f>'[2]Pogo Sticks'!$C209</f>
        <v>0</v>
      </c>
      <c r="AW209" s="103">
        <f>'[1]Custom Objects'!$C204</f>
        <v>0</v>
      </c>
      <c r="AX209" s="103"/>
      <c r="AY209" s="103">
        <f>'[3]Items (MC)'!A209</f>
        <v>0</v>
      </c>
      <c r="AZ209" s="103">
        <f>'[3]Blocks (MC)'!A209</f>
        <v>0</v>
      </c>
    </row>
    <row r="210" spans="3:52" x14ac:dyDescent="0.2">
      <c r="C210" s="105">
        <f>[1]Ores!C210</f>
        <v>0</v>
      </c>
      <c r="D210" s="105">
        <f>[1]Ingots!C210</f>
        <v>0</v>
      </c>
      <c r="E210" s="105"/>
      <c r="F210" s="105">
        <f>'[1]Compressed Blocks'!C210</f>
        <v>0</v>
      </c>
      <c r="G210" s="103">
        <f>[1]Catalysts!C210</f>
        <v>0</v>
      </c>
      <c r="H210" s="103">
        <f>[2]Pellets!F207</f>
        <v>0</v>
      </c>
      <c r="I210" s="103">
        <f>'[1]CV Links'!B212</f>
        <v>0</v>
      </c>
      <c r="J210" s="162" t="str">
        <f>'[1]Compound Vessels'!F210</f>
        <v>Vial (Naphthalene)</v>
      </c>
      <c r="K210" s="106" t="str">
        <f>'[1]Compound Vessels'!G210</f>
        <v>Beaker (Naphthalene)</v>
      </c>
      <c r="L210" s="106" t="str">
        <f>'[1]Compound Vessels'!H210</f>
        <v>Drum (Naphthalene)</v>
      </c>
      <c r="M210" s="106" t="str">
        <f>'[1]Compound Vessels'!I210</f>
        <v>Chemical Vat (Naphthalene)</v>
      </c>
      <c r="N210" s="162">
        <f>'[1]Compound Vessels'!F535</f>
        <v>0</v>
      </c>
      <c r="O210" s="106">
        <f>'[1]Compound Vessels'!G535</f>
        <v>0</v>
      </c>
      <c r="P210" s="106">
        <f>'[1]Compound Vessels'!H535</f>
        <v>0</v>
      </c>
      <c r="Q210" s="106">
        <f>'[1]Compound Vessels'!I535</f>
        <v>0</v>
      </c>
      <c r="R210" s="165">
        <f>'[1]Element Vessels'!F210</f>
        <v>0</v>
      </c>
      <c r="S210" s="103">
        <f>'[1]Element Vessels'!G210</f>
        <v>0</v>
      </c>
      <c r="T210" s="103">
        <f>'[1]Element Vessels'!H210</f>
        <v>0</v>
      </c>
      <c r="U210" s="103">
        <f>'[1]Element Vessels'!I210</f>
        <v>0</v>
      </c>
      <c r="V210" s="168">
        <f>[2]Pellets!F210</f>
        <v>0</v>
      </c>
      <c r="W210" s="104">
        <f>[2]Pellets!G210</f>
        <v>0</v>
      </c>
      <c r="X210" s="104">
        <f>[2]Pellets!H210</f>
        <v>0</v>
      </c>
      <c r="Y210" s="104">
        <f>[2]Pellets!I210</f>
        <v>0</v>
      </c>
      <c r="Z210" s="104">
        <f>'[2]Blocks (Poly)'!D210</f>
        <v>0</v>
      </c>
      <c r="AA210" s="104">
        <f>'[2]Slabs (Poly)'!F210</f>
        <v>0</v>
      </c>
      <c r="AB210" s="104">
        <f>'[2]Stairs (Poly)'!D210</f>
        <v>0</v>
      </c>
      <c r="AC210" s="171">
        <f>[2]Bricks!E210</f>
        <v>0</v>
      </c>
      <c r="AD210" s="103">
        <f>[2]Molds!C210</f>
        <v>0</v>
      </c>
      <c r="AE210" s="103">
        <f xml:space="preserve"> '[2]Molded Items'!C210</f>
        <v>0</v>
      </c>
      <c r="AF210" s="103">
        <f>[2]Masks!C210</f>
        <v>0</v>
      </c>
      <c r="AG210" s="103">
        <f>[2]Wafers!H211</f>
        <v>0</v>
      </c>
      <c r="AH210" s="103"/>
      <c r="AI210" s="103"/>
      <c r="AJ210" s="103"/>
      <c r="AK210" s="103" t="str">
        <f>'[2]Polycraft Armor'!$G210&amp;" "&amp;'[2]Polycraft Armor'!$H210</f>
        <v xml:space="preserve"> </v>
      </c>
      <c r="AL210" s="103"/>
      <c r="AM210" s="103"/>
      <c r="AN210" s="103"/>
      <c r="AO210" s="103"/>
      <c r="AP210" s="103"/>
      <c r="AQ210" s="103"/>
      <c r="AR210" s="103"/>
      <c r="AS210" s="103"/>
      <c r="AT210" s="103">
        <f>Inventories!$D210</f>
        <v>0</v>
      </c>
      <c r="AU210" s="103">
        <f>'[2]Gripped Tools'!C120</f>
        <v>0</v>
      </c>
      <c r="AV210" s="103">
        <f>'[2]Pogo Sticks'!$C210</f>
        <v>0</v>
      </c>
      <c r="AW210" s="103">
        <f>'[1]Custom Objects'!$C205</f>
        <v>0</v>
      </c>
      <c r="AX210" s="103"/>
      <c r="AY210" s="103">
        <f>'[3]Items (MC)'!A210</f>
        <v>0</v>
      </c>
      <c r="AZ210" s="103">
        <f>'[3]Blocks (MC)'!A210</f>
        <v>0</v>
      </c>
    </row>
    <row r="211" spans="3:52" x14ac:dyDescent="0.2">
      <c r="C211" s="105">
        <f>[1]Ores!C211</f>
        <v>0</v>
      </c>
      <c r="D211" s="105">
        <f>[1]Ingots!C211</f>
        <v>0</v>
      </c>
      <c r="E211" s="105"/>
      <c r="F211" s="105">
        <f>'[1]Compressed Blocks'!C211</f>
        <v>0</v>
      </c>
      <c r="G211" s="103">
        <f>[1]Catalysts!C211</f>
        <v>0</v>
      </c>
      <c r="H211" s="103">
        <f>[2]Pellets!F208</f>
        <v>0</v>
      </c>
      <c r="I211" s="103">
        <f>'[1]CV Links'!B213</f>
        <v>0</v>
      </c>
      <c r="J211" s="162" t="str">
        <f>'[1]Compound Vessels'!F211</f>
        <v>Vial (Naphthalenedicarboxylic Acid)</v>
      </c>
      <c r="K211" s="106" t="str">
        <f>'[1]Compound Vessels'!G211</f>
        <v>Beaker (Naphthalenedicarboxylic Acid)</v>
      </c>
      <c r="L211" s="106" t="str">
        <f>'[1]Compound Vessels'!H211</f>
        <v>Drum (Naphthalenedicarboxylic Acid)</v>
      </c>
      <c r="M211" s="106" t="str">
        <f>'[1]Compound Vessels'!I211</f>
        <v>Chemical Vat (Naphthalenedicarboxylic Acid)</v>
      </c>
      <c r="N211" s="162">
        <f>'[1]Compound Vessels'!F536</f>
        <v>0</v>
      </c>
      <c r="O211" s="106">
        <f>'[1]Compound Vessels'!G536</f>
        <v>0</v>
      </c>
      <c r="P211" s="106">
        <f>'[1]Compound Vessels'!H536</f>
        <v>0</v>
      </c>
      <c r="Q211" s="106">
        <f>'[1]Compound Vessels'!I536</f>
        <v>0</v>
      </c>
      <c r="R211" s="165">
        <f>'[1]Element Vessels'!F211</f>
        <v>0</v>
      </c>
      <c r="S211" s="103">
        <f>'[1]Element Vessels'!G211</f>
        <v>0</v>
      </c>
      <c r="T211" s="103">
        <f>'[1]Element Vessels'!H211</f>
        <v>0</v>
      </c>
      <c r="U211" s="103">
        <f>'[1]Element Vessels'!I211</f>
        <v>0</v>
      </c>
      <c r="V211" s="168">
        <f>[2]Pellets!F211</f>
        <v>0</v>
      </c>
      <c r="W211" s="104">
        <f>[2]Pellets!G211</f>
        <v>0</v>
      </c>
      <c r="X211" s="104">
        <f>[2]Pellets!H211</f>
        <v>0</v>
      </c>
      <c r="Y211" s="104">
        <f>[2]Pellets!I211</f>
        <v>0</v>
      </c>
      <c r="Z211" s="104">
        <f>'[2]Blocks (Poly)'!D211</f>
        <v>0</v>
      </c>
      <c r="AA211" s="104">
        <f>'[2]Slabs (Poly)'!F211</f>
        <v>0</v>
      </c>
      <c r="AB211" s="104">
        <f>'[2]Stairs (Poly)'!D211</f>
        <v>0</v>
      </c>
      <c r="AC211" s="171">
        <f>[2]Bricks!E211</f>
        <v>0</v>
      </c>
      <c r="AD211" s="103">
        <f>[2]Molds!C211</f>
        <v>0</v>
      </c>
      <c r="AE211" s="103">
        <f xml:space="preserve"> '[2]Molded Items'!C211</f>
        <v>0</v>
      </c>
      <c r="AF211" s="103">
        <f>[2]Masks!C211</f>
        <v>0</v>
      </c>
      <c r="AG211" s="103">
        <f>[2]Wafers!H212</f>
        <v>0</v>
      </c>
      <c r="AH211" s="103"/>
      <c r="AI211" s="103"/>
      <c r="AJ211" s="103"/>
      <c r="AK211" s="103" t="str">
        <f>'[2]Polycraft Armor'!$G211&amp;" "&amp;'[2]Polycraft Armor'!$H211</f>
        <v xml:space="preserve"> </v>
      </c>
      <c r="AL211" s="103"/>
      <c r="AM211" s="103"/>
      <c r="AN211" s="103"/>
      <c r="AO211" s="103"/>
      <c r="AP211" s="103"/>
      <c r="AQ211" s="103"/>
      <c r="AR211" s="103"/>
      <c r="AS211" s="103"/>
      <c r="AT211" s="103">
        <f>Inventories!$D211</f>
        <v>0</v>
      </c>
      <c r="AU211" s="103">
        <f>'[2]Gripped Tools'!C121</f>
        <v>0</v>
      </c>
      <c r="AV211" s="103">
        <f>'[2]Pogo Sticks'!$C211</f>
        <v>0</v>
      </c>
      <c r="AW211" s="103">
        <f>'[1]Custom Objects'!$C206</f>
        <v>0</v>
      </c>
      <c r="AX211" s="103"/>
      <c r="AY211" s="103">
        <f>'[3]Items (MC)'!A211</f>
        <v>0</v>
      </c>
      <c r="AZ211" s="103">
        <f>'[3]Blocks (MC)'!A211</f>
        <v>0</v>
      </c>
    </row>
    <row r="212" spans="3:52" x14ac:dyDescent="0.2">
      <c r="C212" s="105">
        <f>[1]Ores!C212</f>
        <v>0</v>
      </c>
      <c r="D212" s="105">
        <f>[1]Ingots!C212</f>
        <v>0</v>
      </c>
      <c r="E212" s="105"/>
      <c r="F212" s="105">
        <f>'[1]Compressed Blocks'!C212</f>
        <v>0</v>
      </c>
      <c r="G212" s="103">
        <f>[1]Catalysts!C212</f>
        <v>0</v>
      </c>
      <c r="H212" s="103">
        <f>[2]Pellets!F209</f>
        <v>0</v>
      </c>
      <c r="I212" s="103">
        <f>'[1]CV Links'!B214</f>
        <v>0</v>
      </c>
      <c r="J212" s="162" t="str">
        <f>'[1]Compound Vessels'!F212</f>
        <v>Flask (Natural Gas)</v>
      </c>
      <c r="K212" s="106" t="str">
        <f>'[1]Compound Vessels'!G212</f>
        <v>Cartridge (Natural Gas)</v>
      </c>
      <c r="L212" s="106" t="str">
        <f>'[1]Compound Vessels'!H212</f>
        <v>Canister (Natural Gas)</v>
      </c>
      <c r="M212" s="106" t="str">
        <f>'[1]Compound Vessels'!I212</f>
        <v>Chemical Tank (Natural Gas)</v>
      </c>
      <c r="N212" s="162">
        <f>'[1]Compound Vessels'!F537</f>
        <v>0</v>
      </c>
      <c r="O212" s="106">
        <f>'[1]Compound Vessels'!G537</f>
        <v>0</v>
      </c>
      <c r="P212" s="106">
        <f>'[1]Compound Vessels'!H537</f>
        <v>0</v>
      </c>
      <c r="Q212" s="106">
        <f>'[1]Compound Vessels'!I537</f>
        <v>0</v>
      </c>
      <c r="R212" s="165">
        <f>'[1]Element Vessels'!F212</f>
        <v>0</v>
      </c>
      <c r="S212" s="103">
        <f>'[1]Element Vessels'!G212</f>
        <v>0</v>
      </c>
      <c r="T212" s="103">
        <f>'[1]Element Vessels'!H212</f>
        <v>0</v>
      </c>
      <c r="U212" s="103">
        <f>'[1]Element Vessels'!I212</f>
        <v>0</v>
      </c>
      <c r="V212" s="168">
        <f>[2]Pellets!F212</f>
        <v>0</v>
      </c>
      <c r="W212" s="104">
        <f>[2]Pellets!G212</f>
        <v>0</v>
      </c>
      <c r="X212" s="104">
        <f>[2]Pellets!H212</f>
        <v>0</v>
      </c>
      <c r="Y212" s="104">
        <f>[2]Pellets!I212</f>
        <v>0</v>
      </c>
      <c r="Z212" s="104">
        <f>'[2]Blocks (Poly)'!D212</f>
        <v>0</v>
      </c>
      <c r="AA212" s="104">
        <f>'[2]Slabs (Poly)'!F212</f>
        <v>0</v>
      </c>
      <c r="AB212" s="104">
        <f>'[2]Stairs (Poly)'!D212</f>
        <v>0</v>
      </c>
      <c r="AC212" s="171">
        <f>[2]Bricks!E212</f>
        <v>0</v>
      </c>
      <c r="AD212" s="103">
        <f>[2]Molds!C212</f>
        <v>0</v>
      </c>
      <c r="AE212" s="103">
        <f xml:space="preserve"> '[2]Molded Items'!C212</f>
        <v>0</v>
      </c>
      <c r="AF212" s="103">
        <f>[2]Masks!C212</f>
        <v>0</v>
      </c>
      <c r="AG212" s="103">
        <f>[2]Wafers!H213</f>
        <v>0</v>
      </c>
      <c r="AH212" s="103"/>
      <c r="AI212" s="103"/>
      <c r="AJ212" s="103"/>
      <c r="AK212" s="103" t="str">
        <f>'[2]Polycraft Armor'!$G212&amp;" "&amp;'[2]Polycraft Armor'!$H212</f>
        <v xml:space="preserve"> </v>
      </c>
      <c r="AL212" s="103"/>
      <c r="AM212" s="103"/>
      <c r="AN212" s="103"/>
      <c r="AO212" s="103"/>
      <c r="AP212" s="103"/>
      <c r="AQ212" s="103"/>
      <c r="AR212" s="103"/>
      <c r="AS212" s="103"/>
      <c r="AT212" s="103">
        <f>Inventories!$D212</f>
        <v>0</v>
      </c>
      <c r="AU212" s="103">
        <f>'[2]Gripped Tools'!C122</f>
        <v>0</v>
      </c>
      <c r="AV212" s="103">
        <f>'[2]Pogo Sticks'!$C212</f>
        <v>0</v>
      </c>
      <c r="AW212" s="103">
        <f>'[1]Custom Objects'!$C207</f>
        <v>0</v>
      </c>
      <c r="AX212" s="103"/>
      <c r="AY212" s="103">
        <f>'[3]Items (MC)'!A212</f>
        <v>0</v>
      </c>
      <c r="AZ212" s="103">
        <f>'[3]Blocks (MC)'!A212</f>
        <v>0</v>
      </c>
    </row>
    <row r="213" spans="3:52" x14ac:dyDescent="0.2">
      <c r="C213" s="105">
        <f>[1]Ores!C213</f>
        <v>0</v>
      </c>
      <c r="D213" s="105">
        <f>[1]Ingots!C213</f>
        <v>0</v>
      </c>
      <c r="E213" s="105"/>
      <c r="F213" s="105">
        <f>'[1]Compressed Blocks'!C213</f>
        <v>0</v>
      </c>
      <c r="G213" s="103">
        <f>[1]Catalysts!C213</f>
        <v>0</v>
      </c>
      <c r="H213" s="103">
        <f>[2]Pellets!F210</f>
        <v>0</v>
      </c>
      <c r="I213" s="103">
        <f>'[1]CV Links'!B215</f>
        <v>0</v>
      </c>
      <c r="J213" s="162" t="str">
        <f>'[1]Compound Vessels'!F213</f>
        <v>Vial (n-Butane)</v>
      </c>
      <c r="K213" s="106" t="str">
        <f>'[1]Compound Vessels'!G213</f>
        <v>Beaker (n-Butane)</v>
      </c>
      <c r="L213" s="106" t="str">
        <f>'[1]Compound Vessels'!H213</f>
        <v>Drum (n-Butane)</v>
      </c>
      <c r="M213" s="106" t="str">
        <f>'[1]Compound Vessels'!I213</f>
        <v>Chemical Vat (n-Butane)</v>
      </c>
      <c r="N213" s="162">
        <f>'[1]Compound Vessels'!F538</f>
        <v>0</v>
      </c>
      <c r="O213" s="106">
        <f>'[1]Compound Vessels'!G538</f>
        <v>0</v>
      </c>
      <c r="P213" s="106">
        <f>'[1]Compound Vessels'!H538</f>
        <v>0</v>
      </c>
      <c r="Q213" s="106">
        <f>'[1]Compound Vessels'!I538</f>
        <v>0</v>
      </c>
      <c r="R213" s="165">
        <f>'[1]Element Vessels'!F213</f>
        <v>0</v>
      </c>
      <c r="S213" s="103">
        <f>'[1]Element Vessels'!G213</f>
        <v>0</v>
      </c>
      <c r="T213" s="103">
        <f>'[1]Element Vessels'!H213</f>
        <v>0</v>
      </c>
      <c r="U213" s="103">
        <f>'[1]Element Vessels'!I213</f>
        <v>0</v>
      </c>
      <c r="V213" s="168">
        <f>[2]Pellets!F213</f>
        <v>0</v>
      </c>
      <c r="W213" s="104">
        <f>[2]Pellets!G213</f>
        <v>0</v>
      </c>
      <c r="X213" s="104">
        <f>[2]Pellets!H213</f>
        <v>0</v>
      </c>
      <c r="Y213" s="104">
        <f>[2]Pellets!I213</f>
        <v>0</v>
      </c>
      <c r="Z213" s="104">
        <f>'[2]Blocks (Poly)'!D213</f>
        <v>0</v>
      </c>
      <c r="AA213" s="104">
        <f>'[2]Slabs (Poly)'!F213</f>
        <v>0</v>
      </c>
      <c r="AB213" s="104">
        <f>'[2]Stairs (Poly)'!D213</f>
        <v>0</v>
      </c>
      <c r="AC213" s="171">
        <f>[2]Bricks!E213</f>
        <v>0</v>
      </c>
      <c r="AD213" s="103">
        <f>[2]Molds!C213</f>
        <v>0</v>
      </c>
      <c r="AE213" s="103">
        <f xml:space="preserve"> '[2]Molded Items'!C213</f>
        <v>0</v>
      </c>
      <c r="AF213" s="103">
        <f>[2]Masks!C213</f>
        <v>0</v>
      </c>
      <c r="AG213" s="103">
        <f>[2]Wafers!H214</f>
        <v>0</v>
      </c>
      <c r="AH213" s="103"/>
      <c r="AI213" s="103"/>
      <c r="AJ213" s="103"/>
      <c r="AK213" s="103" t="str">
        <f>'[2]Polycraft Armor'!$G213&amp;" "&amp;'[2]Polycraft Armor'!$H213</f>
        <v xml:space="preserve"> </v>
      </c>
      <c r="AL213" s="103"/>
      <c r="AM213" s="103"/>
      <c r="AN213" s="103"/>
      <c r="AO213" s="103"/>
      <c r="AP213" s="103"/>
      <c r="AQ213" s="103"/>
      <c r="AR213" s="103"/>
      <c r="AS213" s="103"/>
      <c r="AT213" s="103">
        <f>Inventories!$D213</f>
        <v>0</v>
      </c>
      <c r="AU213" s="103">
        <f>'[2]Gripped Tools'!C123</f>
        <v>0</v>
      </c>
      <c r="AV213" s="103">
        <f>'[2]Pogo Sticks'!$C213</f>
        <v>0</v>
      </c>
      <c r="AW213" s="103">
        <f>'[1]Custom Objects'!$C208</f>
        <v>0</v>
      </c>
      <c r="AX213" s="103"/>
      <c r="AY213" s="103">
        <f>'[3]Items (MC)'!A213</f>
        <v>0</v>
      </c>
      <c r="AZ213" s="103">
        <f>'[3]Blocks (MC)'!A213</f>
        <v>0</v>
      </c>
    </row>
    <row r="214" spans="3:52" x14ac:dyDescent="0.2">
      <c r="C214" s="105">
        <f>[1]Ores!C214</f>
        <v>0</v>
      </c>
      <c r="D214" s="105">
        <f>[1]Ingots!C214</f>
        <v>0</v>
      </c>
      <c r="E214" s="105"/>
      <c r="F214" s="105">
        <f>'[1]Compressed Blocks'!C214</f>
        <v>0</v>
      </c>
      <c r="G214" s="103">
        <f>[1]Catalysts!C214</f>
        <v>0</v>
      </c>
      <c r="H214" s="103">
        <f>[2]Pellets!F211</f>
        <v>0</v>
      </c>
      <c r="I214" s="103">
        <f>'[1]CV Links'!B216</f>
        <v>0</v>
      </c>
      <c r="J214" s="162" t="str">
        <f>'[1]Compound Vessels'!F214</f>
        <v>Vial (n-Butyl Mercaptan)</v>
      </c>
      <c r="K214" s="106" t="str">
        <f>'[1]Compound Vessels'!G214</f>
        <v>Beaker (n-Butyl Mercaptan)</v>
      </c>
      <c r="L214" s="106" t="str">
        <f>'[1]Compound Vessels'!H214</f>
        <v>Drum (n-Butyl Mercaptan)</v>
      </c>
      <c r="M214" s="106" t="str">
        <f>'[1]Compound Vessels'!I214</f>
        <v>Chemical Vat (n-Butyl Mercaptan)</v>
      </c>
      <c r="N214" s="162">
        <f>'[1]Compound Vessels'!F539</f>
        <v>0</v>
      </c>
      <c r="O214" s="106">
        <f>'[1]Compound Vessels'!G539</f>
        <v>0</v>
      </c>
      <c r="P214" s="106">
        <f>'[1]Compound Vessels'!H539</f>
        <v>0</v>
      </c>
      <c r="Q214" s="106">
        <f>'[1]Compound Vessels'!I539</f>
        <v>0</v>
      </c>
      <c r="R214" s="165">
        <f>'[1]Element Vessels'!F214</f>
        <v>0</v>
      </c>
      <c r="S214" s="103">
        <f>'[1]Element Vessels'!G214</f>
        <v>0</v>
      </c>
      <c r="T214" s="103">
        <f>'[1]Element Vessels'!H214</f>
        <v>0</v>
      </c>
      <c r="U214" s="103">
        <f>'[1]Element Vessels'!I214</f>
        <v>0</v>
      </c>
      <c r="V214" s="168">
        <f>[2]Pellets!F214</f>
        <v>0</v>
      </c>
      <c r="W214" s="104">
        <f>[2]Pellets!G214</f>
        <v>0</v>
      </c>
      <c r="X214" s="104">
        <f>[2]Pellets!H214</f>
        <v>0</v>
      </c>
      <c r="Y214" s="104">
        <f>[2]Pellets!I214</f>
        <v>0</v>
      </c>
      <c r="Z214" s="104">
        <f>'[2]Blocks (Poly)'!D214</f>
        <v>0</v>
      </c>
      <c r="AA214" s="104">
        <f>'[2]Slabs (Poly)'!F214</f>
        <v>0</v>
      </c>
      <c r="AB214" s="104">
        <f>'[2]Stairs (Poly)'!D214</f>
        <v>0</v>
      </c>
      <c r="AC214" s="171">
        <f>[2]Bricks!E214</f>
        <v>0</v>
      </c>
      <c r="AD214" s="103">
        <f>[2]Molds!C214</f>
        <v>0</v>
      </c>
      <c r="AE214" s="103">
        <f xml:space="preserve"> '[2]Molded Items'!C214</f>
        <v>0</v>
      </c>
      <c r="AF214" s="103">
        <f>[2]Masks!C214</f>
        <v>0</v>
      </c>
      <c r="AG214" s="103">
        <f>[2]Wafers!H215</f>
        <v>0</v>
      </c>
      <c r="AH214" s="103"/>
      <c r="AI214" s="103"/>
      <c r="AJ214" s="103"/>
      <c r="AK214" s="103" t="str">
        <f>'[2]Polycraft Armor'!$G214&amp;" "&amp;'[2]Polycraft Armor'!$H214</f>
        <v xml:space="preserve"> </v>
      </c>
      <c r="AL214" s="103"/>
      <c r="AM214" s="103"/>
      <c r="AN214" s="103"/>
      <c r="AO214" s="103"/>
      <c r="AP214" s="103"/>
      <c r="AQ214" s="103"/>
      <c r="AR214" s="103"/>
      <c r="AS214" s="103"/>
      <c r="AT214" s="103">
        <f>Inventories!$D214</f>
        <v>0</v>
      </c>
      <c r="AU214" s="103">
        <f>'[2]Gripped Tools'!C124</f>
        <v>0</v>
      </c>
      <c r="AV214" s="103">
        <f>'[2]Pogo Sticks'!$C214</f>
        <v>0</v>
      </c>
      <c r="AW214" s="103">
        <f>'[1]Custom Objects'!$C209</f>
        <v>0</v>
      </c>
      <c r="AX214" s="103"/>
      <c r="AY214" s="103">
        <f>'[3]Items (MC)'!A214</f>
        <v>0</v>
      </c>
      <c r="AZ214" s="103">
        <f>'[3]Blocks (MC)'!A214</f>
        <v>0</v>
      </c>
    </row>
    <row r="215" spans="3:52" x14ac:dyDescent="0.2">
      <c r="C215" s="105">
        <f>[1]Ores!C215</f>
        <v>0</v>
      </c>
      <c r="D215" s="105">
        <f>[1]Ingots!C215</f>
        <v>0</v>
      </c>
      <c r="E215" s="105"/>
      <c r="F215" s="105">
        <f>'[1]Compressed Blocks'!C215</f>
        <v>0</v>
      </c>
      <c r="G215" s="103">
        <f>[1]Catalysts!C215</f>
        <v>0</v>
      </c>
      <c r="H215" s="103">
        <f>[2]Pellets!F212</f>
        <v>0</v>
      </c>
      <c r="I215" s="103">
        <f>'[1]CV Links'!B217</f>
        <v>0</v>
      </c>
      <c r="J215" s="162" t="str">
        <f>'[1]Compound Vessels'!F215</f>
        <v>Vial (NeoPentane)</v>
      </c>
      <c r="K215" s="106" t="str">
        <f>'[1]Compound Vessels'!G215</f>
        <v>Beaker (NeoPentane)</v>
      </c>
      <c r="L215" s="106" t="str">
        <f>'[1]Compound Vessels'!H215</f>
        <v>Drum (NeoPentane)</v>
      </c>
      <c r="M215" s="106" t="str">
        <f>'[1]Compound Vessels'!I215</f>
        <v>Chemical Vat (NeoPentane)</v>
      </c>
      <c r="N215" s="162">
        <f>'[1]Compound Vessels'!F540</f>
        <v>0</v>
      </c>
      <c r="O215" s="106">
        <f>'[1]Compound Vessels'!G540</f>
        <v>0</v>
      </c>
      <c r="P215" s="106">
        <f>'[1]Compound Vessels'!H540</f>
        <v>0</v>
      </c>
      <c r="Q215" s="106">
        <f>'[1]Compound Vessels'!I540</f>
        <v>0</v>
      </c>
      <c r="R215" s="165">
        <f>'[1]Element Vessels'!F215</f>
        <v>0</v>
      </c>
      <c r="S215" s="103">
        <f>'[1]Element Vessels'!G215</f>
        <v>0</v>
      </c>
      <c r="T215" s="103">
        <f>'[1]Element Vessels'!H215</f>
        <v>0</v>
      </c>
      <c r="U215" s="103">
        <f>'[1]Element Vessels'!I215</f>
        <v>0</v>
      </c>
      <c r="V215" s="168">
        <f>[2]Pellets!F215</f>
        <v>0</v>
      </c>
      <c r="W215" s="104">
        <f>[2]Pellets!G215</f>
        <v>0</v>
      </c>
      <c r="X215" s="104">
        <f>[2]Pellets!H215</f>
        <v>0</v>
      </c>
      <c r="Y215" s="104">
        <f>[2]Pellets!I215</f>
        <v>0</v>
      </c>
      <c r="Z215" s="104">
        <f>'[2]Blocks (Poly)'!D215</f>
        <v>0</v>
      </c>
      <c r="AA215" s="104">
        <f>'[2]Slabs (Poly)'!F215</f>
        <v>0</v>
      </c>
      <c r="AB215" s="104">
        <f>'[2]Stairs (Poly)'!D215</f>
        <v>0</v>
      </c>
      <c r="AC215" s="171">
        <f>[2]Bricks!E215</f>
        <v>0</v>
      </c>
      <c r="AD215" s="103">
        <f>[2]Molds!C215</f>
        <v>0</v>
      </c>
      <c r="AE215" s="103">
        <f xml:space="preserve"> '[2]Molded Items'!C215</f>
        <v>0</v>
      </c>
      <c r="AF215" s="103">
        <f>[2]Masks!C215</f>
        <v>0</v>
      </c>
      <c r="AG215" s="103">
        <f>[2]Wafers!H216</f>
        <v>0</v>
      </c>
      <c r="AH215" s="103"/>
      <c r="AI215" s="103"/>
      <c r="AJ215" s="103"/>
      <c r="AK215" s="103" t="str">
        <f>'[2]Polycraft Armor'!$G215&amp;" "&amp;'[2]Polycraft Armor'!$H215</f>
        <v xml:space="preserve"> </v>
      </c>
      <c r="AL215" s="103"/>
      <c r="AM215" s="103"/>
      <c r="AN215" s="103"/>
      <c r="AO215" s="103"/>
      <c r="AP215" s="103"/>
      <c r="AQ215" s="103"/>
      <c r="AR215" s="103"/>
      <c r="AS215" s="103"/>
      <c r="AT215" s="103">
        <f>Inventories!$D215</f>
        <v>0</v>
      </c>
      <c r="AU215" s="103">
        <f>'[2]Gripped Tools'!C125</f>
        <v>0</v>
      </c>
      <c r="AV215" s="103">
        <f>'[2]Pogo Sticks'!$C215</f>
        <v>0</v>
      </c>
      <c r="AW215" s="103">
        <f>'[1]Custom Objects'!$C210</f>
        <v>0</v>
      </c>
      <c r="AX215" s="103"/>
      <c r="AY215" s="103">
        <f>'[3]Items (MC)'!A215</f>
        <v>0</v>
      </c>
      <c r="AZ215" s="103">
        <f>'[3]Blocks (MC)'!A215</f>
        <v>0</v>
      </c>
    </row>
    <row r="216" spans="3:52" x14ac:dyDescent="0.2">
      <c r="C216" s="105">
        <f>[1]Ores!C216</f>
        <v>0</v>
      </c>
      <c r="D216" s="105">
        <f>[1]Ingots!C216</f>
        <v>0</v>
      </c>
      <c r="E216" s="105"/>
      <c r="F216" s="105">
        <f>'[1]Compressed Blocks'!C216</f>
        <v>0</v>
      </c>
      <c r="G216" s="103">
        <f>[1]Catalysts!C216</f>
        <v>0</v>
      </c>
      <c r="H216" s="103">
        <f>[2]Pellets!F213</f>
        <v>0</v>
      </c>
      <c r="I216" s="103">
        <f>'[1]CV Links'!B218</f>
        <v>0</v>
      </c>
      <c r="J216" s="162" t="str">
        <f>'[1]Compound Vessels'!F216</f>
        <v>Vial (N-Ethylidenecyclohexylamine)</v>
      </c>
      <c r="K216" s="106" t="str">
        <f>'[1]Compound Vessels'!G216</f>
        <v>Beaker (N-Ethylidenecyclohexylamine)</v>
      </c>
      <c r="L216" s="106" t="str">
        <f>'[1]Compound Vessels'!H216</f>
        <v>Drum (N-Ethylidenecyclohexylamine)</v>
      </c>
      <c r="M216" s="106" t="str">
        <f>'[1]Compound Vessels'!I216</f>
        <v>Chemical Vat (N-Ethylidenecyclohexylamine)</v>
      </c>
      <c r="N216" s="162">
        <f>'[1]Compound Vessels'!F541</f>
        <v>0</v>
      </c>
      <c r="O216" s="106">
        <f>'[1]Compound Vessels'!G541</f>
        <v>0</v>
      </c>
      <c r="P216" s="106">
        <f>'[1]Compound Vessels'!H541</f>
        <v>0</v>
      </c>
      <c r="Q216" s="106">
        <f>'[1]Compound Vessels'!I541</f>
        <v>0</v>
      </c>
      <c r="R216" s="165">
        <f>'[1]Element Vessels'!F216</f>
        <v>0</v>
      </c>
      <c r="S216" s="103">
        <f>'[1]Element Vessels'!G216</f>
        <v>0</v>
      </c>
      <c r="T216" s="103">
        <f>'[1]Element Vessels'!H216</f>
        <v>0</v>
      </c>
      <c r="U216" s="103">
        <f>'[1]Element Vessels'!I216</f>
        <v>0</v>
      </c>
      <c r="V216" s="168">
        <f>[2]Pellets!F216</f>
        <v>0</v>
      </c>
      <c r="W216" s="104">
        <f>[2]Pellets!G216</f>
        <v>0</v>
      </c>
      <c r="X216" s="104">
        <f>[2]Pellets!H216</f>
        <v>0</v>
      </c>
      <c r="Y216" s="104">
        <f>[2]Pellets!I216</f>
        <v>0</v>
      </c>
      <c r="Z216" s="104">
        <f>'[2]Blocks (Poly)'!D216</f>
        <v>0</v>
      </c>
      <c r="AA216" s="104">
        <f>'[2]Slabs (Poly)'!F216</f>
        <v>0</v>
      </c>
      <c r="AB216" s="104">
        <f>'[2]Stairs (Poly)'!D216</f>
        <v>0</v>
      </c>
      <c r="AC216" s="171">
        <f>[2]Bricks!E216</f>
        <v>0</v>
      </c>
      <c r="AD216" s="103">
        <f>[2]Molds!C216</f>
        <v>0</v>
      </c>
      <c r="AE216" s="103">
        <f xml:space="preserve"> '[2]Molded Items'!C216</f>
        <v>0</v>
      </c>
      <c r="AF216" s="103">
        <f>[2]Masks!C216</f>
        <v>0</v>
      </c>
      <c r="AG216" s="103">
        <f>[2]Wafers!H217</f>
        <v>0</v>
      </c>
      <c r="AH216" s="103"/>
      <c r="AI216" s="103"/>
      <c r="AJ216" s="103"/>
      <c r="AK216" s="103" t="str">
        <f>'[2]Polycraft Armor'!$G216&amp;" "&amp;'[2]Polycraft Armor'!$H216</f>
        <v xml:space="preserve"> </v>
      </c>
      <c r="AL216" s="103"/>
      <c r="AM216" s="103"/>
      <c r="AN216" s="103"/>
      <c r="AO216" s="103"/>
      <c r="AP216" s="103"/>
      <c r="AQ216" s="103"/>
      <c r="AR216" s="103"/>
      <c r="AS216" s="103"/>
      <c r="AT216" s="103">
        <f>Inventories!$D216</f>
        <v>0</v>
      </c>
      <c r="AU216" s="103">
        <f>'[2]Gripped Tools'!C126</f>
        <v>0</v>
      </c>
      <c r="AV216" s="103">
        <f>'[2]Pogo Sticks'!$C216</f>
        <v>0</v>
      </c>
      <c r="AW216" s="103">
        <f>'[1]Custom Objects'!$C211</f>
        <v>0</v>
      </c>
      <c r="AX216" s="103"/>
      <c r="AY216" s="103">
        <f>'[3]Items (MC)'!A216</f>
        <v>0</v>
      </c>
      <c r="AZ216" s="103">
        <f>'[3]Blocks (MC)'!A216</f>
        <v>0</v>
      </c>
    </row>
    <row r="217" spans="3:52" x14ac:dyDescent="0.2">
      <c r="C217" s="105">
        <f>[1]Ores!C217</f>
        <v>0</v>
      </c>
      <c r="D217" s="105">
        <f>[1]Ingots!C217</f>
        <v>0</v>
      </c>
      <c r="E217" s="105"/>
      <c r="F217" s="105">
        <f>'[1]Compressed Blocks'!C217</f>
        <v>0</v>
      </c>
      <c r="G217" s="103">
        <f>[1]Catalysts!C217</f>
        <v>0</v>
      </c>
      <c r="H217" s="103">
        <f>[2]Pellets!F214</f>
        <v>0</v>
      </c>
      <c r="I217" s="103">
        <f>'[1]CV Links'!B219</f>
        <v>0</v>
      </c>
      <c r="J217" s="162" t="str">
        <f>'[1]Compound Vessels'!F217</f>
        <v>Vial (n-Hexane)</v>
      </c>
      <c r="K217" s="106" t="str">
        <f>'[1]Compound Vessels'!G217</f>
        <v>Beaker (n-Hexane)</v>
      </c>
      <c r="L217" s="106" t="str">
        <f>'[1]Compound Vessels'!H217</f>
        <v>Drum (n-Hexane)</v>
      </c>
      <c r="M217" s="106" t="str">
        <f>'[1]Compound Vessels'!I217</f>
        <v>Chemical Vat (n-Hexane)</v>
      </c>
      <c r="N217" s="162">
        <f>'[1]Compound Vessels'!F542</f>
        <v>0</v>
      </c>
      <c r="O217" s="106">
        <f>'[1]Compound Vessels'!G542</f>
        <v>0</v>
      </c>
      <c r="P217" s="106">
        <f>'[1]Compound Vessels'!H542</f>
        <v>0</v>
      </c>
      <c r="Q217" s="106">
        <f>'[1]Compound Vessels'!I542</f>
        <v>0</v>
      </c>
      <c r="R217" s="165">
        <f>'[1]Element Vessels'!F217</f>
        <v>0</v>
      </c>
      <c r="S217" s="103">
        <f>'[1]Element Vessels'!G217</f>
        <v>0</v>
      </c>
      <c r="T217" s="103">
        <f>'[1]Element Vessels'!H217</f>
        <v>0</v>
      </c>
      <c r="U217" s="103">
        <f>'[1]Element Vessels'!I217</f>
        <v>0</v>
      </c>
      <c r="V217" s="168">
        <f>[2]Pellets!F217</f>
        <v>0</v>
      </c>
      <c r="W217" s="104">
        <f>[2]Pellets!G217</f>
        <v>0</v>
      </c>
      <c r="X217" s="104">
        <f>[2]Pellets!H217</f>
        <v>0</v>
      </c>
      <c r="Y217" s="104">
        <f>[2]Pellets!I217</f>
        <v>0</v>
      </c>
      <c r="Z217" s="104">
        <f>'[2]Blocks (Poly)'!D217</f>
        <v>0</v>
      </c>
      <c r="AA217" s="104">
        <f>'[2]Slabs (Poly)'!F217</f>
        <v>0</v>
      </c>
      <c r="AB217" s="104">
        <f>'[2]Stairs (Poly)'!D217</f>
        <v>0</v>
      </c>
      <c r="AC217" s="171">
        <f>[2]Bricks!E217</f>
        <v>0</v>
      </c>
      <c r="AD217" s="103">
        <f>[2]Molds!C217</f>
        <v>0</v>
      </c>
      <c r="AE217" s="103">
        <f xml:space="preserve"> '[2]Molded Items'!C217</f>
        <v>0</v>
      </c>
      <c r="AF217" s="103">
        <f>[2]Masks!C217</f>
        <v>0</v>
      </c>
      <c r="AG217" s="103">
        <f>[2]Wafers!H218</f>
        <v>0</v>
      </c>
      <c r="AH217" s="103"/>
      <c r="AI217" s="103"/>
      <c r="AJ217" s="103"/>
      <c r="AK217" s="103" t="str">
        <f>'[2]Polycraft Armor'!$G217&amp;" "&amp;'[2]Polycraft Armor'!$H217</f>
        <v xml:space="preserve"> </v>
      </c>
      <c r="AL217" s="103"/>
      <c r="AM217" s="103"/>
      <c r="AN217" s="103"/>
      <c r="AO217" s="103"/>
      <c r="AP217" s="103"/>
      <c r="AQ217" s="103"/>
      <c r="AR217" s="103"/>
      <c r="AS217" s="103"/>
      <c r="AT217" s="103">
        <f>Inventories!$D217</f>
        <v>0</v>
      </c>
      <c r="AU217" s="103">
        <f>'[2]Gripped Tools'!C127</f>
        <v>0</v>
      </c>
      <c r="AV217" s="103">
        <f>'[2]Pogo Sticks'!$C217</f>
        <v>0</v>
      </c>
      <c r="AW217" s="103">
        <f>'[1]Custom Objects'!$C212</f>
        <v>0</v>
      </c>
      <c r="AX217" s="103"/>
      <c r="AY217" s="103">
        <f>'[3]Items (MC)'!A217</f>
        <v>0</v>
      </c>
      <c r="AZ217" s="103">
        <f>'[3]Blocks (MC)'!A217</f>
        <v>0</v>
      </c>
    </row>
    <row r="218" spans="3:52" x14ac:dyDescent="0.2">
      <c r="C218" s="105">
        <f>[1]Ores!C218</f>
        <v>0</v>
      </c>
      <c r="D218" s="105">
        <f>[1]Ingots!C218</f>
        <v>0</v>
      </c>
      <c r="E218" s="105"/>
      <c r="F218" s="105">
        <f>'[1]Compressed Blocks'!C218</f>
        <v>0</v>
      </c>
      <c r="G218" s="103">
        <f>[1]Catalysts!C218</f>
        <v>0</v>
      </c>
      <c r="H218" s="103">
        <f>[2]Pellets!F215</f>
        <v>0</v>
      </c>
      <c r="I218" s="103">
        <f>'[1]CV Links'!B220</f>
        <v>0</v>
      </c>
      <c r="J218" s="162" t="str">
        <f>'[1]Compound Vessels'!F218</f>
        <v>Vial (Nitrous Oxide)</v>
      </c>
      <c r="K218" s="106" t="str">
        <f>'[1]Compound Vessels'!G218</f>
        <v>Beaker (Nitrous Oxide)</v>
      </c>
      <c r="L218" s="106" t="str">
        <f>'[1]Compound Vessels'!H218</f>
        <v>Drum (Nitrous Oxide)</v>
      </c>
      <c r="M218" s="106" t="str">
        <f>'[1]Compound Vessels'!I218</f>
        <v>Chemical Vat (Nitrous Oxide)</v>
      </c>
      <c r="N218" s="162">
        <f>'[1]Compound Vessels'!F543</f>
        <v>0</v>
      </c>
      <c r="O218" s="106">
        <f>'[1]Compound Vessels'!G543</f>
        <v>0</v>
      </c>
      <c r="P218" s="106">
        <f>'[1]Compound Vessels'!H543</f>
        <v>0</v>
      </c>
      <c r="Q218" s="106">
        <f>'[1]Compound Vessels'!I543</f>
        <v>0</v>
      </c>
      <c r="R218" s="165">
        <f>'[1]Element Vessels'!F218</f>
        <v>0</v>
      </c>
      <c r="S218" s="103">
        <f>'[1]Element Vessels'!G218</f>
        <v>0</v>
      </c>
      <c r="T218" s="103">
        <f>'[1]Element Vessels'!H218</f>
        <v>0</v>
      </c>
      <c r="U218" s="103">
        <f>'[1]Element Vessels'!I218</f>
        <v>0</v>
      </c>
      <c r="V218" s="168">
        <f>[2]Pellets!F218</f>
        <v>0</v>
      </c>
      <c r="W218" s="104">
        <f>[2]Pellets!G218</f>
        <v>0</v>
      </c>
      <c r="X218" s="104">
        <f>[2]Pellets!H218</f>
        <v>0</v>
      </c>
      <c r="Y218" s="104">
        <f>[2]Pellets!I218</f>
        <v>0</v>
      </c>
      <c r="Z218" s="104">
        <f>'[2]Blocks (Poly)'!D218</f>
        <v>0</v>
      </c>
      <c r="AA218" s="104">
        <f>'[2]Slabs (Poly)'!F218</f>
        <v>0</v>
      </c>
      <c r="AB218" s="104">
        <f>'[2]Stairs (Poly)'!D218</f>
        <v>0</v>
      </c>
      <c r="AC218" s="171">
        <f>[2]Bricks!E218</f>
        <v>0</v>
      </c>
      <c r="AD218" s="103">
        <f>[2]Molds!C218</f>
        <v>0</v>
      </c>
      <c r="AE218" s="103">
        <f xml:space="preserve"> '[2]Molded Items'!C218</f>
        <v>0</v>
      </c>
      <c r="AF218" s="103">
        <f>[2]Masks!C218</f>
        <v>0</v>
      </c>
      <c r="AG218" s="103">
        <f>[2]Wafers!H219</f>
        <v>0</v>
      </c>
      <c r="AH218" s="103"/>
      <c r="AI218" s="103"/>
      <c r="AJ218" s="103"/>
      <c r="AK218" s="103" t="str">
        <f>'[2]Polycraft Armor'!$G218&amp;" "&amp;'[2]Polycraft Armor'!$H218</f>
        <v xml:space="preserve"> </v>
      </c>
      <c r="AL218" s="103"/>
      <c r="AM218" s="103"/>
      <c r="AN218" s="103"/>
      <c r="AO218" s="103"/>
      <c r="AP218" s="103"/>
      <c r="AQ218" s="103"/>
      <c r="AR218" s="103"/>
      <c r="AS218" s="103"/>
      <c r="AT218" s="103">
        <f>Inventories!$D218</f>
        <v>0</v>
      </c>
      <c r="AU218" s="103">
        <f>'[2]Gripped Tools'!C128</f>
        <v>0</v>
      </c>
      <c r="AV218" s="103">
        <f>'[2]Pogo Sticks'!$C218</f>
        <v>0</v>
      </c>
      <c r="AW218" s="103">
        <f>'[1]Custom Objects'!$C213</f>
        <v>0</v>
      </c>
      <c r="AX218" s="103"/>
      <c r="AY218" s="103">
        <f>'[3]Items (MC)'!A218</f>
        <v>0</v>
      </c>
      <c r="AZ218" s="103">
        <f>'[3]Blocks (MC)'!A218</f>
        <v>0</v>
      </c>
    </row>
    <row r="219" spans="3:52" x14ac:dyDescent="0.2">
      <c r="C219" s="105">
        <f>[1]Ores!C219</f>
        <v>0</v>
      </c>
      <c r="D219" s="105">
        <f>[1]Ingots!C219</f>
        <v>0</v>
      </c>
      <c r="E219" s="105"/>
      <c r="F219" s="105">
        <f>'[1]Compressed Blocks'!C219</f>
        <v>0</v>
      </c>
      <c r="G219" s="103">
        <f>[1]Catalysts!C219</f>
        <v>0</v>
      </c>
      <c r="H219" s="103">
        <f>[2]Pellets!F216</f>
        <v>0</v>
      </c>
      <c r="I219" s="103">
        <f>'[1]CV Links'!B221</f>
        <v>0</v>
      </c>
      <c r="J219" s="162" t="str">
        <f>'[1]Compound Vessels'!F219</f>
        <v>Vial (n-p Mercaptan)</v>
      </c>
      <c r="K219" s="106" t="str">
        <f>'[1]Compound Vessels'!G219</f>
        <v>Beaker (n-p Mercaptan)</v>
      </c>
      <c r="L219" s="106" t="str">
        <f>'[1]Compound Vessels'!H219</f>
        <v>Drum (n-p Mercaptan)</v>
      </c>
      <c r="M219" s="106" t="str">
        <f>'[1]Compound Vessels'!I219</f>
        <v>Chemical Vat (n-p Mercaptan)</v>
      </c>
      <c r="N219" s="162">
        <f>'[1]Compound Vessels'!F544</f>
        <v>0</v>
      </c>
      <c r="O219" s="106">
        <f>'[1]Compound Vessels'!G544</f>
        <v>0</v>
      </c>
      <c r="P219" s="106">
        <f>'[1]Compound Vessels'!H544</f>
        <v>0</v>
      </c>
      <c r="Q219" s="106">
        <f>'[1]Compound Vessels'!I544</f>
        <v>0</v>
      </c>
      <c r="R219" s="165">
        <f>'[1]Element Vessels'!F219</f>
        <v>0</v>
      </c>
      <c r="S219" s="103">
        <f>'[1]Element Vessels'!G219</f>
        <v>0</v>
      </c>
      <c r="T219" s="103">
        <f>'[1]Element Vessels'!H219</f>
        <v>0</v>
      </c>
      <c r="U219" s="103">
        <f>'[1]Element Vessels'!I219</f>
        <v>0</v>
      </c>
      <c r="V219" s="168">
        <f>[2]Pellets!F219</f>
        <v>0</v>
      </c>
      <c r="W219" s="104">
        <f>[2]Pellets!G219</f>
        <v>0</v>
      </c>
      <c r="X219" s="104">
        <f>[2]Pellets!H219</f>
        <v>0</v>
      </c>
      <c r="Y219" s="104">
        <f>[2]Pellets!I219</f>
        <v>0</v>
      </c>
      <c r="Z219" s="104">
        <f>'[2]Blocks (Poly)'!D219</f>
        <v>0</v>
      </c>
      <c r="AA219" s="104">
        <f>'[2]Slabs (Poly)'!F219</f>
        <v>0</v>
      </c>
      <c r="AB219" s="104">
        <f>'[2]Stairs (Poly)'!D219</f>
        <v>0</v>
      </c>
      <c r="AC219" s="171">
        <f>[2]Bricks!E219</f>
        <v>0</v>
      </c>
      <c r="AD219" s="103">
        <f>[2]Molds!C219</f>
        <v>0</v>
      </c>
      <c r="AE219" s="103">
        <f xml:space="preserve"> '[2]Molded Items'!C219</f>
        <v>0</v>
      </c>
      <c r="AF219" s="103">
        <f>[2]Masks!C219</f>
        <v>0</v>
      </c>
      <c r="AG219" s="103">
        <f>[2]Wafers!H220</f>
        <v>0</v>
      </c>
      <c r="AH219" s="103"/>
      <c r="AI219" s="103"/>
      <c r="AJ219" s="103"/>
      <c r="AK219" s="103" t="str">
        <f>'[2]Polycraft Armor'!$G219&amp;" "&amp;'[2]Polycraft Armor'!$H219</f>
        <v xml:space="preserve"> </v>
      </c>
      <c r="AL219" s="103"/>
      <c r="AM219" s="103"/>
      <c r="AN219" s="103"/>
      <c r="AO219" s="103"/>
      <c r="AP219" s="103"/>
      <c r="AQ219" s="103"/>
      <c r="AR219" s="103"/>
      <c r="AS219" s="103"/>
      <c r="AT219" s="103">
        <f>Inventories!$D219</f>
        <v>0</v>
      </c>
      <c r="AU219" s="103">
        <f>'[2]Gripped Tools'!C129</f>
        <v>0</v>
      </c>
      <c r="AV219" s="103">
        <f>'[2]Pogo Sticks'!$C219</f>
        <v>0</v>
      </c>
      <c r="AW219" s="103">
        <f>'[1]Custom Objects'!$C214</f>
        <v>0</v>
      </c>
      <c r="AX219" s="103"/>
      <c r="AY219" s="103">
        <f>'[3]Items (MC)'!A219</f>
        <v>0</v>
      </c>
      <c r="AZ219" s="103">
        <f>'[3]Blocks (MC)'!A219</f>
        <v>0</v>
      </c>
    </row>
    <row r="220" spans="3:52" x14ac:dyDescent="0.2">
      <c r="C220" s="105">
        <f>[1]Ores!C220</f>
        <v>0</v>
      </c>
      <c r="D220" s="105">
        <f>[1]Ingots!C220</f>
        <v>0</v>
      </c>
      <c r="E220" s="105"/>
      <c r="F220" s="105">
        <f>'[1]Compressed Blocks'!C220</f>
        <v>0</v>
      </c>
      <c r="G220" s="103">
        <f>[1]Catalysts!C220</f>
        <v>0</v>
      </c>
      <c r="H220" s="103">
        <f>[2]Pellets!F217</f>
        <v>0</v>
      </c>
      <c r="I220" s="103">
        <f>'[1]CV Links'!B222</f>
        <v>0</v>
      </c>
      <c r="J220" s="162" t="str">
        <f>'[1]Compound Vessels'!F220</f>
        <v>Vial (n-Pentane)</v>
      </c>
      <c r="K220" s="106" t="str">
        <f>'[1]Compound Vessels'!G220</f>
        <v>Beaker (n-Pentane)</v>
      </c>
      <c r="L220" s="106" t="str">
        <f>'[1]Compound Vessels'!H220</f>
        <v>Drum (n-Pentane)</v>
      </c>
      <c r="M220" s="106" t="str">
        <f>'[1]Compound Vessels'!I220</f>
        <v>Chemical Vat (n-Pentane)</v>
      </c>
      <c r="N220" s="162">
        <f>'[1]Compound Vessels'!F545</f>
        <v>0</v>
      </c>
      <c r="O220" s="106">
        <f>'[1]Compound Vessels'!G545</f>
        <v>0</v>
      </c>
      <c r="P220" s="106">
        <f>'[1]Compound Vessels'!H545</f>
        <v>0</v>
      </c>
      <c r="Q220" s="106">
        <f>'[1]Compound Vessels'!I545</f>
        <v>0</v>
      </c>
      <c r="R220" s="165">
        <f>'[1]Element Vessels'!F220</f>
        <v>0</v>
      </c>
      <c r="S220" s="103">
        <f>'[1]Element Vessels'!G220</f>
        <v>0</v>
      </c>
      <c r="T220" s="103">
        <f>'[1]Element Vessels'!H220</f>
        <v>0</v>
      </c>
      <c r="U220" s="103">
        <f>'[1]Element Vessels'!I220</f>
        <v>0</v>
      </c>
      <c r="V220" s="168">
        <f>[2]Pellets!F220</f>
        <v>0</v>
      </c>
      <c r="W220" s="104">
        <f>[2]Pellets!G220</f>
        <v>0</v>
      </c>
      <c r="X220" s="104">
        <f>[2]Pellets!H220</f>
        <v>0</v>
      </c>
      <c r="Y220" s="104">
        <f>[2]Pellets!I220</f>
        <v>0</v>
      </c>
      <c r="Z220" s="104">
        <f>'[2]Blocks (Poly)'!D220</f>
        <v>0</v>
      </c>
      <c r="AA220" s="104">
        <f>'[2]Slabs (Poly)'!F220</f>
        <v>0</v>
      </c>
      <c r="AB220" s="104">
        <f>'[2]Stairs (Poly)'!D220</f>
        <v>0</v>
      </c>
      <c r="AC220" s="171">
        <f>[2]Bricks!E220</f>
        <v>0</v>
      </c>
      <c r="AD220" s="103">
        <f>[2]Molds!C220</f>
        <v>0</v>
      </c>
      <c r="AE220" s="103">
        <f xml:space="preserve"> '[2]Molded Items'!C220</f>
        <v>0</v>
      </c>
      <c r="AF220" s="103">
        <f>[2]Masks!C220</f>
        <v>0</v>
      </c>
      <c r="AG220" s="103">
        <f>[2]Wafers!H221</f>
        <v>0</v>
      </c>
      <c r="AH220" s="103"/>
      <c r="AI220" s="103"/>
      <c r="AJ220" s="103"/>
      <c r="AK220" s="103" t="str">
        <f>'[2]Polycraft Armor'!$G220&amp;" "&amp;'[2]Polycraft Armor'!$H220</f>
        <v xml:space="preserve"> </v>
      </c>
      <c r="AL220" s="103"/>
      <c r="AM220" s="103"/>
      <c r="AN220" s="103"/>
      <c r="AO220" s="103"/>
      <c r="AP220" s="103"/>
      <c r="AQ220" s="103"/>
      <c r="AR220" s="103"/>
      <c r="AS220" s="103"/>
      <c r="AT220" s="103">
        <f>Inventories!$D220</f>
        <v>0</v>
      </c>
      <c r="AU220" s="103">
        <f>'[2]Gripped Tools'!C130</f>
        <v>0</v>
      </c>
      <c r="AV220" s="103">
        <f>'[2]Pogo Sticks'!$C220</f>
        <v>0</v>
      </c>
      <c r="AW220" s="103">
        <f>'[1]Custom Objects'!$C215</f>
        <v>0</v>
      </c>
      <c r="AX220" s="103"/>
      <c r="AY220" s="103">
        <f>'[3]Items (MC)'!A220</f>
        <v>0</v>
      </c>
      <c r="AZ220" s="103">
        <f>'[3]Blocks (MC)'!A220</f>
        <v>0</v>
      </c>
    </row>
    <row r="221" spans="3:52" x14ac:dyDescent="0.2">
      <c r="C221" s="105">
        <f>[1]Ores!C221</f>
        <v>0</v>
      </c>
      <c r="D221" s="105">
        <f>[1]Ingots!C221</f>
        <v>0</v>
      </c>
      <c r="E221" s="105"/>
      <c r="F221" s="105">
        <f>'[1]Compressed Blocks'!C221</f>
        <v>0</v>
      </c>
      <c r="G221" s="103">
        <f>[1]Catalysts!C221</f>
        <v>0</v>
      </c>
      <c r="H221" s="103">
        <f>[2]Pellets!F218</f>
        <v>0</v>
      </c>
      <c r="I221" s="103">
        <f>'[1]CV Links'!B223</f>
        <v>0</v>
      </c>
      <c r="J221" s="162" t="str">
        <f>'[1]Compound Vessels'!F221</f>
        <v>Vial (Olefins)</v>
      </c>
      <c r="K221" s="106" t="str">
        <f>'[1]Compound Vessels'!G221</f>
        <v>Beaker (Olefins)</v>
      </c>
      <c r="L221" s="106" t="str">
        <f>'[1]Compound Vessels'!H221</f>
        <v>Drum (Olefins)</v>
      </c>
      <c r="M221" s="106" t="str">
        <f>'[1]Compound Vessels'!I221</f>
        <v>Chemical Vat (Olefins)</v>
      </c>
      <c r="N221" s="162">
        <f>'[1]Compound Vessels'!F546</f>
        <v>0</v>
      </c>
      <c r="O221" s="106">
        <f>'[1]Compound Vessels'!G546</f>
        <v>0</v>
      </c>
      <c r="P221" s="106">
        <f>'[1]Compound Vessels'!H546</f>
        <v>0</v>
      </c>
      <c r="Q221" s="106">
        <f>'[1]Compound Vessels'!I546</f>
        <v>0</v>
      </c>
      <c r="R221" s="165">
        <f>'[1]Element Vessels'!F221</f>
        <v>0</v>
      </c>
      <c r="S221" s="103">
        <f>'[1]Element Vessels'!G221</f>
        <v>0</v>
      </c>
      <c r="T221" s="103">
        <f>'[1]Element Vessels'!H221</f>
        <v>0</v>
      </c>
      <c r="U221" s="103">
        <f>'[1]Element Vessels'!I221</f>
        <v>0</v>
      </c>
      <c r="V221" s="168">
        <f>[2]Pellets!F221</f>
        <v>0</v>
      </c>
      <c r="W221" s="104">
        <f>[2]Pellets!G221</f>
        <v>0</v>
      </c>
      <c r="X221" s="104">
        <f>[2]Pellets!H221</f>
        <v>0</v>
      </c>
      <c r="Y221" s="104">
        <f>[2]Pellets!I221</f>
        <v>0</v>
      </c>
      <c r="Z221" s="104">
        <f>'[2]Blocks (Poly)'!D221</f>
        <v>0</v>
      </c>
      <c r="AA221" s="104">
        <f>'[2]Slabs (Poly)'!F221</f>
        <v>0</v>
      </c>
      <c r="AB221" s="104">
        <f>'[2]Stairs (Poly)'!D221</f>
        <v>0</v>
      </c>
      <c r="AC221" s="171">
        <f>[2]Bricks!E221</f>
        <v>0</v>
      </c>
      <c r="AD221" s="103">
        <f>[2]Molds!C221</f>
        <v>0</v>
      </c>
      <c r="AE221" s="103">
        <f xml:space="preserve"> '[2]Molded Items'!C221</f>
        <v>0</v>
      </c>
      <c r="AF221" s="103">
        <f>[2]Masks!C221</f>
        <v>0</v>
      </c>
      <c r="AG221" s="103">
        <f>[2]Wafers!H222</f>
        <v>0</v>
      </c>
      <c r="AH221" s="103"/>
      <c r="AI221" s="103"/>
      <c r="AJ221" s="103"/>
      <c r="AK221" s="103" t="str">
        <f>'[2]Polycraft Armor'!$G221&amp;" "&amp;'[2]Polycraft Armor'!$H221</f>
        <v xml:space="preserve"> </v>
      </c>
      <c r="AL221" s="103"/>
      <c r="AM221" s="103"/>
      <c r="AN221" s="103"/>
      <c r="AO221" s="103"/>
      <c r="AP221" s="103"/>
      <c r="AQ221" s="103"/>
      <c r="AR221" s="103"/>
      <c r="AS221" s="103"/>
      <c r="AT221" s="103">
        <f>Inventories!$D221</f>
        <v>0</v>
      </c>
      <c r="AU221" s="103">
        <f>'[2]Gripped Tools'!C131</f>
        <v>0</v>
      </c>
      <c r="AV221" s="103">
        <f>'[2]Pogo Sticks'!$C221</f>
        <v>0</v>
      </c>
      <c r="AW221" s="103">
        <f>'[1]Custom Objects'!$C216</f>
        <v>0</v>
      </c>
      <c r="AX221" s="103"/>
      <c r="AY221" s="103">
        <f>'[3]Items (MC)'!A221</f>
        <v>0</v>
      </c>
      <c r="AZ221" s="103">
        <f>'[3]Blocks (MC)'!A221</f>
        <v>0</v>
      </c>
    </row>
    <row r="222" spans="3:52" x14ac:dyDescent="0.2">
      <c r="C222" s="105">
        <f>[1]Ores!C222</f>
        <v>0</v>
      </c>
      <c r="D222" s="105">
        <f>[1]Ingots!C222</f>
        <v>0</v>
      </c>
      <c r="E222" s="105"/>
      <c r="F222" s="105">
        <f>'[1]Compressed Blocks'!C222</f>
        <v>0</v>
      </c>
      <c r="G222" s="103">
        <f>[1]Catalysts!C222</f>
        <v>0</v>
      </c>
      <c r="H222" s="103">
        <f>[2]Pellets!F219</f>
        <v>0</v>
      </c>
      <c r="I222" s="103">
        <f>'[1]CV Links'!B224</f>
        <v>0</v>
      </c>
      <c r="J222" s="162" t="str">
        <f>'[1]Compound Vessels'!F222</f>
        <v>Vial (Oleyl Alcohol)</v>
      </c>
      <c r="K222" s="106" t="str">
        <f>'[1]Compound Vessels'!G222</f>
        <v>Beaker (Oleyl Alcohol)</v>
      </c>
      <c r="L222" s="106" t="str">
        <f>'[1]Compound Vessels'!H222</f>
        <v>Drum (Oleyl Alcohol)</v>
      </c>
      <c r="M222" s="106" t="str">
        <f>'[1]Compound Vessels'!I222</f>
        <v>Chemical Vat (Oleyl Alcohol)</v>
      </c>
      <c r="N222" s="162">
        <f>'[1]Compound Vessels'!F547</f>
        <v>0</v>
      </c>
      <c r="O222" s="106">
        <f>'[1]Compound Vessels'!G547</f>
        <v>0</v>
      </c>
      <c r="P222" s="106">
        <f>'[1]Compound Vessels'!H547</f>
        <v>0</v>
      </c>
      <c r="Q222" s="106">
        <f>'[1]Compound Vessels'!I547</f>
        <v>0</v>
      </c>
      <c r="R222" s="165">
        <f>'[1]Element Vessels'!F222</f>
        <v>0</v>
      </c>
      <c r="S222" s="103">
        <f>'[1]Element Vessels'!G222</f>
        <v>0</v>
      </c>
      <c r="T222" s="103">
        <f>'[1]Element Vessels'!H222</f>
        <v>0</v>
      </c>
      <c r="U222" s="103">
        <f>'[1]Element Vessels'!I222</f>
        <v>0</v>
      </c>
      <c r="V222" s="168">
        <f>[2]Pellets!F222</f>
        <v>0</v>
      </c>
      <c r="W222" s="104">
        <f>[2]Pellets!G222</f>
        <v>0</v>
      </c>
      <c r="X222" s="104">
        <f>[2]Pellets!H222</f>
        <v>0</v>
      </c>
      <c r="Y222" s="104">
        <f>[2]Pellets!I222</f>
        <v>0</v>
      </c>
      <c r="Z222" s="104">
        <f>'[2]Blocks (Poly)'!D222</f>
        <v>0</v>
      </c>
      <c r="AA222" s="104">
        <f>'[2]Slabs (Poly)'!F222</f>
        <v>0</v>
      </c>
      <c r="AB222" s="104">
        <f>'[2]Stairs (Poly)'!D222</f>
        <v>0</v>
      </c>
      <c r="AC222" s="171">
        <f>[2]Bricks!E222</f>
        <v>0</v>
      </c>
      <c r="AD222" s="103">
        <f>[2]Molds!C222</f>
        <v>0</v>
      </c>
      <c r="AE222" s="103">
        <f xml:space="preserve"> '[2]Molded Items'!C222</f>
        <v>0</v>
      </c>
      <c r="AF222" s="103">
        <f>[2]Masks!C222</f>
        <v>0</v>
      </c>
      <c r="AG222" s="103">
        <f>[2]Wafers!H223</f>
        <v>0</v>
      </c>
      <c r="AH222" s="103"/>
      <c r="AI222" s="103"/>
      <c r="AJ222" s="103"/>
      <c r="AK222" s="103"/>
      <c r="AL222" s="103"/>
      <c r="AM222" s="103"/>
      <c r="AN222" s="103"/>
      <c r="AO222" s="103"/>
      <c r="AP222" s="103"/>
      <c r="AQ222" s="103"/>
      <c r="AR222" s="103"/>
      <c r="AS222" s="103"/>
      <c r="AT222" s="103">
        <f>Inventories!$D222</f>
        <v>0</v>
      </c>
      <c r="AU222" s="103">
        <f>'[2]Gripped Tools'!C132</f>
        <v>0</v>
      </c>
      <c r="AV222" s="103">
        <f>'[2]Pogo Sticks'!$C222</f>
        <v>0</v>
      </c>
      <c r="AW222" s="103">
        <f>'[1]Custom Objects'!$C217</f>
        <v>0</v>
      </c>
      <c r="AX222" s="103"/>
      <c r="AY222" s="103">
        <f>'[3]Items (MC)'!A222</f>
        <v>0</v>
      </c>
      <c r="AZ222" s="103">
        <f>'[3]Blocks (MC)'!A222</f>
        <v>0</v>
      </c>
    </row>
    <row r="223" spans="3:52" x14ac:dyDescent="0.2">
      <c r="C223" s="105">
        <f>[1]Ores!C223</f>
        <v>0</v>
      </c>
      <c r="D223" s="105">
        <f>[1]Ingots!C223</f>
        <v>0</v>
      </c>
      <c r="E223" s="105"/>
      <c r="F223" s="105">
        <f>'[1]Compressed Blocks'!C223</f>
        <v>0</v>
      </c>
      <c r="G223" s="103">
        <f>[1]Catalysts!C223</f>
        <v>0</v>
      </c>
      <c r="H223" s="103">
        <f>[2]Pellets!F220</f>
        <v>0</v>
      </c>
      <c r="I223" s="103">
        <f>'[1]CV Links'!B225</f>
        <v>0</v>
      </c>
      <c r="J223" s="162" t="str">
        <f>'[1]Compound Vessels'!F223</f>
        <v>Vial (o-Xylene)</v>
      </c>
      <c r="K223" s="106" t="str">
        <f>'[1]Compound Vessels'!G223</f>
        <v>Beaker (o-Xylene)</v>
      </c>
      <c r="L223" s="106" t="str">
        <f>'[1]Compound Vessels'!H223</f>
        <v>Drum (o-Xylene)</v>
      </c>
      <c r="M223" s="106" t="str">
        <f>'[1]Compound Vessels'!I223</f>
        <v>Chemical Vat (o-Xylene)</v>
      </c>
      <c r="N223" s="162">
        <f>'[1]Compound Vessels'!F548</f>
        <v>0</v>
      </c>
      <c r="O223" s="106">
        <f>'[1]Compound Vessels'!G548</f>
        <v>0</v>
      </c>
      <c r="P223" s="106">
        <f>'[1]Compound Vessels'!H548</f>
        <v>0</v>
      </c>
      <c r="Q223" s="106">
        <f>'[1]Compound Vessels'!I548</f>
        <v>0</v>
      </c>
      <c r="R223" s="165">
        <f>'[1]Element Vessels'!F223</f>
        <v>0</v>
      </c>
      <c r="S223" s="103">
        <f>'[1]Element Vessels'!G223</f>
        <v>0</v>
      </c>
      <c r="T223" s="103">
        <f>'[1]Element Vessels'!H223</f>
        <v>0</v>
      </c>
      <c r="U223" s="103">
        <f>'[1]Element Vessels'!I223</f>
        <v>0</v>
      </c>
      <c r="V223" s="168">
        <f>[2]Pellets!F223</f>
        <v>0</v>
      </c>
      <c r="W223" s="104">
        <f>[2]Pellets!G223</f>
        <v>0</v>
      </c>
      <c r="X223" s="104">
        <f>[2]Pellets!H223</f>
        <v>0</v>
      </c>
      <c r="Y223" s="104">
        <f>[2]Pellets!I223</f>
        <v>0</v>
      </c>
      <c r="Z223" s="104">
        <f>'[2]Blocks (Poly)'!D223</f>
        <v>0</v>
      </c>
      <c r="AA223" s="104">
        <f>'[2]Slabs (Poly)'!F223</f>
        <v>0</v>
      </c>
      <c r="AB223" s="104">
        <f>'[2]Stairs (Poly)'!D223</f>
        <v>0</v>
      </c>
      <c r="AC223" s="171">
        <f>[2]Bricks!E223</f>
        <v>0</v>
      </c>
      <c r="AD223" s="103">
        <f>[2]Molds!C223</f>
        <v>0</v>
      </c>
      <c r="AE223" s="103">
        <f xml:space="preserve"> '[2]Molded Items'!C223</f>
        <v>0</v>
      </c>
      <c r="AF223" s="103">
        <f>[2]Masks!C223</f>
        <v>0</v>
      </c>
      <c r="AG223" s="103">
        <f>[2]Wafers!H224</f>
        <v>0</v>
      </c>
      <c r="AH223" s="103"/>
      <c r="AI223" s="103"/>
      <c r="AJ223" s="103"/>
      <c r="AK223" s="103"/>
      <c r="AL223" s="103"/>
      <c r="AM223" s="103"/>
      <c r="AN223" s="103"/>
      <c r="AO223" s="103"/>
      <c r="AP223" s="103"/>
      <c r="AQ223" s="103"/>
      <c r="AR223" s="103"/>
      <c r="AS223" s="103"/>
      <c r="AT223" s="103">
        <f>Inventories!$D223</f>
        <v>0</v>
      </c>
      <c r="AU223" s="103">
        <f>'[2]Gripped Tools'!C133</f>
        <v>0</v>
      </c>
      <c r="AV223" s="103">
        <f>'[2]Pogo Sticks'!$C223</f>
        <v>0</v>
      </c>
      <c r="AW223" s="103">
        <f>'[1]Custom Objects'!$C218</f>
        <v>0</v>
      </c>
      <c r="AX223" s="103"/>
      <c r="AY223" s="103">
        <f>'[3]Items (MC)'!A223</f>
        <v>0</v>
      </c>
      <c r="AZ223" s="103">
        <f>'[3]Blocks (MC)'!A223</f>
        <v>0</v>
      </c>
    </row>
    <row r="224" spans="3:52" x14ac:dyDescent="0.2">
      <c r="C224" s="105">
        <f>[1]Ores!C224</f>
        <v>0</v>
      </c>
      <c r="D224" s="105">
        <f>[1]Ingots!C224</f>
        <v>0</v>
      </c>
      <c r="E224" s="105"/>
      <c r="F224" s="105">
        <f>'[1]Compressed Blocks'!C224</f>
        <v>0</v>
      </c>
      <c r="G224" s="103">
        <f>[1]Catalysts!C224</f>
        <v>0</v>
      </c>
      <c r="H224" s="103">
        <f>[2]Pellets!F221</f>
        <v>0</v>
      </c>
      <c r="I224" s="103">
        <f>'[1]CV Links'!B226</f>
        <v>0</v>
      </c>
      <c r="J224" s="162" t="str">
        <f>'[1]Compound Vessels'!F224</f>
        <v>Vial (Oxalic Acid)</v>
      </c>
      <c r="K224" s="106" t="str">
        <f>'[1]Compound Vessels'!G224</f>
        <v>Beaker (Oxalic Acid)</v>
      </c>
      <c r="L224" s="106" t="str">
        <f>'[1]Compound Vessels'!H224</f>
        <v>Drum (Oxalic Acid)</v>
      </c>
      <c r="M224" s="106" t="str">
        <f>'[1]Compound Vessels'!I224</f>
        <v>Chemical Vat (Oxalic Acid)</v>
      </c>
      <c r="N224" s="162">
        <f>'[1]Compound Vessels'!F549</f>
        <v>0</v>
      </c>
      <c r="O224" s="106">
        <f>'[1]Compound Vessels'!G549</f>
        <v>0</v>
      </c>
      <c r="P224" s="106">
        <f>'[1]Compound Vessels'!H549</f>
        <v>0</v>
      </c>
      <c r="Q224" s="106">
        <f>'[1]Compound Vessels'!I549</f>
        <v>0</v>
      </c>
      <c r="R224" s="165">
        <f>'[1]Element Vessels'!F224</f>
        <v>0</v>
      </c>
      <c r="S224" s="103">
        <f>'[1]Element Vessels'!G224</f>
        <v>0</v>
      </c>
      <c r="T224" s="103">
        <f>'[1]Element Vessels'!H224</f>
        <v>0</v>
      </c>
      <c r="U224" s="103">
        <f>'[1]Element Vessels'!I224</f>
        <v>0</v>
      </c>
      <c r="V224" s="168">
        <f>[2]Pellets!F224</f>
        <v>0</v>
      </c>
      <c r="W224" s="104">
        <f>[2]Pellets!G224</f>
        <v>0</v>
      </c>
      <c r="X224" s="104">
        <f>[2]Pellets!H224</f>
        <v>0</v>
      </c>
      <c r="Y224" s="104">
        <f>[2]Pellets!I224</f>
        <v>0</v>
      </c>
      <c r="Z224" s="104">
        <f>'[2]Blocks (Poly)'!D224</f>
        <v>0</v>
      </c>
      <c r="AA224" s="104">
        <f>'[2]Slabs (Poly)'!F224</f>
        <v>0</v>
      </c>
      <c r="AB224" s="104">
        <f>'[2]Stairs (Poly)'!D224</f>
        <v>0</v>
      </c>
      <c r="AC224" s="171">
        <f>[2]Bricks!E224</f>
        <v>0</v>
      </c>
      <c r="AD224" s="103">
        <f>[2]Molds!C224</f>
        <v>0</v>
      </c>
      <c r="AE224" s="103">
        <f xml:space="preserve"> '[2]Molded Items'!C224</f>
        <v>0</v>
      </c>
      <c r="AF224" s="103">
        <f>[2]Masks!C224</f>
        <v>0</v>
      </c>
      <c r="AG224" s="103">
        <f>[2]Wafers!H225</f>
        <v>0</v>
      </c>
      <c r="AH224" s="103"/>
      <c r="AI224" s="103"/>
      <c r="AJ224" s="103"/>
      <c r="AK224" s="103"/>
      <c r="AL224" s="103"/>
      <c r="AM224" s="103"/>
      <c r="AN224" s="103"/>
      <c r="AO224" s="103"/>
      <c r="AP224" s="103"/>
      <c r="AQ224" s="103"/>
      <c r="AR224" s="103"/>
      <c r="AS224" s="103"/>
      <c r="AT224" s="103">
        <f>Inventories!$D224</f>
        <v>0</v>
      </c>
      <c r="AU224" s="103">
        <f>'[2]Gripped Tools'!C134</f>
        <v>0</v>
      </c>
      <c r="AV224" s="103">
        <f>'[2]Pogo Sticks'!$C224</f>
        <v>0</v>
      </c>
      <c r="AW224" s="103">
        <f>'[1]Custom Objects'!$C219</f>
        <v>0</v>
      </c>
      <c r="AX224" s="103"/>
      <c r="AY224" s="103">
        <f>'[3]Items (MC)'!A224</f>
        <v>0</v>
      </c>
      <c r="AZ224" s="103">
        <f>'[3]Blocks (MC)'!A224</f>
        <v>0</v>
      </c>
    </row>
    <row r="225" spans="3:52" x14ac:dyDescent="0.2">
      <c r="C225" s="105">
        <f>[1]Ores!C225</f>
        <v>0</v>
      </c>
      <c r="D225" s="105">
        <f>[1]Ingots!C225</f>
        <v>0</v>
      </c>
      <c r="E225" s="105"/>
      <c r="F225" s="105">
        <f>'[1]Compressed Blocks'!C225</f>
        <v>0</v>
      </c>
      <c r="G225" s="103">
        <f>[1]Catalysts!C225</f>
        <v>0</v>
      </c>
      <c r="H225" s="103">
        <f>[2]Pellets!F222</f>
        <v>0</v>
      </c>
      <c r="I225" s="103">
        <f>'[1]CV Links'!B227</f>
        <v>0</v>
      </c>
      <c r="J225" s="162" t="str">
        <f>'[1]Compound Vessels'!F225</f>
        <v>Vial (p-Dichlorobenzene)</v>
      </c>
      <c r="K225" s="106" t="str">
        <f>'[1]Compound Vessels'!G225</f>
        <v>Beaker (p-Dichlorobenzene)</v>
      </c>
      <c r="L225" s="106" t="str">
        <f>'[1]Compound Vessels'!H225</f>
        <v>Drum (p-Dichlorobenzene)</v>
      </c>
      <c r="M225" s="106" t="str">
        <f>'[1]Compound Vessels'!I225</f>
        <v>Chemical Vat (p-Dichlorobenzene)</v>
      </c>
      <c r="N225" s="162">
        <f>'[1]Compound Vessels'!F550</f>
        <v>0</v>
      </c>
      <c r="O225" s="106">
        <f>'[1]Compound Vessels'!G550</f>
        <v>0</v>
      </c>
      <c r="P225" s="106">
        <f>'[1]Compound Vessels'!H550</f>
        <v>0</v>
      </c>
      <c r="Q225" s="106">
        <f>'[1]Compound Vessels'!I550</f>
        <v>0</v>
      </c>
      <c r="R225" s="165">
        <f>'[1]Element Vessels'!F225</f>
        <v>0</v>
      </c>
      <c r="S225" s="103">
        <f>'[1]Element Vessels'!G225</f>
        <v>0</v>
      </c>
      <c r="T225" s="103">
        <f>'[1]Element Vessels'!H225</f>
        <v>0</v>
      </c>
      <c r="U225" s="103">
        <f>'[1]Element Vessels'!I225</f>
        <v>0</v>
      </c>
      <c r="V225" s="168">
        <f>[2]Pellets!F225</f>
        <v>0</v>
      </c>
      <c r="W225" s="104">
        <f>[2]Pellets!G225</f>
        <v>0</v>
      </c>
      <c r="X225" s="104">
        <f>[2]Pellets!H225</f>
        <v>0</v>
      </c>
      <c r="Y225" s="104">
        <f>[2]Pellets!I225</f>
        <v>0</v>
      </c>
      <c r="Z225" s="104">
        <f>'[2]Blocks (Poly)'!D225</f>
        <v>0</v>
      </c>
      <c r="AA225" s="104">
        <f>'[2]Slabs (Poly)'!F225</f>
        <v>0</v>
      </c>
      <c r="AB225" s="104">
        <f>'[2]Stairs (Poly)'!D225</f>
        <v>0</v>
      </c>
      <c r="AC225" s="171">
        <f>[2]Bricks!E225</f>
        <v>0</v>
      </c>
      <c r="AD225" s="103">
        <f>[2]Molds!C225</f>
        <v>0</v>
      </c>
      <c r="AE225" s="103">
        <f xml:space="preserve"> '[2]Molded Items'!C225</f>
        <v>0</v>
      </c>
      <c r="AF225" s="103">
        <f>[2]Masks!C225</f>
        <v>0</v>
      </c>
      <c r="AG225" s="103">
        <f>[2]Wafers!H226</f>
        <v>0</v>
      </c>
      <c r="AH225" s="103"/>
      <c r="AI225" s="103"/>
      <c r="AJ225" s="103"/>
      <c r="AK225" s="103"/>
      <c r="AL225" s="103"/>
      <c r="AM225" s="103"/>
      <c r="AN225" s="103"/>
      <c r="AO225" s="103"/>
      <c r="AP225" s="103"/>
      <c r="AQ225" s="103"/>
      <c r="AR225" s="103"/>
      <c r="AS225" s="103"/>
      <c r="AT225" s="103">
        <f>Inventories!$D225</f>
        <v>0</v>
      </c>
      <c r="AU225" s="103">
        <f>'[2]Gripped Tools'!C135</f>
        <v>0</v>
      </c>
      <c r="AV225" s="103">
        <f>'[2]Pogo Sticks'!$C225</f>
        <v>0</v>
      </c>
      <c r="AW225" s="103">
        <f>'[1]Custom Objects'!$C220</f>
        <v>0</v>
      </c>
      <c r="AX225" s="103"/>
      <c r="AY225" s="103">
        <f>'[3]Items (MC)'!A225</f>
        <v>0</v>
      </c>
      <c r="AZ225" s="103">
        <f>'[3]Blocks (MC)'!A225</f>
        <v>0</v>
      </c>
    </row>
    <row r="226" spans="3:52" x14ac:dyDescent="0.2">
      <c r="C226" s="105">
        <f>[1]Ores!C226</f>
        <v>0</v>
      </c>
      <c r="D226" s="105">
        <f>[1]Ingots!C226</f>
        <v>0</v>
      </c>
      <c r="E226" s="105"/>
      <c r="F226" s="105">
        <f>'[1]Compressed Blocks'!C226</f>
        <v>0</v>
      </c>
      <c r="G226" s="103">
        <f>[1]Catalysts!C226</f>
        <v>0</v>
      </c>
      <c r="H226" s="103">
        <f>[2]Pellets!F223</f>
        <v>0</v>
      </c>
      <c r="I226" s="103">
        <f>'[1]CV Links'!B228</f>
        <v>0</v>
      </c>
      <c r="J226" s="162" t="str">
        <f>'[1]Compound Vessels'!F226</f>
        <v>Vial (Paraffin)</v>
      </c>
      <c r="K226" s="106" t="str">
        <f>'[1]Compound Vessels'!G226</f>
        <v>Beaker (Paraffin)</v>
      </c>
      <c r="L226" s="106" t="str">
        <f>'[1]Compound Vessels'!H226</f>
        <v>Drum (Paraffin)</v>
      </c>
      <c r="M226" s="106" t="str">
        <f>'[1]Compound Vessels'!I226</f>
        <v>Chemical Vat (Paraffin)</v>
      </c>
      <c r="N226" s="162">
        <f>'[1]Compound Vessels'!F551</f>
        <v>0</v>
      </c>
      <c r="O226" s="106">
        <f>'[1]Compound Vessels'!G551</f>
        <v>0</v>
      </c>
      <c r="P226" s="106">
        <f>'[1]Compound Vessels'!H551</f>
        <v>0</v>
      </c>
      <c r="Q226" s="106">
        <f>'[1]Compound Vessels'!I551</f>
        <v>0</v>
      </c>
      <c r="R226" s="165">
        <f>'[1]Element Vessels'!F226</f>
        <v>0</v>
      </c>
      <c r="S226" s="103">
        <f>'[1]Element Vessels'!G226</f>
        <v>0</v>
      </c>
      <c r="T226" s="103">
        <f>'[1]Element Vessels'!H226</f>
        <v>0</v>
      </c>
      <c r="U226" s="103">
        <f>'[1]Element Vessels'!I226</f>
        <v>0</v>
      </c>
      <c r="V226" s="168">
        <f>[2]Pellets!F226</f>
        <v>0</v>
      </c>
      <c r="W226" s="104">
        <f>[2]Pellets!G226</f>
        <v>0</v>
      </c>
      <c r="X226" s="104">
        <f>[2]Pellets!H226</f>
        <v>0</v>
      </c>
      <c r="Y226" s="104">
        <f>[2]Pellets!I226</f>
        <v>0</v>
      </c>
      <c r="Z226" s="104">
        <f>'[2]Blocks (Poly)'!D226</f>
        <v>0</v>
      </c>
      <c r="AA226" s="104">
        <f>'[2]Slabs (Poly)'!F226</f>
        <v>0</v>
      </c>
      <c r="AB226" s="104">
        <f>'[2]Stairs (Poly)'!D226</f>
        <v>0</v>
      </c>
      <c r="AC226" s="171">
        <f>[2]Bricks!E226</f>
        <v>0</v>
      </c>
      <c r="AD226" s="103">
        <f>[2]Molds!C226</f>
        <v>0</v>
      </c>
      <c r="AE226" s="103">
        <f xml:space="preserve"> '[2]Molded Items'!C226</f>
        <v>0</v>
      </c>
      <c r="AF226" s="103">
        <f>[2]Masks!C226</f>
        <v>0</v>
      </c>
      <c r="AG226" s="103">
        <f>[2]Wafers!H227</f>
        <v>0</v>
      </c>
      <c r="AH226" s="103"/>
      <c r="AI226" s="103"/>
      <c r="AJ226" s="103"/>
      <c r="AK226" s="103"/>
      <c r="AL226" s="103"/>
      <c r="AM226" s="103"/>
      <c r="AN226" s="103"/>
      <c r="AO226" s="103"/>
      <c r="AP226" s="103"/>
      <c r="AQ226" s="103"/>
      <c r="AR226" s="103"/>
      <c r="AS226" s="103"/>
      <c r="AT226" s="103">
        <f>Inventories!$D226</f>
        <v>0</v>
      </c>
      <c r="AU226" s="103">
        <f>'[2]Gripped Tools'!C136</f>
        <v>0</v>
      </c>
      <c r="AV226" s="103">
        <f>'[2]Pogo Sticks'!$C226</f>
        <v>0</v>
      </c>
      <c r="AW226" s="103">
        <f>'[1]Custom Objects'!$C221</f>
        <v>0</v>
      </c>
      <c r="AX226" s="103"/>
      <c r="AY226" s="103">
        <f>'[3]Items (MC)'!A226</f>
        <v>0</v>
      </c>
      <c r="AZ226" s="103">
        <f>'[3]Blocks (MC)'!A226</f>
        <v>0</v>
      </c>
    </row>
    <row r="227" spans="3:52" x14ac:dyDescent="0.2">
      <c r="C227" s="105">
        <f>[1]Ores!C227</f>
        <v>0</v>
      </c>
      <c r="D227" s="105">
        <f>[1]Ingots!C227</f>
        <v>0</v>
      </c>
      <c r="E227" s="105"/>
      <c r="F227" s="105">
        <f>'[1]Compressed Blocks'!C227</f>
        <v>0</v>
      </c>
      <c r="G227" s="103">
        <f>[1]Catalysts!C227</f>
        <v>0</v>
      </c>
      <c r="H227" s="103">
        <f>[2]Pellets!F224</f>
        <v>0</v>
      </c>
      <c r="I227" s="103">
        <f>'[1]CV Links'!B229</f>
        <v>0</v>
      </c>
      <c r="J227" s="162" t="str">
        <f>'[1]Compound Vessels'!F227</f>
        <v>Vial (p-Xylene)</v>
      </c>
      <c r="K227" s="106" t="str">
        <f>'[1]Compound Vessels'!G227</f>
        <v>Beaker (p-Xylene)</v>
      </c>
      <c r="L227" s="106" t="str">
        <f>'[1]Compound Vessels'!H227</f>
        <v>Drum (p-Xylene)</v>
      </c>
      <c r="M227" s="106" t="str">
        <f>'[1]Compound Vessels'!I227</f>
        <v>Chemical Vat (p-Xylene)</v>
      </c>
      <c r="N227" s="162">
        <f>'[1]Compound Vessels'!F552</f>
        <v>0</v>
      </c>
      <c r="O227" s="106">
        <f>'[1]Compound Vessels'!G552</f>
        <v>0</v>
      </c>
      <c r="P227" s="106">
        <f>'[1]Compound Vessels'!H552</f>
        <v>0</v>
      </c>
      <c r="Q227" s="106">
        <f>'[1]Compound Vessels'!I552</f>
        <v>0</v>
      </c>
      <c r="R227" s="165">
        <f>'[1]Element Vessels'!F227</f>
        <v>0</v>
      </c>
      <c r="S227" s="103">
        <f>'[1]Element Vessels'!G227</f>
        <v>0</v>
      </c>
      <c r="T227" s="103">
        <f>'[1]Element Vessels'!H227</f>
        <v>0</v>
      </c>
      <c r="U227" s="103">
        <f>'[1]Element Vessels'!I227</f>
        <v>0</v>
      </c>
      <c r="V227" s="168">
        <f>[2]Pellets!F227</f>
        <v>0</v>
      </c>
      <c r="W227" s="104">
        <f>[2]Pellets!G227</f>
        <v>0</v>
      </c>
      <c r="X227" s="104">
        <f>[2]Pellets!H227</f>
        <v>0</v>
      </c>
      <c r="Y227" s="104">
        <f>[2]Pellets!I227</f>
        <v>0</v>
      </c>
      <c r="Z227" s="104">
        <f>'[2]Blocks (Poly)'!D227</f>
        <v>0</v>
      </c>
      <c r="AA227" s="104">
        <f>'[2]Slabs (Poly)'!F227</f>
        <v>0</v>
      </c>
      <c r="AB227" s="104">
        <f>'[2]Stairs (Poly)'!D227</f>
        <v>0</v>
      </c>
      <c r="AC227" s="171">
        <f>[2]Bricks!E227</f>
        <v>0</v>
      </c>
      <c r="AD227" s="103">
        <f>[2]Molds!C227</f>
        <v>0</v>
      </c>
      <c r="AE227" s="103">
        <f xml:space="preserve"> '[2]Molded Items'!C227</f>
        <v>0</v>
      </c>
      <c r="AF227" s="103">
        <f>[2]Masks!C227</f>
        <v>0</v>
      </c>
      <c r="AG227" s="103">
        <f>[2]Wafers!H228</f>
        <v>0</v>
      </c>
      <c r="AH227" s="103"/>
      <c r="AI227" s="103"/>
      <c r="AJ227" s="103"/>
      <c r="AK227" s="103"/>
      <c r="AL227" s="103"/>
      <c r="AM227" s="103"/>
      <c r="AN227" s="103"/>
      <c r="AO227" s="103"/>
      <c r="AP227" s="103"/>
      <c r="AQ227" s="103"/>
      <c r="AR227" s="103"/>
      <c r="AS227" s="103"/>
      <c r="AT227" s="103">
        <f>Inventories!$D227</f>
        <v>0</v>
      </c>
      <c r="AU227" s="103">
        <f>'[2]Gripped Tools'!C137</f>
        <v>0</v>
      </c>
      <c r="AV227" s="103">
        <f>'[2]Pogo Sticks'!$C227</f>
        <v>0</v>
      </c>
      <c r="AW227" s="103">
        <f>'[1]Custom Objects'!$C222</f>
        <v>0</v>
      </c>
      <c r="AX227" s="103"/>
      <c r="AY227" s="103">
        <f>'[3]Items (MC)'!A227</f>
        <v>0</v>
      </c>
      <c r="AZ227" s="103">
        <f>'[3]Blocks (MC)'!A227</f>
        <v>0</v>
      </c>
    </row>
    <row r="228" spans="3:52" x14ac:dyDescent="0.2">
      <c r="C228" s="105">
        <f>[1]Ores!C228</f>
        <v>0</v>
      </c>
      <c r="D228" s="105">
        <f>[1]Ingots!C228</f>
        <v>0</v>
      </c>
      <c r="E228" s="105"/>
      <c r="F228" s="105">
        <f>'[1]Compressed Blocks'!C228</f>
        <v>0</v>
      </c>
      <c r="G228" s="103">
        <f>[1]Catalysts!C228</f>
        <v>0</v>
      </c>
      <c r="H228" s="103">
        <f>[2]Pellets!F225</f>
        <v>0</v>
      </c>
      <c r="I228" s="103">
        <f>'[1]CV Links'!B230</f>
        <v>0</v>
      </c>
      <c r="J228" s="162" t="str">
        <f>'[1]Compound Vessels'!F228</f>
        <v>Vial (Pentane Isomers)</v>
      </c>
      <c r="K228" s="106" t="str">
        <f>'[1]Compound Vessels'!G228</f>
        <v>Beaker (Pentane Isomers)</v>
      </c>
      <c r="L228" s="106" t="str">
        <f>'[1]Compound Vessels'!H228</f>
        <v>Drum (Pentane Isomers)</v>
      </c>
      <c r="M228" s="106" t="str">
        <f>'[1]Compound Vessels'!I228</f>
        <v>Chemical Vat (Pentane Isomers)</v>
      </c>
      <c r="N228" s="162">
        <f>'[1]Compound Vessels'!F553</f>
        <v>0</v>
      </c>
      <c r="O228" s="106">
        <f>'[1]Compound Vessels'!G553</f>
        <v>0</v>
      </c>
      <c r="P228" s="106">
        <f>'[1]Compound Vessels'!H553</f>
        <v>0</v>
      </c>
      <c r="Q228" s="106">
        <f>'[1]Compound Vessels'!I553</f>
        <v>0</v>
      </c>
      <c r="R228" s="165">
        <f>'[1]Element Vessels'!F228</f>
        <v>0</v>
      </c>
      <c r="S228" s="103">
        <f>'[1]Element Vessels'!G228</f>
        <v>0</v>
      </c>
      <c r="T228" s="103">
        <f>'[1]Element Vessels'!H228</f>
        <v>0</v>
      </c>
      <c r="U228" s="103">
        <f>'[1]Element Vessels'!I228</f>
        <v>0</v>
      </c>
      <c r="V228" s="168">
        <f>[2]Pellets!F228</f>
        <v>0</v>
      </c>
      <c r="W228" s="104">
        <f>[2]Pellets!G228</f>
        <v>0</v>
      </c>
      <c r="X228" s="104">
        <f>[2]Pellets!H228</f>
        <v>0</v>
      </c>
      <c r="Y228" s="104">
        <f>[2]Pellets!I228</f>
        <v>0</v>
      </c>
      <c r="Z228" s="104">
        <f>'[2]Blocks (Poly)'!D228</f>
        <v>0</v>
      </c>
      <c r="AA228" s="104">
        <f>'[2]Slabs (Poly)'!F228</f>
        <v>0</v>
      </c>
      <c r="AB228" s="104">
        <f>'[2]Stairs (Poly)'!D228</f>
        <v>0</v>
      </c>
      <c r="AC228" s="171">
        <f>[2]Bricks!E228</f>
        <v>0</v>
      </c>
      <c r="AD228" s="103">
        <f>[2]Molds!C228</f>
        <v>0</v>
      </c>
      <c r="AE228" s="103">
        <f xml:space="preserve"> '[2]Molded Items'!C228</f>
        <v>0</v>
      </c>
      <c r="AF228" s="103">
        <f>[2]Masks!C228</f>
        <v>0</v>
      </c>
      <c r="AG228" s="103">
        <f>[2]Wafers!H229</f>
        <v>0</v>
      </c>
      <c r="AH228" s="103"/>
      <c r="AI228" s="103"/>
      <c r="AJ228" s="103"/>
      <c r="AK228" s="103"/>
      <c r="AL228" s="103"/>
      <c r="AM228" s="103"/>
      <c r="AN228" s="103"/>
      <c r="AO228" s="103"/>
      <c r="AP228" s="103"/>
      <c r="AQ228" s="103"/>
      <c r="AR228" s="103"/>
      <c r="AS228" s="103"/>
      <c r="AT228" s="103">
        <f>Inventories!$D228</f>
        <v>0</v>
      </c>
      <c r="AU228" s="103">
        <f>'[2]Gripped Tools'!C138</f>
        <v>0</v>
      </c>
      <c r="AV228" s="103">
        <f>'[2]Pogo Sticks'!$C228</f>
        <v>0</v>
      </c>
      <c r="AW228" s="103">
        <f>'[1]Custom Objects'!$C223</f>
        <v>0</v>
      </c>
      <c r="AX228" s="103"/>
      <c r="AY228" s="103">
        <f>'[3]Items (MC)'!A228</f>
        <v>0</v>
      </c>
      <c r="AZ228" s="103">
        <f>'[3]Blocks (MC)'!A228</f>
        <v>0</v>
      </c>
    </row>
    <row r="229" spans="3:52" x14ac:dyDescent="0.2">
      <c r="C229" s="105">
        <f>[1]Ores!C229</f>
        <v>0</v>
      </c>
      <c r="D229" s="105">
        <f>[1]Ingots!C229</f>
        <v>0</v>
      </c>
      <c r="E229" s="105"/>
      <c r="F229" s="105">
        <f>'[1]Compressed Blocks'!C229</f>
        <v>0</v>
      </c>
      <c r="G229" s="103">
        <f>[1]Catalysts!C229</f>
        <v>0</v>
      </c>
      <c r="H229" s="103">
        <f>[2]Pellets!F226</f>
        <v>0</v>
      </c>
      <c r="I229" s="103">
        <f>'[1]CV Links'!B231</f>
        <v>0</v>
      </c>
      <c r="J229" s="162" t="str">
        <f>'[1]Compound Vessels'!F229</f>
        <v>Vial (Pentyl Mercaptan)</v>
      </c>
      <c r="K229" s="106" t="str">
        <f>'[1]Compound Vessels'!G229</f>
        <v>Beaker (Pentyl Mercaptan)</v>
      </c>
      <c r="L229" s="106" t="str">
        <f>'[1]Compound Vessels'!H229</f>
        <v>Drum (Pentyl Mercaptan)</v>
      </c>
      <c r="M229" s="106" t="str">
        <f>'[1]Compound Vessels'!I229</f>
        <v>Chemical Vat (Pentyl Mercaptan)</v>
      </c>
      <c r="N229" s="162">
        <f>'[1]Compound Vessels'!F554</f>
        <v>0</v>
      </c>
      <c r="O229" s="106">
        <f>'[1]Compound Vessels'!G554</f>
        <v>0</v>
      </c>
      <c r="P229" s="106">
        <f>'[1]Compound Vessels'!H554</f>
        <v>0</v>
      </c>
      <c r="Q229" s="106">
        <f>'[1]Compound Vessels'!I554</f>
        <v>0</v>
      </c>
      <c r="R229" s="165">
        <f>'[1]Element Vessels'!F229</f>
        <v>0</v>
      </c>
      <c r="S229" s="103">
        <f>'[1]Element Vessels'!G229</f>
        <v>0</v>
      </c>
      <c r="T229" s="103">
        <f>'[1]Element Vessels'!H229</f>
        <v>0</v>
      </c>
      <c r="U229" s="103">
        <f>'[1]Element Vessels'!I229</f>
        <v>0</v>
      </c>
      <c r="V229" s="168">
        <f>[2]Pellets!F229</f>
        <v>0</v>
      </c>
      <c r="W229" s="104">
        <f>[2]Pellets!G229</f>
        <v>0</v>
      </c>
      <c r="X229" s="104">
        <f>[2]Pellets!H229</f>
        <v>0</v>
      </c>
      <c r="Y229" s="104">
        <f>[2]Pellets!I229</f>
        <v>0</v>
      </c>
      <c r="Z229" s="104">
        <f>'[2]Blocks (Poly)'!D229</f>
        <v>0</v>
      </c>
      <c r="AA229" s="104">
        <f>'[2]Slabs (Poly)'!F229</f>
        <v>0</v>
      </c>
      <c r="AB229" s="104">
        <f>'[2]Stairs (Poly)'!D229</f>
        <v>0</v>
      </c>
      <c r="AC229" s="171">
        <f>[2]Bricks!E229</f>
        <v>0</v>
      </c>
      <c r="AD229" s="103">
        <f>[2]Molds!C229</f>
        <v>0</v>
      </c>
      <c r="AE229" s="103">
        <f xml:space="preserve"> '[2]Molded Items'!C229</f>
        <v>0</v>
      </c>
      <c r="AF229" s="103">
        <f>[2]Masks!C229</f>
        <v>0</v>
      </c>
      <c r="AG229" s="103">
        <f>[2]Wafers!H230</f>
        <v>0</v>
      </c>
      <c r="AH229" s="103"/>
      <c r="AI229" s="103"/>
      <c r="AJ229" s="103"/>
      <c r="AK229" s="103"/>
      <c r="AL229" s="103"/>
      <c r="AM229" s="103"/>
      <c r="AN229" s="103"/>
      <c r="AO229" s="103"/>
      <c r="AP229" s="103"/>
      <c r="AQ229" s="103"/>
      <c r="AR229" s="103"/>
      <c r="AS229" s="103"/>
      <c r="AT229" s="103">
        <f>Inventories!$D229</f>
        <v>0</v>
      </c>
      <c r="AU229" s="103">
        <f>'[2]Gripped Tools'!C139</f>
        <v>0</v>
      </c>
      <c r="AV229" s="103">
        <f>'[2]Pogo Sticks'!$C229</f>
        <v>0</v>
      </c>
      <c r="AW229" s="103">
        <f>'[1]Custom Objects'!$C224</f>
        <v>0</v>
      </c>
      <c r="AX229" s="103"/>
      <c r="AY229" s="103">
        <f>'[3]Items (MC)'!A229</f>
        <v>0</v>
      </c>
      <c r="AZ229" s="103">
        <f>'[3]Blocks (MC)'!A229</f>
        <v>0</v>
      </c>
    </row>
    <row r="230" spans="3:52" x14ac:dyDescent="0.2">
      <c r="C230" s="105">
        <f>[1]Ores!C230</f>
        <v>0</v>
      </c>
      <c r="D230" s="105">
        <f>[1]Ingots!C230</f>
        <v>0</v>
      </c>
      <c r="E230" s="105"/>
      <c r="F230" s="105">
        <f>'[1]Compressed Blocks'!C230</f>
        <v>0</v>
      </c>
      <c r="G230" s="103">
        <f>[1]Catalysts!C230</f>
        <v>0</v>
      </c>
      <c r="H230" s="103">
        <f>[2]Pellets!F227</f>
        <v>0</v>
      </c>
      <c r="I230" s="103">
        <f>'[1]CV Links'!B232</f>
        <v>0</v>
      </c>
      <c r="J230" s="162" t="str">
        <f>'[1]Compound Vessels'!F230</f>
        <v>Vial (Peracetic Acid)</v>
      </c>
      <c r="K230" s="106" t="str">
        <f>'[1]Compound Vessels'!G230</f>
        <v>Beaker (Peracetic Acid)</v>
      </c>
      <c r="L230" s="106" t="str">
        <f>'[1]Compound Vessels'!H230</f>
        <v>Drum (Peracetic Acid)</v>
      </c>
      <c r="M230" s="106" t="str">
        <f>'[1]Compound Vessels'!I230</f>
        <v>Chemical Vat (Peracetic Acid)</v>
      </c>
      <c r="N230" s="162">
        <f>'[1]Compound Vessels'!F555</f>
        <v>0</v>
      </c>
      <c r="O230" s="106">
        <f>'[1]Compound Vessels'!G555</f>
        <v>0</v>
      </c>
      <c r="P230" s="106">
        <f>'[1]Compound Vessels'!H555</f>
        <v>0</v>
      </c>
      <c r="Q230" s="106">
        <f>'[1]Compound Vessels'!I555</f>
        <v>0</v>
      </c>
      <c r="R230" s="165">
        <f>'[1]Element Vessels'!F230</f>
        <v>0</v>
      </c>
      <c r="S230" s="103">
        <f>'[1]Element Vessels'!G230</f>
        <v>0</v>
      </c>
      <c r="T230" s="103">
        <f>'[1]Element Vessels'!H230</f>
        <v>0</v>
      </c>
      <c r="U230" s="103">
        <f>'[1]Element Vessels'!I230</f>
        <v>0</v>
      </c>
      <c r="V230" s="168">
        <f>[2]Pellets!F230</f>
        <v>0</v>
      </c>
      <c r="W230" s="104">
        <f>[2]Pellets!G230</f>
        <v>0</v>
      </c>
      <c r="X230" s="104">
        <f>[2]Pellets!H230</f>
        <v>0</v>
      </c>
      <c r="Y230" s="104">
        <f>[2]Pellets!I230</f>
        <v>0</v>
      </c>
      <c r="Z230" s="104">
        <f>'[2]Blocks (Poly)'!D230</f>
        <v>0</v>
      </c>
      <c r="AA230" s="104">
        <f>'[2]Slabs (Poly)'!F230</f>
        <v>0</v>
      </c>
      <c r="AB230" s="104">
        <f>'[2]Stairs (Poly)'!D230</f>
        <v>0</v>
      </c>
      <c r="AC230" s="171">
        <f>[2]Bricks!E230</f>
        <v>0</v>
      </c>
      <c r="AD230" s="103">
        <f>[2]Molds!C230</f>
        <v>0</v>
      </c>
      <c r="AE230" s="103">
        <f xml:space="preserve"> '[2]Molded Items'!C230</f>
        <v>0</v>
      </c>
      <c r="AF230" s="103">
        <f>[2]Masks!C230</f>
        <v>0</v>
      </c>
      <c r="AG230" s="103">
        <f>[2]Wafers!H231</f>
        <v>0</v>
      </c>
      <c r="AH230" s="103"/>
      <c r="AI230" s="103"/>
      <c r="AJ230" s="103"/>
      <c r="AK230" s="103"/>
      <c r="AL230" s="103"/>
      <c r="AM230" s="103"/>
      <c r="AN230" s="103"/>
      <c r="AO230" s="103"/>
      <c r="AP230" s="103"/>
      <c r="AQ230" s="103"/>
      <c r="AR230" s="103"/>
      <c r="AS230" s="103"/>
      <c r="AT230" s="103">
        <f>Inventories!$D230</f>
        <v>0</v>
      </c>
      <c r="AU230" s="103">
        <f>'[2]Gripped Tools'!C140</f>
        <v>0</v>
      </c>
      <c r="AV230" s="103">
        <f>'[2]Pogo Sticks'!$C230</f>
        <v>0</v>
      </c>
      <c r="AW230" s="103">
        <f>'[1]Custom Objects'!$C225</f>
        <v>0</v>
      </c>
      <c r="AX230" s="103"/>
      <c r="AY230" s="103">
        <f>'[3]Items (MC)'!A230</f>
        <v>0</v>
      </c>
      <c r="AZ230" s="103">
        <f>'[3]Blocks (MC)'!A230</f>
        <v>0</v>
      </c>
    </row>
    <row r="231" spans="3:52" x14ac:dyDescent="0.2">
      <c r="C231" s="105">
        <f>[1]Ores!C231</f>
        <v>0</v>
      </c>
      <c r="D231" s="105">
        <f>[1]Ingots!C231</f>
        <v>0</v>
      </c>
      <c r="E231" s="105"/>
      <c r="F231" s="105">
        <f>'[1]Compressed Blocks'!C231</f>
        <v>0</v>
      </c>
      <c r="G231" s="103">
        <f>[1]Catalysts!C231</f>
        <v>0</v>
      </c>
      <c r="H231" s="103">
        <f>[2]Pellets!F228</f>
        <v>0</v>
      </c>
      <c r="I231" s="103">
        <f>'[1]CV Links'!B233</f>
        <v>0</v>
      </c>
      <c r="J231" s="162" t="str">
        <f>'[1]Compound Vessels'!F231</f>
        <v>Vial (Phenol)</v>
      </c>
      <c r="K231" s="106" t="str">
        <f>'[1]Compound Vessels'!G231</f>
        <v>Beaker (Phenol)</v>
      </c>
      <c r="L231" s="106" t="str">
        <f>'[1]Compound Vessels'!H231</f>
        <v>Drum (Phenol)</v>
      </c>
      <c r="M231" s="106" t="str">
        <f>'[1]Compound Vessels'!I231</f>
        <v>Chemical Vat (Phenol)</v>
      </c>
      <c r="N231" s="162">
        <f>'[1]Compound Vessels'!F556</f>
        <v>0</v>
      </c>
      <c r="O231" s="106">
        <f>'[1]Compound Vessels'!G556</f>
        <v>0</v>
      </c>
      <c r="P231" s="106">
        <f>'[1]Compound Vessels'!H556</f>
        <v>0</v>
      </c>
      <c r="Q231" s="106">
        <f>'[1]Compound Vessels'!I556</f>
        <v>0</v>
      </c>
      <c r="R231" s="165">
        <f>'[1]Element Vessels'!F231</f>
        <v>0</v>
      </c>
      <c r="S231" s="103">
        <f>'[1]Element Vessels'!G231</f>
        <v>0</v>
      </c>
      <c r="T231" s="103">
        <f>'[1]Element Vessels'!H231</f>
        <v>0</v>
      </c>
      <c r="U231" s="103">
        <f>'[1]Element Vessels'!I231</f>
        <v>0</v>
      </c>
      <c r="V231" s="168">
        <f>[2]Pellets!F231</f>
        <v>0</v>
      </c>
      <c r="W231" s="104">
        <f>[2]Pellets!G231</f>
        <v>0</v>
      </c>
      <c r="X231" s="104">
        <f>[2]Pellets!H231</f>
        <v>0</v>
      </c>
      <c r="Y231" s="104">
        <f>[2]Pellets!I231</f>
        <v>0</v>
      </c>
      <c r="Z231" s="104">
        <f>'[2]Blocks (Poly)'!D231</f>
        <v>0</v>
      </c>
      <c r="AA231" s="104">
        <f>'[2]Slabs (Poly)'!F231</f>
        <v>0</v>
      </c>
      <c r="AB231" s="104">
        <f>'[2]Stairs (Poly)'!D231</f>
        <v>0</v>
      </c>
      <c r="AC231" s="171">
        <f>[2]Bricks!E231</f>
        <v>0</v>
      </c>
      <c r="AD231" s="103">
        <f>[2]Molds!C231</f>
        <v>0</v>
      </c>
      <c r="AE231" s="103">
        <f xml:space="preserve"> '[2]Molded Items'!C231</f>
        <v>0</v>
      </c>
      <c r="AF231" s="103">
        <f>[2]Masks!C231</f>
        <v>0</v>
      </c>
      <c r="AG231" s="103">
        <f>[2]Wafers!H232</f>
        <v>0</v>
      </c>
      <c r="AH231" s="103"/>
      <c r="AI231" s="103"/>
      <c r="AJ231" s="103"/>
      <c r="AK231" s="103"/>
      <c r="AL231" s="103"/>
      <c r="AM231" s="103"/>
      <c r="AN231" s="103"/>
      <c r="AO231" s="103"/>
      <c r="AP231" s="103"/>
      <c r="AQ231" s="103"/>
      <c r="AR231" s="103"/>
      <c r="AS231" s="103"/>
      <c r="AT231" s="103">
        <f>Inventories!$D231</f>
        <v>0</v>
      </c>
      <c r="AU231" s="103">
        <f>'[2]Gripped Tools'!C141</f>
        <v>0</v>
      </c>
      <c r="AV231" s="103">
        <f>'[2]Pogo Sticks'!$C231</f>
        <v>0</v>
      </c>
      <c r="AW231" s="103">
        <f>'[1]Custom Objects'!$C226</f>
        <v>0</v>
      </c>
      <c r="AX231" s="103"/>
      <c r="AY231" s="103">
        <f>'[3]Items (MC)'!A231</f>
        <v>0</v>
      </c>
      <c r="AZ231" s="103">
        <f>'[3]Blocks (MC)'!A231</f>
        <v>0</v>
      </c>
    </row>
    <row r="232" spans="3:52" x14ac:dyDescent="0.2">
      <c r="C232" s="105">
        <f>[1]Ores!C232</f>
        <v>0</v>
      </c>
      <c r="D232" s="105">
        <f>[1]Ingots!C232</f>
        <v>0</v>
      </c>
      <c r="E232" s="105"/>
      <c r="F232" s="105">
        <f>'[1]Compressed Blocks'!C232</f>
        <v>0</v>
      </c>
      <c r="G232" s="103">
        <f>[1]Catalysts!C232</f>
        <v>0</v>
      </c>
      <c r="H232" s="103">
        <f>[2]Pellets!F229</f>
        <v>0</v>
      </c>
      <c r="I232" s="103">
        <f>'[1]CV Links'!B234</f>
        <v>0</v>
      </c>
      <c r="J232" s="162" t="str">
        <f>'[1]Compound Vessels'!F232</f>
        <v>Vial (Phenol Formaldehyde)</v>
      </c>
      <c r="K232" s="106" t="str">
        <f>'[1]Compound Vessels'!G232</f>
        <v>Beaker (Phenol Formaldehyde)</v>
      </c>
      <c r="L232" s="106" t="str">
        <f>'[1]Compound Vessels'!H232</f>
        <v>Drum (Phenol Formaldehyde)</v>
      </c>
      <c r="M232" s="106" t="str">
        <f>'[1]Compound Vessels'!I232</f>
        <v>Chemical Vat (Phenol Formaldehyde)</v>
      </c>
      <c r="N232" s="162">
        <f>'[1]Compound Vessels'!F557</f>
        <v>0</v>
      </c>
      <c r="O232" s="106">
        <f>'[1]Compound Vessels'!G557</f>
        <v>0</v>
      </c>
      <c r="P232" s="106">
        <f>'[1]Compound Vessels'!H557</f>
        <v>0</v>
      </c>
      <c r="Q232" s="106">
        <f>'[1]Compound Vessels'!I557</f>
        <v>0</v>
      </c>
      <c r="R232" s="165">
        <f>'[1]Element Vessels'!F232</f>
        <v>0</v>
      </c>
      <c r="S232" s="103">
        <f>'[1]Element Vessels'!G232</f>
        <v>0</v>
      </c>
      <c r="T232" s="103">
        <f>'[1]Element Vessels'!H232</f>
        <v>0</v>
      </c>
      <c r="U232" s="103">
        <f>'[1]Element Vessels'!I232</f>
        <v>0</v>
      </c>
      <c r="V232" s="168">
        <f>[2]Pellets!F232</f>
        <v>0</v>
      </c>
      <c r="W232" s="104">
        <f>[2]Pellets!G232</f>
        <v>0</v>
      </c>
      <c r="X232" s="104">
        <f>[2]Pellets!H232</f>
        <v>0</v>
      </c>
      <c r="Y232" s="104">
        <f>[2]Pellets!I232</f>
        <v>0</v>
      </c>
      <c r="Z232" s="104">
        <f>'[2]Blocks (Poly)'!D232</f>
        <v>0</v>
      </c>
      <c r="AA232" s="104">
        <f>'[2]Slabs (Poly)'!F232</f>
        <v>0</v>
      </c>
      <c r="AB232" s="104">
        <f>'[2]Stairs (Poly)'!D232</f>
        <v>0</v>
      </c>
      <c r="AC232" s="171">
        <f>[2]Bricks!E232</f>
        <v>0</v>
      </c>
      <c r="AD232" s="103">
        <f>[2]Molds!C232</f>
        <v>0</v>
      </c>
      <c r="AE232" s="103">
        <f xml:space="preserve"> '[2]Molded Items'!C232</f>
        <v>0</v>
      </c>
      <c r="AF232" s="103">
        <f>[2]Masks!C232</f>
        <v>0</v>
      </c>
      <c r="AG232" s="103">
        <f>[2]Wafers!H233</f>
        <v>0</v>
      </c>
      <c r="AH232" s="103"/>
      <c r="AI232" s="103"/>
      <c r="AJ232" s="103"/>
      <c r="AK232" s="103"/>
      <c r="AL232" s="103"/>
      <c r="AM232" s="103"/>
      <c r="AN232" s="103"/>
      <c r="AO232" s="103"/>
      <c r="AP232" s="103"/>
      <c r="AQ232" s="103"/>
      <c r="AR232" s="103"/>
      <c r="AS232" s="103"/>
      <c r="AT232" s="103">
        <f>Inventories!$D232</f>
        <v>0</v>
      </c>
      <c r="AU232" s="103">
        <f>'[2]Gripped Tools'!C142</f>
        <v>0</v>
      </c>
      <c r="AV232" s="103">
        <f>'[2]Pogo Sticks'!$C232</f>
        <v>0</v>
      </c>
      <c r="AW232" s="103">
        <f>'[1]Custom Objects'!$C227</f>
        <v>0</v>
      </c>
      <c r="AX232" s="103"/>
      <c r="AY232" s="103">
        <f>'[3]Items (MC)'!A232</f>
        <v>0</v>
      </c>
      <c r="AZ232" s="103">
        <f>'[3]Blocks (MC)'!A232</f>
        <v>0</v>
      </c>
    </row>
    <row r="233" spans="3:52" x14ac:dyDescent="0.2">
      <c r="C233" s="105">
        <f>[1]Ores!C233</f>
        <v>0</v>
      </c>
      <c r="D233" s="105">
        <f>[1]Ingots!C233</f>
        <v>0</v>
      </c>
      <c r="E233" s="105"/>
      <c r="F233" s="105">
        <f>'[1]Compressed Blocks'!C233</f>
        <v>0</v>
      </c>
      <c r="G233" s="103">
        <f>[1]Catalysts!C233</f>
        <v>0</v>
      </c>
      <c r="H233" s="103">
        <f>[2]Pellets!F230</f>
        <v>0</v>
      </c>
      <c r="I233" s="103">
        <f>'[1]CV Links'!B235</f>
        <v>0</v>
      </c>
      <c r="J233" s="162" t="str">
        <f>'[1]Compound Vessels'!F233</f>
        <v>Vial (Phenol Red)</v>
      </c>
      <c r="K233" s="106" t="str">
        <f>'[1]Compound Vessels'!G233</f>
        <v>Beaker (Phenol Red)</v>
      </c>
      <c r="L233" s="106" t="str">
        <f>'[1]Compound Vessels'!H233</f>
        <v>Drum (Phenol Red)</v>
      </c>
      <c r="M233" s="106" t="str">
        <f>'[1]Compound Vessels'!I233</f>
        <v>Chemical Vat (Phenol Red)</v>
      </c>
      <c r="N233" s="162">
        <f>'[1]Compound Vessels'!F558</f>
        <v>0</v>
      </c>
      <c r="O233" s="106">
        <f>'[1]Compound Vessels'!G558</f>
        <v>0</v>
      </c>
      <c r="P233" s="106">
        <f>'[1]Compound Vessels'!H558</f>
        <v>0</v>
      </c>
      <c r="Q233" s="106">
        <f>'[1]Compound Vessels'!I558</f>
        <v>0</v>
      </c>
      <c r="R233" s="165">
        <f>'[1]Element Vessels'!F233</f>
        <v>0</v>
      </c>
      <c r="S233" s="103">
        <f>'[1]Element Vessels'!G233</f>
        <v>0</v>
      </c>
      <c r="T233" s="103">
        <f>'[1]Element Vessels'!H233</f>
        <v>0</v>
      </c>
      <c r="U233" s="103">
        <f>'[1]Element Vessels'!I233</f>
        <v>0</v>
      </c>
      <c r="V233" s="168">
        <f>[2]Pellets!F233</f>
        <v>0</v>
      </c>
      <c r="W233" s="104">
        <f>[2]Pellets!G233</f>
        <v>0</v>
      </c>
      <c r="X233" s="104">
        <f>[2]Pellets!H233</f>
        <v>0</v>
      </c>
      <c r="Y233" s="104">
        <f>[2]Pellets!I233</f>
        <v>0</v>
      </c>
      <c r="Z233" s="104">
        <f>'[2]Blocks (Poly)'!D233</f>
        <v>0</v>
      </c>
      <c r="AA233" s="104">
        <f>'[2]Slabs (Poly)'!F233</f>
        <v>0</v>
      </c>
      <c r="AB233" s="104">
        <f>'[2]Stairs (Poly)'!D233</f>
        <v>0</v>
      </c>
      <c r="AC233" s="171">
        <f>[2]Bricks!E233</f>
        <v>0</v>
      </c>
      <c r="AD233" s="103">
        <f>[2]Molds!C233</f>
        <v>0</v>
      </c>
      <c r="AE233" s="103">
        <f xml:space="preserve"> '[2]Molded Items'!C233</f>
        <v>0</v>
      </c>
      <c r="AF233" s="103">
        <f>[2]Masks!C233</f>
        <v>0</v>
      </c>
      <c r="AG233" s="103">
        <f>[2]Wafers!H234</f>
        <v>0</v>
      </c>
      <c r="AH233" s="103"/>
      <c r="AI233" s="103"/>
      <c r="AJ233" s="103"/>
      <c r="AK233" s="103"/>
      <c r="AL233" s="103"/>
      <c r="AM233" s="103"/>
      <c r="AN233" s="103"/>
      <c r="AO233" s="103"/>
      <c r="AP233" s="103"/>
      <c r="AQ233" s="103"/>
      <c r="AR233" s="103"/>
      <c r="AS233" s="103"/>
      <c r="AT233" s="103">
        <f>Inventories!$D233</f>
        <v>0</v>
      </c>
      <c r="AU233" s="103">
        <f>'[2]Gripped Tools'!C143</f>
        <v>0</v>
      </c>
      <c r="AV233" s="103">
        <f>'[2]Pogo Sticks'!$C233</f>
        <v>0</v>
      </c>
      <c r="AW233" s="103">
        <f>'[1]Custom Objects'!$C228</f>
        <v>0</v>
      </c>
      <c r="AX233" s="103"/>
      <c r="AY233" s="103">
        <f>'[3]Items (MC)'!A233</f>
        <v>0</v>
      </c>
      <c r="AZ233" s="103">
        <f>'[3]Blocks (MC)'!A233</f>
        <v>0</v>
      </c>
    </row>
    <row r="234" spans="3:52" x14ac:dyDescent="0.2">
      <c r="C234" s="105">
        <f>[1]Ores!C234</f>
        <v>0</v>
      </c>
      <c r="D234" s="105">
        <f>[1]Ingots!C234</f>
        <v>0</v>
      </c>
      <c r="E234" s="105"/>
      <c r="F234" s="105">
        <f>'[1]Compressed Blocks'!C234</f>
        <v>0</v>
      </c>
      <c r="G234" s="103">
        <f>[1]Catalysts!C234</f>
        <v>0</v>
      </c>
      <c r="H234" s="103">
        <f>[2]Pellets!F231</f>
        <v>0</v>
      </c>
      <c r="I234" s="103">
        <f>'[1]CV Links'!B236</f>
        <v>0</v>
      </c>
      <c r="J234" s="162" t="str">
        <f>'[1]Compound Vessels'!F234</f>
        <v>Vial (Phenolphthalein)</v>
      </c>
      <c r="K234" s="106" t="str">
        <f>'[1]Compound Vessels'!G234</f>
        <v>Beaker (Phenolphthalein)</v>
      </c>
      <c r="L234" s="106" t="str">
        <f>'[1]Compound Vessels'!H234</f>
        <v>Drum (Phenolphthalein)</v>
      </c>
      <c r="M234" s="106" t="str">
        <f>'[1]Compound Vessels'!I234</f>
        <v>Chemical Vat (Phenolphthalein)</v>
      </c>
      <c r="N234" s="162">
        <f>'[1]Compound Vessels'!F559</f>
        <v>0</v>
      </c>
      <c r="O234" s="106">
        <f>'[1]Compound Vessels'!G559</f>
        <v>0</v>
      </c>
      <c r="P234" s="106">
        <f>'[1]Compound Vessels'!H559</f>
        <v>0</v>
      </c>
      <c r="Q234" s="106">
        <f>'[1]Compound Vessels'!I559</f>
        <v>0</v>
      </c>
      <c r="R234" s="165">
        <f>'[1]Element Vessels'!F234</f>
        <v>0</v>
      </c>
      <c r="S234" s="103">
        <f>'[1]Element Vessels'!G234</f>
        <v>0</v>
      </c>
      <c r="T234" s="103">
        <f>'[1]Element Vessels'!H234</f>
        <v>0</v>
      </c>
      <c r="U234" s="103">
        <f>'[1]Element Vessels'!I234</f>
        <v>0</v>
      </c>
      <c r="V234" s="168">
        <f>[2]Pellets!F234</f>
        <v>0</v>
      </c>
      <c r="W234" s="104">
        <f>[2]Pellets!G234</f>
        <v>0</v>
      </c>
      <c r="X234" s="104">
        <f>[2]Pellets!H234</f>
        <v>0</v>
      </c>
      <c r="Y234" s="104">
        <f>[2]Pellets!I234</f>
        <v>0</v>
      </c>
      <c r="Z234" s="104">
        <f>'[2]Blocks (Poly)'!D234</f>
        <v>0</v>
      </c>
      <c r="AA234" s="104">
        <f>'[2]Slabs (Poly)'!F234</f>
        <v>0</v>
      </c>
      <c r="AB234" s="104">
        <f>'[2]Stairs (Poly)'!D234</f>
        <v>0</v>
      </c>
      <c r="AC234" s="171">
        <f>[2]Bricks!E234</f>
        <v>0</v>
      </c>
      <c r="AD234" s="103">
        <f>[2]Molds!C234</f>
        <v>0</v>
      </c>
      <c r="AE234" s="103">
        <f xml:space="preserve"> '[2]Molded Items'!C234</f>
        <v>0</v>
      </c>
      <c r="AF234" s="103">
        <f>[2]Masks!C234</f>
        <v>0</v>
      </c>
      <c r="AG234" s="103">
        <f>[2]Wafers!H235</f>
        <v>0</v>
      </c>
      <c r="AH234" s="103"/>
      <c r="AI234" s="103"/>
      <c r="AJ234" s="103"/>
      <c r="AK234" s="103"/>
      <c r="AL234" s="103"/>
      <c r="AM234" s="103"/>
      <c r="AN234" s="103"/>
      <c r="AO234" s="103"/>
      <c r="AP234" s="103"/>
      <c r="AQ234" s="103"/>
      <c r="AR234" s="103"/>
      <c r="AS234" s="103"/>
      <c r="AT234" s="103">
        <f>Inventories!$D234</f>
        <v>0</v>
      </c>
      <c r="AU234" s="103">
        <f>'[2]Gripped Tools'!C144</f>
        <v>0</v>
      </c>
      <c r="AV234" s="103">
        <f>'[2]Pogo Sticks'!$C234</f>
        <v>0</v>
      </c>
      <c r="AW234" s="103">
        <f>'[1]Custom Objects'!$C229</f>
        <v>0</v>
      </c>
      <c r="AX234" s="103"/>
      <c r="AY234" s="103">
        <f>'[3]Items (MC)'!A234</f>
        <v>0</v>
      </c>
      <c r="AZ234" s="103">
        <f>'[3]Blocks (MC)'!A234</f>
        <v>0</v>
      </c>
    </row>
    <row r="235" spans="3:52" x14ac:dyDescent="0.2">
      <c r="C235" s="105">
        <f>[1]Ores!C235</f>
        <v>0</v>
      </c>
      <c r="D235" s="105">
        <f>[1]Ingots!C235</f>
        <v>0</v>
      </c>
      <c r="E235" s="105"/>
      <c r="F235" s="105">
        <f>'[1]Compressed Blocks'!C235</f>
        <v>0</v>
      </c>
      <c r="G235" s="103">
        <f>[1]Catalysts!C235</f>
        <v>0</v>
      </c>
      <c r="H235" s="103">
        <f>[2]Pellets!F232</f>
        <v>0</v>
      </c>
      <c r="I235" s="103">
        <f>'[1]CV Links'!B237</f>
        <v>0</v>
      </c>
      <c r="J235" s="162" t="str">
        <f>'[1]Compound Vessels'!F235</f>
        <v>Vial (Phosgene)</v>
      </c>
      <c r="K235" s="106" t="str">
        <f>'[1]Compound Vessels'!G235</f>
        <v>Beaker (Phosgene)</v>
      </c>
      <c r="L235" s="106" t="str">
        <f>'[1]Compound Vessels'!H235</f>
        <v>Drum (Phosgene)</v>
      </c>
      <c r="M235" s="106" t="str">
        <f>'[1]Compound Vessels'!I235</f>
        <v>Chemical Vat (Phosgene)</v>
      </c>
      <c r="N235" s="162">
        <f>'[1]Compound Vessels'!F560</f>
        <v>0</v>
      </c>
      <c r="O235" s="106">
        <f>'[1]Compound Vessels'!G560</f>
        <v>0</v>
      </c>
      <c r="P235" s="106">
        <f>'[1]Compound Vessels'!H560</f>
        <v>0</v>
      </c>
      <c r="Q235" s="106">
        <f>'[1]Compound Vessels'!I560</f>
        <v>0</v>
      </c>
      <c r="R235" s="165">
        <f>'[1]Element Vessels'!F235</f>
        <v>0</v>
      </c>
      <c r="S235" s="103">
        <f>'[1]Element Vessels'!G235</f>
        <v>0</v>
      </c>
      <c r="T235" s="103">
        <f>'[1]Element Vessels'!H235</f>
        <v>0</v>
      </c>
      <c r="U235" s="103">
        <f>'[1]Element Vessels'!I235</f>
        <v>0</v>
      </c>
      <c r="V235" s="168">
        <f>[2]Pellets!F235</f>
        <v>0</v>
      </c>
      <c r="W235" s="104">
        <f>[2]Pellets!G235</f>
        <v>0</v>
      </c>
      <c r="X235" s="104">
        <f>[2]Pellets!H235</f>
        <v>0</v>
      </c>
      <c r="Y235" s="104">
        <f>[2]Pellets!I235</f>
        <v>0</v>
      </c>
      <c r="Z235" s="104">
        <f>'[2]Blocks (Poly)'!D235</f>
        <v>0</v>
      </c>
      <c r="AA235" s="104">
        <f>'[2]Slabs (Poly)'!F235</f>
        <v>0</v>
      </c>
      <c r="AB235" s="104">
        <f>'[2]Stairs (Poly)'!D235</f>
        <v>0</v>
      </c>
      <c r="AC235" s="171">
        <f>[2]Bricks!E235</f>
        <v>0</v>
      </c>
      <c r="AD235" s="103">
        <f>[2]Molds!C235</f>
        <v>0</v>
      </c>
      <c r="AE235" s="103">
        <f xml:space="preserve"> '[2]Molded Items'!C235</f>
        <v>0</v>
      </c>
      <c r="AF235" s="103">
        <f>[2]Masks!C235</f>
        <v>0</v>
      </c>
      <c r="AG235" s="103">
        <f>[2]Wafers!H236</f>
        <v>0</v>
      </c>
      <c r="AH235" s="103"/>
      <c r="AI235" s="103"/>
      <c r="AJ235" s="103"/>
      <c r="AK235" s="103"/>
      <c r="AL235" s="103"/>
      <c r="AM235" s="103"/>
      <c r="AN235" s="103"/>
      <c r="AO235" s="103"/>
      <c r="AP235" s="103"/>
      <c r="AQ235" s="103"/>
      <c r="AR235" s="103"/>
      <c r="AS235" s="103"/>
      <c r="AT235" s="103">
        <f>Inventories!$D235</f>
        <v>0</v>
      </c>
      <c r="AU235" s="103">
        <f>'[2]Gripped Tools'!C145</f>
        <v>0</v>
      </c>
      <c r="AV235" s="103">
        <f>'[2]Pogo Sticks'!$C235</f>
        <v>0</v>
      </c>
      <c r="AW235" s="103">
        <f>'[1]Custom Objects'!$C230</f>
        <v>0</v>
      </c>
      <c r="AX235" s="103"/>
      <c r="AY235" s="103">
        <f>'[3]Items (MC)'!A235</f>
        <v>0</v>
      </c>
      <c r="AZ235" s="103">
        <f>'[3]Blocks (MC)'!A235</f>
        <v>0</v>
      </c>
    </row>
    <row r="236" spans="3:52" x14ac:dyDescent="0.2">
      <c r="C236" s="105">
        <f>[1]Ores!C236</f>
        <v>0</v>
      </c>
      <c r="D236" s="105">
        <f>[1]Ingots!C236</f>
        <v>0</v>
      </c>
      <c r="E236" s="105"/>
      <c r="F236" s="105">
        <f>'[1]Compressed Blocks'!C236</f>
        <v>0</v>
      </c>
      <c r="G236" s="103">
        <f>[1]Catalysts!C236</f>
        <v>0</v>
      </c>
      <c r="H236" s="103">
        <f>[2]Pellets!F233</f>
        <v>0</v>
      </c>
      <c r="I236" s="103">
        <f>'[1]CV Links'!B238</f>
        <v>0</v>
      </c>
      <c r="J236" s="162" t="str">
        <f>'[1]Compound Vessels'!F236</f>
        <v>Vial (Phosphoric Acid)</v>
      </c>
      <c r="K236" s="106" t="str">
        <f>'[1]Compound Vessels'!G236</f>
        <v>Beaker (Phosphoric Acid)</v>
      </c>
      <c r="L236" s="106" t="str">
        <f>'[1]Compound Vessels'!H236</f>
        <v>Drum (Phosphoric Acid)</v>
      </c>
      <c r="M236" s="106" t="str">
        <f>'[1]Compound Vessels'!I236</f>
        <v>Chemical Vat (Phosphoric Acid)</v>
      </c>
      <c r="N236" s="162">
        <f>'[1]Compound Vessels'!F561</f>
        <v>0</v>
      </c>
      <c r="O236" s="106">
        <f>'[1]Compound Vessels'!G561</f>
        <v>0</v>
      </c>
      <c r="P236" s="106">
        <f>'[1]Compound Vessels'!H561</f>
        <v>0</v>
      </c>
      <c r="Q236" s="106">
        <f>'[1]Compound Vessels'!I561</f>
        <v>0</v>
      </c>
      <c r="R236" s="165">
        <f>'[1]Element Vessels'!F236</f>
        <v>0</v>
      </c>
      <c r="S236" s="103">
        <f>'[1]Element Vessels'!G236</f>
        <v>0</v>
      </c>
      <c r="T236" s="103">
        <f>'[1]Element Vessels'!H236</f>
        <v>0</v>
      </c>
      <c r="U236" s="103">
        <f>'[1]Element Vessels'!I236</f>
        <v>0</v>
      </c>
      <c r="V236" s="168">
        <f>[2]Pellets!F236</f>
        <v>0</v>
      </c>
      <c r="W236" s="104">
        <f>[2]Pellets!G236</f>
        <v>0</v>
      </c>
      <c r="X236" s="104">
        <f>[2]Pellets!H236</f>
        <v>0</v>
      </c>
      <c r="Y236" s="104">
        <f>[2]Pellets!I236</f>
        <v>0</v>
      </c>
      <c r="Z236" s="104">
        <f>'[2]Blocks (Poly)'!D236</f>
        <v>0</v>
      </c>
      <c r="AA236" s="104">
        <f>'[2]Slabs (Poly)'!F236</f>
        <v>0</v>
      </c>
      <c r="AB236" s="104">
        <f>'[2]Stairs (Poly)'!D236</f>
        <v>0</v>
      </c>
      <c r="AC236" s="171">
        <f>[2]Bricks!E236</f>
        <v>0</v>
      </c>
      <c r="AD236" s="103">
        <f>[2]Molds!C236</f>
        <v>0</v>
      </c>
      <c r="AE236" s="103">
        <f xml:space="preserve"> '[2]Molded Items'!C236</f>
        <v>0</v>
      </c>
      <c r="AF236" s="103">
        <f>[2]Masks!C236</f>
        <v>0</v>
      </c>
      <c r="AG236" s="103">
        <f>[2]Wafers!H237</f>
        <v>0</v>
      </c>
      <c r="AH236" s="103"/>
      <c r="AI236" s="103"/>
      <c r="AJ236" s="103"/>
      <c r="AK236" s="103"/>
      <c r="AL236" s="103"/>
      <c r="AM236" s="103"/>
      <c r="AN236" s="103"/>
      <c r="AO236" s="103"/>
      <c r="AP236" s="103"/>
      <c r="AQ236" s="103"/>
      <c r="AR236" s="103"/>
      <c r="AS236" s="103"/>
      <c r="AT236" s="103">
        <f>Inventories!$D236</f>
        <v>0</v>
      </c>
      <c r="AU236" s="103">
        <f>'[2]Gripped Tools'!C146</f>
        <v>0</v>
      </c>
      <c r="AV236" s="103">
        <f>'[2]Pogo Sticks'!$C236</f>
        <v>0</v>
      </c>
      <c r="AW236" s="103">
        <f>'[1]Custom Objects'!$C231</f>
        <v>0</v>
      </c>
      <c r="AX236" s="103"/>
      <c r="AY236" s="103">
        <f>'[3]Items (MC)'!A236</f>
        <v>0</v>
      </c>
      <c r="AZ236" s="103">
        <f>'[3]Blocks (MC)'!A236</f>
        <v>0</v>
      </c>
    </row>
    <row r="237" spans="3:52" x14ac:dyDescent="0.2">
      <c r="C237" s="105">
        <f>[1]Ores!C237</f>
        <v>0</v>
      </c>
      <c r="D237" s="105">
        <f>[1]Ingots!C237</f>
        <v>0</v>
      </c>
      <c r="E237" s="105"/>
      <c r="F237" s="105">
        <f>'[1]Compressed Blocks'!C237</f>
        <v>0</v>
      </c>
      <c r="G237" s="103">
        <f>[1]Catalysts!C237</f>
        <v>0</v>
      </c>
      <c r="H237" s="103">
        <f>[2]Pellets!F234</f>
        <v>0</v>
      </c>
      <c r="I237" s="103">
        <f>'[1]CV Links'!B239</f>
        <v>0</v>
      </c>
      <c r="J237" s="162" t="str">
        <f>'[1]Compound Vessels'!F237</f>
        <v>Bag (Phosphorus Pentoxide)</v>
      </c>
      <c r="K237" s="106" t="str">
        <f>'[1]Compound Vessels'!G237</f>
        <v>Sack (Phosphorus Pentoxide)</v>
      </c>
      <c r="L237" s="106" t="str">
        <f>'[1]Compound Vessels'!H237</f>
        <v>Powder Keg (Phosphorus Pentoxide)</v>
      </c>
      <c r="M237" s="106" t="str">
        <f>'[1]Compound Vessels'!I237</f>
        <v>Chemical Silo (Phosphorus Pentoxide)</v>
      </c>
      <c r="N237" s="162">
        <f>'[1]Compound Vessels'!F562</f>
        <v>0</v>
      </c>
      <c r="O237" s="106">
        <f>'[1]Compound Vessels'!G562</f>
        <v>0</v>
      </c>
      <c r="P237" s="106">
        <f>'[1]Compound Vessels'!H562</f>
        <v>0</v>
      </c>
      <c r="Q237" s="106">
        <f>'[1]Compound Vessels'!I562</f>
        <v>0</v>
      </c>
      <c r="R237" s="165">
        <f>'[1]Element Vessels'!F237</f>
        <v>0</v>
      </c>
      <c r="S237" s="103">
        <f>'[1]Element Vessels'!G237</f>
        <v>0</v>
      </c>
      <c r="T237" s="103">
        <f>'[1]Element Vessels'!H237</f>
        <v>0</v>
      </c>
      <c r="U237" s="103">
        <f>'[1]Element Vessels'!I237</f>
        <v>0</v>
      </c>
      <c r="V237" s="168">
        <f>[2]Pellets!F237</f>
        <v>0</v>
      </c>
      <c r="W237" s="104">
        <f>[2]Pellets!G237</f>
        <v>0</v>
      </c>
      <c r="X237" s="104">
        <f>[2]Pellets!H237</f>
        <v>0</v>
      </c>
      <c r="Y237" s="104">
        <f>[2]Pellets!I237</f>
        <v>0</v>
      </c>
      <c r="Z237" s="104">
        <f>'[2]Blocks (Poly)'!D237</f>
        <v>0</v>
      </c>
      <c r="AA237" s="104">
        <f>'[2]Slabs (Poly)'!F237</f>
        <v>0</v>
      </c>
      <c r="AB237" s="104">
        <f>'[2]Stairs (Poly)'!D237</f>
        <v>0</v>
      </c>
      <c r="AC237" s="171">
        <f>[2]Bricks!E237</f>
        <v>0</v>
      </c>
      <c r="AD237" s="103">
        <f>[2]Molds!C237</f>
        <v>0</v>
      </c>
      <c r="AE237" s="103">
        <f xml:space="preserve"> '[2]Molded Items'!C237</f>
        <v>0</v>
      </c>
      <c r="AF237" s="103">
        <f>[2]Masks!C237</f>
        <v>0</v>
      </c>
      <c r="AG237" s="103">
        <f>[2]Wafers!H238</f>
        <v>0</v>
      </c>
      <c r="AH237" s="103"/>
      <c r="AI237" s="103"/>
      <c r="AJ237" s="103"/>
      <c r="AK237" s="103"/>
      <c r="AL237" s="103"/>
      <c r="AM237" s="103"/>
      <c r="AN237" s="103"/>
      <c r="AO237" s="103"/>
      <c r="AP237" s="103"/>
      <c r="AQ237" s="103"/>
      <c r="AR237" s="103"/>
      <c r="AS237" s="103"/>
      <c r="AT237" s="103">
        <f>Inventories!$D237</f>
        <v>0</v>
      </c>
      <c r="AU237" s="103">
        <f>'[2]Gripped Tools'!C147</f>
        <v>0</v>
      </c>
      <c r="AV237" s="103">
        <f>'[2]Pogo Sticks'!$C237</f>
        <v>0</v>
      </c>
      <c r="AW237" s="103">
        <f>'[1]Custom Objects'!$C232</f>
        <v>0</v>
      </c>
      <c r="AX237" s="103"/>
      <c r="AY237" s="103">
        <f>'[3]Items (MC)'!A237</f>
        <v>0</v>
      </c>
      <c r="AZ237" s="103">
        <f>'[3]Blocks (MC)'!A237</f>
        <v>0</v>
      </c>
    </row>
    <row r="238" spans="3:52" x14ac:dyDescent="0.2">
      <c r="C238" s="105">
        <f>[1]Ores!C238</f>
        <v>0</v>
      </c>
      <c r="D238" s="105">
        <f>[1]Ingots!C238</f>
        <v>0</v>
      </c>
      <c r="E238" s="105"/>
      <c r="F238" s="105">
        <f>'[1]Compressed Blocks'!C238</f>
        <v>0</v>
      </c>
      <c r="G238" s="103">
        <f>[1]Catalysts!C238</f>
        <v>0</v>
      </c>
      <c r="H238" s="103">
        <f>[2]Pellets!F235</f>
        <v>0</v>
      </c>
      <c r="I238" s="103">
        <f>'[1]CV Links'!B240</f>
        <v>0</v>
      </c>
      <c r="J238" s="162" t="str">
        <f>'[1]Compound Vessels'!F238</f>
        <v>Bag (Potassium Aluminium Sulfate)</v>
      </c>
      <c r="K238" s="106" t="str">
        <f>'[1]Compound Vessels'!G238</f>
        <v>Sack (Potassium Aluminium Sulfate)</v>
      </c>
      <c r="L238" s="106" t="str">
        <f>'[1]Compound Vessels'!H238</f>
        <v>Powder Keg (Potassium Aluminium Sulfate)</v>
      </c>
      <c r="M238" s="106" t="str">
        <f>'[1]Compound Vessels'!I238</f>
        <v>Chemical Silo (Potassium Aluminium Sulfate)</v>
      </c>
      <c r="N238" s="162">
        <f>'[1]Compound Vessels'!F563</f>
        <v>0</v>
      </c>
      <c r="O238" s="106">
        <f>'[1]Compound Vessels'!G563</f>
        <v>0</v>
      </c>
      <c r="P238" s="106">
        <f>'[1]Compound Vessels'!H563</f>
        <v>0</v>
      </c>
      <c r="Q238" s="106">
        <f>'[1]Compound Vessels'!I563</f>
        <v>0</v>
      </c>
      <c r="R238" s="165">
        <f>'[1]Element Vessels'!F238</f>
        <v>0</v>
      </c>
      <c r="S238" s="103">
        <f>'[1]Element Vessels'!G238</f>
        <v>0</v>
      </c>
      <c r="T238" s="103">
        <f>'[1]Element Vessels'!H238</f>
        <v>0</v>
      </c>
      <c r="U238" s="103">
        <f>'[1]Element Vessels'!I238</f>
        <v>0</v>
      </c>
      <c r="V238" s="168">
        <f>[2]Pellets!F238</f>
        <v>0</v>
      </c>
      <c r="W238" s="104">
        <f>[2]Pellets!G238</f>
        <v>0</v>
      </c>
      <c r="X238" s="104">
        <f>[2]Pellets!H238</f>
        <v>0</v>
      </c>
      <c r="Y238" s="104">
        <f>[2]Pellets!I238</f>
        <v>0</v>
      </c>
      <c r="Z238" s="104">
        <f>'[2]Blocks (Poly)'!D238</f>
        <v>0</v>
      </c>
      <c r="AA238" s="104">
        <f>'[2]Slabs (Poly)'!F238</f>
        <v>0</v>
      </c>
      <c r="AB238" s="104">
        <f>'[2]Stairs (Poly)'!D238</f>
        <v>0</v>
      </c>
      <c r="AC238" s="171">
        <f>[2]Bricks!E238</f>
        <v>0</v>
      </c>
      <c r="AD238" s="103">
        <f>[2]Molds!C238</f>
        <v>0</v>
      </c>
      <c r="AE238" s="103">
        <f xml:space="preserve"> '[2]Molded Items'!C238</f>
        <v>0</v>
      </c>
      <c r="AF238" s="103">
        <f>[2]Masks!C238</f>
        <v>0</v>
      </c>
      <c r="AG238" s="103">
        <f>[2]Wafers!H239</f>
        <v>0</v>
      </c>
      <c r="AH238" s="103"/>
      <c r="AI238" s="103"/>
      <c r="AJ238" s="103"/>
      <c r="AK238" s="103"/>
      <c r="AL238" s="103"/>
      <c r="AM238" s="103"/>
      <c r="AN238" s="103"/>
      <c r="AO238" s="103"/>
      <c r="AP238" s="103"/>
      <c r="AQ238" s="103"/>
      <c r="AR238" s="103"/>
      <c r="AS238" s="103"/>
      <c r="AT238" s="103">
        <f>Inventories!$D238</f>
        <v>0</v>
      </c>
      <c r="AU238" s="103">
        <f>'[2]Gripped Tools'!C148</f>
        <v>0</v>
      </c>
      <c r="AV238" s="103">
        <f>'[2]Pogo Sticks'!$C238</f>
        <v>0</v>
      </c>
      <c r="AW238" s="103">
        <f>'[1]Custom Objects'!$C233</f>
        <v>0</v>
      </c>
      <c r="AX238" s="103"/>
      <c r="AY238" s="103">
        <f>'[3]Items (MC)'!A238</f>
        <v>0</v>
      </c>
      <c r="AZ238" s="103">
        <f>'[3]Blocks (MC)'!A238</f>
        <v>0</v>
      </c>
    </row>
    <row r="239" spans="3:52" x14ac:dyDescent="0.2">
      <c r="C239" s="105">
        <f>[1]Ores!C239</f>
        <v>0</v>
      </c>
      <c r="D239" s="105">
        <f>[1]Ingots!C239</f>
        <v>0</v>
      </c>
      <c r="E239" s="105"/>
      <c r="F239" s="105">
        <f>'[1]Compressed Blocks'!C239</f>
        <v>0</v>
      </c>
      <c r="G239" s="103">
        <f>[1]Catalysts!C239</f>
        <v>0</v>
      </c>
      <c r="H239" s="103">
        <f>[2]Pellets!F236</f>
        <v>0</v>
      </c>
      <c r="I239" s="103">
        <f>'[1]CV Links'!B241</f>
        <v>0</v>
      </c>
      <c r="J239" s="162" t="str">
        <f>'[1]Compound Vessels'!F239</f>
        <v>Bag (Potassium Bitartrate)</v>
      </c>
      <c r="K239" s="106" t="str">
        <f>'[1]Compound Vessels'!G239</f>
        <v>Sack (Potassium Bitartrate)</v>
      </c>
      <c r="L239" s="106" t="str">
        <f>'[1]Compound Vessels'!H239</f>
        <v>Powder Keg (Potassium Bitartrate)</v>
      </c>
      <c r="M239" s="106" t="str">
        <f>'[1]Compound Vessels'!I239</f>
        <v>Chemical Silo (Potassium Bitartrate)</v>
      </c>
      <c r="N239" s="162">
        <f>'[1]Compound Vessels'!F564</f>
        <v>0</v>
      </c>
      <c r="O239" s="106">
        <f>'[1]Compound Vessels'!G564</f>
        <v>0</v>
      </c>
      <c r="P239" s="106">
        <f>'[1]Compound Vessels'!H564</f>
        <v>0</v>
      </c>
      <c r="Q239" s="106">
        <f>'[1]Compound Vessels'!I564</f>
        <v>0</v>
      </c>
      <c r="R239" s="165">
        <f>'[1]Element Vessels'!F239</f>
        <v>0</v>
      </c>
      <c r="S239" s="103">
        <f>'[1]Element Vessels'!G239</f>
        <v>0</v>
      </c>
      <c r="T239" s="103">
        <f>'[1]Element Vessels'!H239</f>
        <v>0</v>
      </c>
      <c r="U239" s="103">
        <f>'[1]Element Vessels'!I239</f>
        <v>0</v>
      </c>
      <c r="V239" s="168">
        <f>[2]Pellets!F239</f>
        <v>0</v>
      </c>
      <c r="W239" s="104">
        <f>[2]Pellets!G239</f>
        <v>0</v>
      </c>
      <c r="X239" s="104">
        <f>[2]Pellets!H239</f>
        <v>0</v>
      </c>
      <c r="Y239" s="104">
        <f>[2]Pellets!I239</f>
        <v>0</v>
      </c>
      <c r="Z239" s="104">
        <f>'[2]Blocks (Poly)'!D239</f>
        <v>0</v>
      </c>
      <c r="AA239" s="104">
        <f>'[2]Slabs (Poly)'!F239</f>
        <v>0</v>
      </c>
      <c r="AB239" s="104">
        <f>'[2]Stairs (Poly)'!D239</f>
        <v>0</v>
      </c>
      <c r="AC239" s="171">
        <f>[2]Bricks!E239</f>
        <v>0</v>
      </c>
      <c r="AD239" s="103">
        <f>[2]Molds!C239</f>
        <v>0</v>
      </c>
      <c r="AE239" s="103">
        <f xml:space="preserve"> '[2]Molded Items'!C239</f>
        <v>0</v>
      </c>
      <c r="AF239" s="103">
        <f>[2]Masks!C239</f>
        <v>0</v>
      </c>
      <c r="AG239" s="103">
        <f>[2]Wafers!H240</f>
        <v>0</v>
      </c>
      <c r="AH239" s="103"/>
      <c r="AI239" s="103"/>
      <c r="AJ239" s="103"/>
      <c r="AK239" s="103"/>
      <c r="AL239" s="103"/>
      <c r="AM239" s="103"/>
      <c r="AN239" s="103"/>
      <c r="AO239" s="103"/>
      <c r="AP239" s="103"/>
      <c r="AQ239" s="103"/>
      <c r="AR239" s="103"/>
      <c r="AS239" s="103"/>
      <c r="AT239" s="103">
        <f>Inventories!$D239</f>
        <v>0</v>
      </c>
      <c r="AU239" s="103">
        <f>'[2]Gripped Tools'!C149</f>
        <v>0</v>
      </c>
      <c r="AV239" s="103">
        <f>'[2]Pogo Sticks'!$C239</f>
        <v>0</v>
      </c>
      <c r="AW239" s="103">
        <f>'[1]Custom Objects'!$C234</f>
        <v>0</v>
      </c>
      <c r="AX239" s="103"/>
      <c r="AY239" s="103">
        <f>'[3]Items (MC)'!A239</f>
        <v>0</v>
      </c>
      <c r="AZ239" s="103">
        <f>'[3]Blocks (MC)'!A239</f>
        <v>0</v>
      </c>
    </row>
    <row r="240" spans="3:52" x14ac:dyDescent="0.2">
      <c r="C240" s="105">
        <f>[1]Ores!C240</f>
        <v>0</v>
      </c>
      <c r="D240" s="105">
        <f>[1]Ingots!C240</f>
        <v>0</v>
      </c>
      <c r="E240" s="105"/>
      <c r="F240" s="105">
        <f>'[1]Compressed Blocks'!C240</f>
        <v>0</v>
      </c>
      <c r="G240" s="103">
        <f>[1]Catalysts!C240</f>
        <v>0</v>
      </c>
      <c r="H240" s="103">
        <f>[2]Pellets!F237</f>
        <v>0</v>
      </c>
      <c r="I240" s="103">
        <f>'[1]CV Links'!B242</f>
        <v>0</v>
      </c>
      <c r="J240" s="162" t="str">
        <f>'[1]Compound Vessels'!F240</f>
        <v>Bag (Potassium Bromide)</v>
      </c>
      <c r="K240" s="106" t="str">
        <f>'[1]Compound Vessels'!G240</f>
        <v>Sack (Potassium Bromide)</v>
      </c>
      <c r="L240" s="106" t="str">
        <f>'[1]Compound Vessels'!H240</f>
        <v>Powder Keg (Potassium Bromide)</v>
      </c>
      <c r="M240" s="106" t="str">
        <f>'[1]Compound Vessels'!I240</f>
        <v>Chemical Silo (Potassium Bromide)</v>
      </c>
      <c r="N240" s="162">
        <f>'[1]Compound Vessels'!F565</f>
        <v>0</v>
      </c>
      <c r="O240" s="106">
        <f>'[1]Compound Vessels'!G565</f>
        <v>0</v>
      </c>
      <c r="P240" s="106">
        <f>'[1]Compound Vessels'!H565</f>
        <v>0</v>
      </c>
      <c r="Q240" s="106">
        <f>'[1]Compound Vessels'!I565</f>
        <v>0</v>
      </c>
      <c r="R240" s="165">
        <f>'[1]Element Vessels'!F240</f>
        <v>0</v>
      </c>
      <c r="S240" s="103">
        <f>'[1]Element Vessels'!G240</f>
        <v>0</v>
      </c>
      <c r="T240" s="103">
        <f>'[1]Element Vessels'!H240</f>
        <v>0</v>
      </c>
      <c r="U240" s="103">
        <f>'[1]Element Vessels'!I240</f>
        <v>0</v>
      </c>
      <c r="V240" s="168">
        <f>[2]Pellets!F240</f>
        <v>0</v>
      </c>
      <c r="W240" s="104">
        <f>[2]Pellets!G240</f>
        <v>0</v>
      </c>
      <c r="X240" s="104">
        <f>[2]Pellets!H240</f>
        <v>0</v>
      </c>
      <c r="Y240" s="104">
        <f>[2]Pellets!I240</f>
        <v>0</v>
      </c>
      <c r="Z240" s="104">
        <f>'[2]Blocks (Poly)'!D240</f>
        <v>0</v>
      </c>
      <c r="AA240" s="104">
        <f>'[2]Slabs (Poly)'!F240</f>
        <v>0</v>
      </c>
      <c r="AB240" s="104">
        <f>'[2]Stairs (Poly)'!D240</f>
        <v>0</v>
      </c>
      <c r="AC240" s="171">
        <f>[2]Bricks!E240</f>
        <v>0</v>
      </c>
      <c r="AD240" s="103">
        <f>[2]Molds!C240</f>
        <v>0</v>
      </c>
      <c r="AE240" s="103">
        <f xml:space="preserve"> '[2]Molded Items'!C240</f>
        <v>0</v>
      </c>
      <c r="AF240" s="103">
        <f>[2]Masks!C240</f>
        <v>0</v>
      </c>
      <c r="AG240" s="103">
        <f>[2]Wafers!H241</f>
        <v>0</v>
      </c>
      <c r="AH240" s="103"/>
      <c r="AI240" s="103"/>
      <c r="AJ240" s="103"/>
      <c r="AK240" s="103"/>
      <c r="AL240" s="103"/>
      <c r="AM240" s="103"/>
      <c r="AN240" s="103"/>
      <c r="AO240" s="103"/>
      <c r="AP240" s="103"/>
      <c r="AQ240" s="103"/>
      <c r="AR240" s="103"/>
      <c r="AS240" s="103"/>
      <c r="AT240" s="103">
        <f>Inventories!$D240</f>
        <v>0</v>
      </c>
      <c r="AU240" s="103">
        <f>'[2]Gripped Tools'!C150</f>
        <v>0</v>
      </c>
      <c r="AV240" s="103">
        <f>'[2]Pogo Sticks'!$C240</f>
        <v>0</v>
      </c>
      <c r="AW240" s="103">
        <f>'[1]Custom Objects'!$C235</f>
        <v>0</v>
      </c>
      <c r="AX240" s="103"/>
      <c r="AY240" s="103">
        <f>'[3]Items (MC)'!A240</f>
        <v>0</v>
      </c>
      <c r="AZ240" s="103">
        <f>'[3]Blocks (MC)'!A240</f>
        <v>0</v>
      </c>
    </row>
    <row r="241" spans="3:52" x14ac:dyDescent="0.2">
      <c r="C241" s="105">
        <f>[1]Ores!C241</f>
        <v>0</v>
      </c>
      <c r="D241" s="105">
        <f>[1]Ingots!C241</f>
        <v>0</v>
      </c>
      <c r="E241" s="105"/>
      <c r="F241" s="105">
        <f>'[1]Compressed Blocks'!C241</f>
        <v>0</v>
      </c>
      <c r="G241" s="103">
        <f>[1]Catalysts!C241</f>
        <v>0</v>
      </c>
      <c r="H241" s="103">
        <f>[2]Pellets!F238</f>
        <v>0</v>
      </c>
      <c r="I241" s="103">
        <f>'[1]CV Links'!B243</f>
        <v>0</v>
      </c>
      <c r="J241" s="162" t="str">
        <f>'[1]Compound Vessels'!F241</f>
        <v>Bag (Potassium Carbonate)</v>
      </c>
      <c r="K241" s="106" t="str">
        <f>'[1]Compound Vessels'!G241</f>
        <v>Sack (Potassium Carbonate)</v>
      </c>
      <c r="L241" s="106" t="str">
        <f>'[1]Compound Vessels'!H241</f>
        <v>Powder Keg (Potassium Carbonate)</v>
      </c>
      <c r="M241" s="106" t="str">
        <f>'[1]Compound Vessels'!I241</f>
        <v>Chemical Silo (Potassium Carbonate)</v>
      </c>
      <c r="N241" s="162">
        <f>'[1]Compound Vessels'!F566</f>
        <v>0</v>
      </c>
      <c r="O241" s="106">
        <f>'[1]Compound Vessels'!G566</f>
        <v>0</v>
      </c>
      <c r="P241" s="106">
        <f>'[1]Compound Vessels'!H566</f>
        <v>0</v>
      </c>
      <c r="Q241" s="106">
        <f>'[1]Compound Vessels'!I566</f>
        <v>0</v>
      </c>
      <c r="R241" s="165">
        <f>'[1]Element Vessels'!F241</f>
        <v>0</v>
      </c>
      <c r="S241" s="103">
        <f>'[1]Element Vessels'!G241</f>
        <v>0</v>
      </c>
      <c r="T241" s="103">
        <f>'[1]Element Vessels'!H241</f>
        <v>0</v>
      </c>
      <c r="U241" s="103">
        <f>'[1]Element Vessels'!I241</f>
        <v>0</v>
      </c>
      <c r="V241" s="168">
        <f>[2]Pellets!F241</f>
        <v>0</v>
      </c>
      <c r="W241" s="104">
        <f>[2]Pellets!G241</f>
        <v>0</v>
      </c>
      <c r="X241" s="104">
        <f>[2]Pellets!H241</f>
        <v>0</v>
      </c>
      <c r="Y241" s="104">
        <f>[2]Pellets!I241</f>
        <v>0</v>
      </c>
      <c r="Z241" s="104">
        <f>'[2]Blocks (Poly)'!D241</f>
        <v>0</v>
      </c>
      <c r="AA241" s="104">
        <f>'[2]Slabs (Poly)'!F241</f>
        <v>0</v>
      </c>
      <c r="AB241" s="104">
        <f>'[2]Stairs (Poly)'!D241</f>
        <v>0</v>
      </c>
      <c r="AC241" s="171">
        <f>[2]Bricks!E241</f>
        <v>0</v>
      </c>
      <c r="AD241" s="103">
        <f>[2]Molds!C241</f>
        <v>0</v>
      </c>
      <c r="AE241" s="103">
        <f xml:space="preserve"> '[2]Molded Items'!C241</f>
        <v>0</v>
      </c>
      <c r="AF241" s="103">
        <f>[2]Masks!C241</f>
        <v>0</v>
      </c>
      <c r="AG241" s="103">
        <f>[2]Wafers!H242</f>
        <v>0</v>
      </c>
      <c r="AH241" s="103"/>
      <c r="AI241" s="103"/>
      <c r="AJ241" s="103"/>
      <c r="AK241" s="103"/>
      <c r="AL241" s="103"/>
      <c r="AM241" s="103"/>
      <c r="AN241" s="103"/>
      <c r="AO241" s="103"/>
      <c r="AP241" s="103"/>
      <c r="AQ241" s="103"/>
      <c r="AR241" s="103"/>
      <c r="AS241" s="103"/>
      <c r="AT241" s="103">
        <f>Inventories!$D241</f>
        <v>0</v>
      </c>
      <c r="AU241" s="103">
        <f>'[2]Gripped Tools'!C151</f>
        <v>0</v>
      </c>
      <c r="AV241" s="103">
        <f>'[2]Pogo Sticks'!$C241</f>
        <v>0</v>
      </c>
      <c r="AW241" s="103">
        <f>'[1]Custom Objects'!$C236</f>
        <v>0</v>
      </c>
      <c r="AX241" s="103"/>
      <c r="AY241" s="103">
        <f>'[3]Items (MC)'!A241</f>
        <v>0</v>
      </c>
      <c r="AZ241" s="103">
        <f>'[3]Blocks (MC)'!A241</f>
        <v>0</v>
      </c>
    </row>
    <row r="242" spans="3:52" x14ac:dyDescent="0.2">
      <c r="C242" s="105">
        <f>[1]Ores!C242</f>
        <v>0</v>
      </c>
      <c r="D242" s="105">
        <f>[1]Ingots!C242</f>
        <v>0</v>
      </c>
      <c r="E242" s="105"/>
      <c r="F242" s="105">
        <f>'[1]Compressed Blocks'!C242</f>
        <v>0</v>
      </c>
      <c r="G242" s="103">
        <f>[1]Catalysts!C242</f>
        <v>0</v>
      </c>
      <c r="H242" s="103">
        <f>[2]Pellets!F239</f>
        <v>0</v>
      </c>
      <c r="I242" s="103">
        <f>'[1]CV Links'!B244</f>
        <v>0</v>
      </c>
      <c r="J242" s="162" t="str">
        <f>'[1]Compound Vessels'!F242</f>
        <v>Bag (Potassium Chloride)</v>
      </c>
      <c r="K242" s="106" t="str">
        <f>'[1]Compound Vessels'!G242</f>
        <v>Sack (Potassium Chloride)</v>
      </c>
      <c r="L242" s="106" t="str">
        <f>'[1]Compound Vessels'!H242</f>
        <v>Powder Keg (Potassium Chloride)</v>
      </c>
      <c r="M242" s="106" t="str">
        <f>'[1]Compound Vessels'!I242</f>
        <v>Chemical Silo (Potassium Chloride)</v>
      </c>
      <c r="N242" s="162">
        <f>'[1]Compound Vessels'!F567</f>
        <v>0</v>
      </c>
      <c r="O242" s="106">
        <f>'[1]Compound Vessels'!G567</f>
        <v>0</v>
      </c>
      <c r="P242" s="106">
        <f>'[1]Compound Vessels'!H567</f>
        <v>0</v>
      </c>
      <c r="Q242" s="106">
        <f>'[1]Compound Vessels'!I567</f>
        <v>0</v>
      </c>
      <c r="R242" s="165">
        <f>'[1]Element Vessels'!F242</f>
        <v>0</v>
      </c>
      <c r="S242" s="103">
        <f>'[1]Element Vessels'!G242</f>
        <v>0</v>
      </c>
      <c r="T242" s="103">
        <f>'[1]Element Vessels'!H242</f>
        <v>0</v>
      </c>
      <c r="U242" s="103">
        <f>'[1]Element Vessels'!I242</f>
        <v>0</v>
      </c>
      <c r="V242" s="168">
        <f>[2]Pellets!F242</f>
        <v>0</v>
      </c>
      <c r="W242" s="104">
        <f>[2]Pellets!G242</f>
        <v>0</v>
      </c>
      <c r="X242" s="104">
        <f>[2]Pellets!H242</f>
        <v>0</v>
      </c>
      <c r="Y242" s="104">
        <f>[2]Pellets!I242</f>
        <v>0</v>
      </c>
      <c r="Z242" s="104">
        <f>'[2]Blocks (Poly)'!D242</f>
        <v>0</v>
      </c>
      <c r="AA242" s="104">
        <f>'[2]Slabs (Poly)'!F242</f>
        <v>0</v>
      </c>
      <c r="AB242" s="104">
        <f>'[2]Stairs (Poly)'!D242</f>
        <v>0</v>
      </c>
      <c r="AC242" s="171">
        <f>[2]Bricks!E242</f>
        <v>0</v>
      </c>
      <c r="AD242" s="103">
        <f>[2]Molds!C242</f>
        <v>0</v>
      </c>
      <c r="AE242" s="103">
        <f xml:space="preserve"> '[2]Molded Items'!C242</f>
        <v>0</v>
      </c>
      <c r="AF242" s="103">
        <f>[2]Masks!C242</f>
        <v>0</v>
      </c>
      <c r="AG242" s="103">
        <f>[2]Wafers!H243</f>
        <v>0</v>
      </c>
      <c r="AH242" s="103"/>
      <c r="AI242" s="103"/>
      <c r="AJ242" s="103"/>
      <c r="AK242" s="103"/>
      <c r="AL242" s="103"/>
      <c r="AM242" s="103"/>
      <c r="AN242" s="103"/>
      <c r="AO242" s="103"/>
      <c r="AP242" s="103"/>
      <c r="AQ242" s="103"/>
      <c r="AR242" s="103"/>
      <c r="AS242" s="103"/>
      <c r="AT242" s="103">
        <f>Inventories!$D242</f>
        <v>0</v>
      </c>
      <c r="AU242" s="103">
        <f>'[2]Gripped Tools'!C152</f>
        <v>0</v>
      </c>
      <c r="AV242" s="103">
        <f>'[2]Pogo Sticks'!$C242</f>
        <v>0</v>
      </c>
      <c r="AW242" s="103">
        <f>'[1]Custom Objects'!$C237</f>
        <v>0</v>
      </c>
      <c r="AX242" s="103"/>
      <c r="AY242" s="103">
        <f>'[3]Items (MC)'!A242</f>
        <v>0</v>
      </c>
      <c r="AZ242" s="103">
        <f>'[3]Blocks (MC)'!A242</f>
        <v>0</v>
      </c>
    </row>
    <row r="243" spans="3:52" x14ac:dyDescent="0.2">
      <c r="C243" s="105">
        <f>[1]Ores!C243</f>
        <v>0</v>
      </c>
      <c r="D243" s="105">
        <f>[1]Ingots!C243</f>
        <v>0</v>
      </c>
      <c r="E243" s="105"/>
      <c r="F243" s="105">
        <f>'[1]Compressed Blocks'!C243</f>
        <v>0</v>
      </c>
      <c r="G243" s="103">
        <f>[1]Catalysts!C243</f>
        <v>0</v>
      </c>
      <c r="H243" s="103">
        <f>[2]Pellets!F240</f>
        <v>0</v>
      </c>
      <c r="I243" s="103">
        <f>'[1]CV Links'!B245</f>
        <v>0</v>
      </c>
      <c r="J243" s="162" t="str">
        <f>'[1]Compound Vessels'!F243</f>
        <v>Bag (Potassium Chromium Sulfate)</v>
      </c>
      <c r="K243" s="106" t="str">
        <f>'[1]Compound Vessels'!G243</f>
        <v>Sack (Potassium Chromium Sulfate)</v>
      </c>
      <c r="L243" s="106" t="str">
        <f>'[1]Compound Vessels'!H243</f>
        <v>Powder Keg (Potassium Chromium Sulfate)</v>
      </c>
      <c r="M243" s="106" t="str">
        <f>'[1]Compound Vessels'!I243</f>
        <v>Chemical Silo (Potassium Chromium Sulfate)</v>
      </c>
      <c r="N243" s="162">
        <f>'[1]Compound Vessels'!F568</f>
        <v>0</v>
      </c>
      <c r="O243" s="106">
        <f>'[1]Compound Vessels'!G568</f>
        <v>0</v>
      </c>
      <c r="P243" s="106">
        <f>'[1]Compound Vessels'!H568</f>
        <v>0</v>
      </c>
      <c r="Q243" s="106">
        <f>'[1]Compound Vessels'!I568</f>
        <v>0</v>
      </c>
      <c r="R243" s="165">
        <f>'[1]Element Vessels'!F243</f>
        <v>0</v>
      </c>
      <c r="S243" s="103">
        <f>'[1]Element Vessels'!G243</f>
        <v>0</v>
      </c>
      <c r="T243" s="103">
        <f>'[1]Element Vessels'!H243</f>
        <v>0</v>
      </c>
      <c r="U243" s="103">
        <f>'[1]Element Vessels'!I243</f>
        <v>0</v>
      </c>
      <c r="V243" s="168">
        <f>[2]Pellets!F243</f>
        <v>0</v>
      </c>
      <c r="W243" s="104">
        <f>[2]Pellets!G243</f>
        <v>0</v>
      </c>
      <c r="X243" s="104">
        <f>[2]Pellets!H243</f>
        <v>0</v>
      </c>
      <c r="Y243" s="104">
        <f>[2]Pellets!I243</f>
        <v>0</v>
      </c>
      <c r="Z243" s="104">
        <f>'[2]Blocks (Poly)'!D243</f>
        <v>0</v>
      </c>
      <c r="AA243" s="104">
        <f>'[2]Slabs (Poly)'!F243</f>
        <v>0</v>
      </c>
      <c r="AB243" s="104">
        <f>'[2]Stairs (Poly)'!D243</f>
        <v>0</v>
      </c>
      <c r="AC243" s="171">
        <f>[2]Bricks!E243</f>
        <v>0</v>
      </c>
      <c r="AD243" s="103">
        <f>[2]Molds!C243</f>
        <v>0</v>
      </c>
      <c r="AE243" s="103">
        <f xml:space="preserve"> '[2]Molded Items'!C243</f>
        <v>0</v>
      </c>
      <c r="AF243" s="103">
        <f>[2]Masks!C243</f>
        <v>0</v>
      </c>
      <c r="AG243" s="103">
        <f>[2]Wafers!H244</f>
        <v>0</v>
      </c>
      <c r="AH243" s="103"/>
      <c r="AI243" s="103"/>
      <c r="AJ243" s="103"/>
      <c r="AK243" s="103"/>
      <c r="AL243" s="103"/>
      <c r="AM243" s="103"/>
      <c r="AN243" s="103"/>
      <c r="AO243" s="103"/>
      <c r="AP243" s="103"/>
      <c r="AQ243" s="103"/>
      <c r="AR243" s="103"/>
      <c r="AS243" s="103"/>
      <c r="AT243" s="103">
        <f>Inventories!$D243</f>
        <v>0</v>
      </c>
      <c r="AU243" s="103">
        <f>'[2]Gripped Tools'!C153</f>
        <v>0</v>
      </c>
      <c r="AV243" s="103">
        <f>'[2]Pogo Sticks'!$C243</f>
        <v>0</v>
      </c>
      <c r="AW243" s="103">
        <f>'[1]Custom Objects'!$C238</f>
        <v>0</v>
      </c>
      <c r="AX243" s="103"/>
      <c r="AY243" s="103">
        <f>'[3]Items (MC)'!A243</f>
        <v>0</v>
      </c>
      <c r="AZ243" s="103">
        <f>'[3]Blocks (MC)'!A243</f>
        <v>0</v>
      </c>
    </row>
    <row r="244" spans="3:52" x14ac:dyDescent="0.2">
      <c r="C244" s="105">
        <f>[1]Ores!C244</f>
        <v>0</v>
      </c>
      <c r="D244" s="105">
        <f>[1]Ingots!C244</f>
        <v>0</v>
      </c>
      <c r="E244" s="105"/>
      <c r="F244" s="105">
        <f>'[1]Compressed Blocks'!C244</f>
        <v>0</v>
      </c>
      <c r="G244" s="103">
        <f>[1]Catalysts!C244</f>
        <v>0</v>
      </c>
      <c r="H244" s="103">
        <f>[2]Pellets!F241</f>
        <v>0</v>
      </c>
      <c r="I244" s="103">
        <f>'[1]CV Links'!B246</f>
        <v>0</v>
      </c>
      <c r="J244" s="162" t="str">
        <f>'[1]Compound Vessels'!F244</f>
        <v>Bag (Potassium Dichromate)</v>
      </c>
      <c r="K244" s="106" t="str">
        <f>'[1]Compound Vessels'!G244</f>
        <v>Sack (Potassium Dichromate)</v>
      </c>
      <c r="L244" s="106" t="str">
        <f>'[1]Compound Vessels'!H244</f>
        <v>Powder Keg (Potassium Dichromate)</v>
      </c>
      <c r="M244" s="106" t="str">
        <f>'[1]Compound Vessels'!I244</f>
        <v>Chemical Silo (Potassium Dichromate)</v>
      </c>
      <c r="N244" s="162">
        <f>'[1]Compound Vessels'!F569</f>
        <v>0</v>
      </c>
      <c r="O244" s="106">
        <f>'[1]Compound Vessels'!G569</f>
        <v>0</v>
      </c>
      <c r="P244" s="106">
        <f>'[1]Compound Vessels'!H569</f>
        <v>0</v>
      </c>
      <c r="Q244" s="106">
        <f>'[1]Compound Vessels'!I569</f>
        <v>0</v>
      </c>
      <c r="R244" s="165">
        <f>'[1]Element Vessels'!F244</f>
        <v>0</v>
      </c>
      <c r="S244" s="103">
        <f>'[1]Element Vessels'!G244</f>
        <v>0</v>
      </c>
      <c r="T244" s="103">
        <f>'[1]Element Vessels'!H244</f>
        <v>0</v>
      </c>
      <c r="U244" s="103">
        <f>'[1]Element Vessels'!I244</f>
        <v>0</v>
      </c>
      <c r="V244" s="168">
        <f>[2]Pellets!F244</f>
        <v>0</v>
      </c>
      <c r="W244" s="104">
        <f>[2]Pellets!G244</f>
        <v>0</v>
      </c>
      <c r="X244" s="104">
        <f>[2]Pellets!H244</f>
        <v>0</v>
      </c>
      <c r="Y244" s="104">
        <f>[2]Pellets!I244</f>
        <v>0</v>
      </c>
      <c r="Z244" s="104">
        <f>'[2]Blocks (Poly)'!D244</f>
        <v>0</v>
      </c>
      <c r="AA244" s="104">
        <f>'[2]Slabs (Poly)'!F244</f>
        <v>0</v>
      </c>
      <c r="AB244" s="104">
        <f>'[2]Stairs (Poly)'!D244</f>
        <v>0</v>
      </c>
      <c r="AC244" s="171">
        <f>[2]Bricks!E244</f>
        <v>0</v>
      </c>
      <c r="AD244" s="103">
        <f>[2]Molds!C244</f>
        <v>0</v>
      </c>
      <c r="AE244" s="103">
        <f xml:space="preserve"> '[2]Molded Items'!C244</f>
        <v>0</v>
      </c>
      <c r="AF244" s="103">
        <f>[2]Masks!C244</f>
        <v>0</v>
      </c>
      <c r="AG244" s="103">
        <f>[2]Wafers!H245</f>
        <v>0</v>
      </c>
      <c r="AH244" s="103"/>
      <c r="AI244" s="103"/>
      <c r="AJ244" s="103"/>
      <c r="AK244" s="103"/>
      <c r="AL244" s="103"/>
      <c r="AM244" s="103"/>
      <c r="AN244" s="103"/>
      <c r="AO244" s="103"/>
      <c r="AP244" s="103"/>
      <c r="AQ244" s="103"/>
      <c r="AR244" s="103"/>
      <c r="AS244" s="103"/>
      <c r="AT244" s="103">
        <f>Inventories!$D244</f>
        <v>0</v>
      </c>
      <c r="AU244" s="103">
        <f>'[2]Gripped Tools'!C154</f>
        <v>0</v>
      </c>
      <c r="AV244" s="103">
        <f>'[2]Pogo Sticks'!$C244</f>
        <v>0</v>
      </c>
      <c r="AW244" s="103">
        <f>'[1]Custom Objects'!$C239</f>
        <v>0</v>
      </c>
      <c r="AX244" s="103"/>
      <c r="AY244" s="103">
        <f>'[3]Items (MC)'!A244</f>
        <v>0</v>
      </c>
      <c r="AZ244" s="103">
        <f>'[3]Blocks (MC)'!A244</f>
        <v>0</v>
      </c>
    </row>
    <row r="245" spans="3:52" x14ac:dyDescent="0.2">
      <c r="C245" s="105">
        <f>[1]Ores!C245</f>
        <v>0</v>
      </c>
      <c r="D245" s="105">
        <f>[1]Ingots!C245</f>
        <v>0</v>
      </c>
      <c r="E245" s="105"/>
      <c r="F245" s="105">
        <f>'[1]Compressed Blocks'!C245</f>
        <v>0</v>
      </c>
      <c r="G245" s="103">
        <f>[1]Catalysts!C245</f>
        <v>0</v>
      </c>
      <c r="H245" s="103">
        <f>[2]Pellets!F242</f>
        <v>0</v>
      </c>
      <c r="I245" s="103">
        <f>'[1]CV Links'!B247</f>
        <v>0</v>
      </c>
      <c r="J245" s="162" t="str">
        <f>'[1]Compound Vessels'!F245</f>
        <v>Bag (Potassium Hydroxide)</v>
      </c>
      <c r="K245" s="106" t="str">
        <f>'[1]Compound Vessels'!G245</f>
        <v>Sack (Potassium Hydroxide)</v>
      </c>
      <c r="L245" s="106" t="str">
        <f>'[1]Compound Vessels'!H245</f>
        <v>Powder Keg (Potassium Hydroxide)</v>
      </c>
      <c r="M245" s="106" t="str">
        <f>'[1]Compound Vessels'!I245</f>
        <v>Chemical Silo (Potassium Hydroxide)</v>
      </c>
      <c r="N245" s="162">
        <f>'[1]Compound Vessels'!F570</f>
        <v>0</v>
      </c>
      <c r="O245" s="106">
        <f>'[1]Compound Vessels'!G570</f>
        <v>0</v>
      </c>
      <c r="P245" s="106">
        <f>'[1]Compound Vessels'!H570</f>
        <v>0</v>
      </c>
      <c r="Q245" s="106">
        <f>'[1]Compound Vessels'!I570</f>
        <v>0</v>
      </c>
      <c r="R245" s="165">
        <f>'[1]Element Vessels'!F245</f>
        <v>0</v>
      </c>
      <c r="S245" s="103">
        <f>'[1]Element Vessels'!G245</f>
        <v>0</v>
      </c>
      <c r="T245" s="103">
        <f>'[1]Element Vessels'!H245</f>
        <v>0</v>
      </c>
      <c r="U245" s="103">
        <f>'[1]Element Vessels'!I245</f>
        <v>0</v>
      </c>
      <c r="V245" s="168">
        <f>[2]Pellets!F245</f>
        <v>0</v>
      </c>
      <c r="W245" s="104">
        <f>[2]Pellets!G245</f>
        <v>0</v>
      </c>
      <c r="X245" s="104">
        <f>[2]Pellets!H245</f>
        <v>0</v>
      </c>
      <c r="Y245" s="104">
        <f>[2]Pellets!I245</f>
        <v>0</v>
      </c>
      <c r="Z245" s="104">
        <f>'[2]Blocks (Poly)'!D245</f>
        <v>0</v>
      </c>
      <c r="AA245" s="104">
        <f>'[2]Slabs (Poly)'!F245</f>
        <v>0</v>
      </c>
      <c r="AB245" s="104">
        <f>'[2]Stairs (Poly)'!D245</f>
        <v>0</v>
      </c>
      <c r="AC245" s="171">
        <f>[2]Bricks!E245</f>
        <v>0</v>
      </c>
      <c r="AD245" s="103">
        <f>[2]Molds!C245</f>
        <v>0</v>
      </c>
      <c r="AE245" s="103">
        <f xml:space="preserve"> '[2]Molded Items'!C245</f>
        <v>0</v>
      </c>
      <c r="AF245" s="103">
        <f>[2]Masks!C245</f>
        <v>0</v>
      </c>
      <c r="AG245" s="103">
        <f>[2]Wafers!H246</f>
        <v>0</v>
      </c>
      <c r="AH245" s="103"/>
      <c r="AI245" s="103"/>
      <c r="AJ245" s="103"/>
      <c r="AK245" s="103"/>
      <c r="AL245" s="103"/>
      <c r="AM245" s="103"/>
      <c r="AN245" s="103"/>
      <c r="AO245" s="103"/>
      <c r="AP245" s="103"/>
      <c r="AQ245" s="103"/>
      <c r="AR245" s="103"/>
      <c r="AS245" s="103"/>
      <c r="AT245" s="103">
        <f>Inventories!$D245</f>
        <v>0</v>
      </c>
      <c r="AU245" s="103">
        <f>'[2]Gripped Tools'!C155</f>
        <v>0</v>
      </c>
      <c r="AV245" s="103">
        <f>'[2]Pogo Sticks'!$C245</f>
        <v>0</v>
      </c>
      <c r="AW245" s="103">
        <f>'[1]Custom Objects'!$C240</f>
        <v>0</v>
      </c>
      <c r="AX245" s="103"/>
      <c r="AY245" s="103">
        <f>'[3]Items (MC)'!A245</f>
        <v>0</v>
      </c>
      <c r="AZ245" s="103">
        <f>'[3]Blocks (MC)'!A245</f>
        <v>0</v>
      </c>
    </row>
    <row r="246" spans="3:52" x14ac:dyDescent="0.2">
      <c r="C246" s="105">
        <f>[1]Ores!C246</f>
        <v>0</v>
      </c>
      <c r="D246" s="105">
        <f>[1]Ingots!C246</f>
        <v>0</v>
      </c>
      <c r="E246" s="105"/>
      <c r="F246" s="105">
        <f>'[1]Compressed Blocks'!C246</f>
        <v>0</v>
      </c>
      <c r="G246" s="103">
        <f>[1]Catalysts!C246</f>
        <v>0</v>
      </c>
      <c r="H246" s="103">
        <f>[2]Pellets!F243</f>
        <v>0</v>
      </c>
      <c r="I246" s="103">
        <f>'[1]CV Links'!B248</f>
        <v>0</v>
      </c>
      <c r="J246" s="162" t="str">
        <f>'[1]Compound Vessels'!F246</f>
        <v>Bag (Potassium Iodide)</v>
      </c>
      <c r="K246" s="106" t="str">
        <f>'[1]Compound Vessels'!G246</f>
        <v>Sack (Potassium Iodide)</v>
      </c>
      <c r="L246" s="106" t="str">
        <f>'[1]Compound Vessels'!H246</f>
        <v>Powder Keg (Potassium Iodide)</v>
      </c>
      <c r="M246" s="106" t="str">
        <f>'[1]Compound Vessels'!I246</f>
        <v>Chemical Silo (Potassium Iodide)</v>
      </c>
      <c r="N246" s="162">
        <f>'[1]Compound Vessels'!F571</f>
        <v>0</v>
      </c>
      <c r="O246" s="106">
        <f>'[1]Compound Vessels'!G571</f>
        <v>0</v>
      </c>
      <c r="P246" s="106">
        <f>'[1]Compound Vessels'!H571</f>
        <v>0</v>
      </c>
      <c r="Q246" s="106">
        <f>'[1]Compound Vessels'!I571</f>
        <v>0</v>
      </c>
      <c r="R246" s="165">
        <f>'[1]Element Vessels'!F246</f>
        <v>0</v>
      </c>
      <c r="S246" s="103">
        <f>'[1]Element Vessels'!G246</f>
        <v>0</v>
      </c>
      <c r="T246" s="103">
        <f>'[1]Element Vessels'!H246</f>
        <v>0</v>
      </c>
      <c r="U246" s="103">
        <f>'[1]Element Vessels'!I246</f>
        <v>0</v>
      </c>
      <c r="V246" s="168">
        <f>[2]Pellets!F246</f>
        <v>0</v>
      </c>
      <c r="W246" s="104">
        <f>[2]Pellets!G246</f>
        <v>0</v>
      </c>
      <c r="X246" s="104">
        <f>[2]Pellets!H246</f>
        <v>0</v>
      </c>
      <c r="Y246" s="104">
        <f>[2]Pellets!I246</f>
        <v>0</v>
      </c>
      <c r="Z246" s="104">
        <f>'[2]Blocks (Poly)'!D246</f>
        <v>0</v>
      </c>
      <c r="AA246" s="104">
        <f>'[2]Slabs (Poly)'!F246</f>
        <v>0</v>
      </c>
      <c r="AB246" s="104">
        <f>'[2]Stairs (Poly)'!D246</f>
        <v>0</v>
      </c>
      <c r="AC246" s="171">
        <f>[2]Bricks!E246</f>
        <v>0</v>
      </c>
      <c r="AD246" s="103">
        <f>[2]Molds!C246</f>
        <v>0</v>
      </c>
      <c r="AE246" s="103">
        <f xml:space="preserve"> '[2]Molded Items'!C246</f>
        <v>0</v>
      </c>
      <c r="AF246" s="103">
        <f>[2]Masks!C246</f>
        <v>0</v>
      </c>
      <c r="AG246" s="103">
        <f>[2]Wafers!H247</f>
        <v>0</v>
      </c>
      <c r="AH246" s="103"/>
      <c r="AI246" s="103"/>
      <c r="AJ246" s="103"/>
      <c r="AK246" s="103"/>
      <c r="AL246" s="103"/>
      <c r="AM246" s="103"/>
      <c r="AN246" s="103"/>
      <c r="AO246" s="103"/>
      <c r="AP246" s="103"/>
      <c r="AQ246" s="103"/>
      <c r="AR246" s="103"/>
      <c r="AS246" s="103"/>
      <c r="AT246" s="103">
        <f>Inventories!$D246</f>
        <v>0</v>
      </c>
      <c r="AU246" s="103">
        <f>'[2]Gripped Tools'!C156</f>
        <v>0</v>
      </c>
      <c r="AV246" s="103">
        <f>'[2]Pogo Sticks'!$C246</f>
        <v>0</v>
      </c>
      <c r="AW246" s="103">
        <f>'[1]Custom Objects'!$C241</f>
        <v>0</v>
      </c>
      <c r="AX246" s="103"/>
      <c r="AY246" s="103">
        <f>'[3]Items (MC)'!A246</f>
        <v>0</v>
      </c>
      <c r="AZ246" s="103">
        <f>'[3]Blocks (MC)'!A246</f>
        <v>0</v>
      </c>
    </row>
    <row r="247" spans="3:52" x14ac:dyDescent="0.2">
      <c r="C247" s="105">
        <f>[1]Ores!C247</f>
        <v>0</v>
      </c>
      <c r="D247" s="105">
        <f>[1]Ingots!C247</f>
        <v>0</v>
      </c>
      <c r="E247" s="105"/>
      <c r="F247" s="105">
        <f>'[1]Compressed Blocks'!C247</f>
        <v>0</v>
      </c>
      <c r="G247" s="103">
        <f>[1]Catalysts!C247</f>
        <v>0</v>
      </c>
      <c r="H247" s="103">
        <f>[2]Pellets!F244</f>
        <v>0</v>
      </c>
      <c r="I247" s="103">
        <f>'[1]CV Links'!B249</f>
        <v>0</v>
      </c>
      <c r="J247" s="162" t="str">
        <f>'[1]Compound Vessels'!F247</f>
        <v>Bag (Potassium Iron (II) Hexacyanoferrate(III))</v>
      </c>
      <c r="K247" s="106" t="str">
        <f>'[1]Compound Vessels'!G247</f>
        <v>Sack (Potassium Iron (II) Hexacyanoferrate(III))</v>
      </c>
      <c r="L247" s="106" t="str">
        <f>'[1]Compound Vessels'!H247</f>
        <v>Powder Keg (Potassium Iron (II) Hexacyanoferrate(III))</v>
      </c>
      <c r="M247" s="106" t="str">
        <f>'[1]Compound Vessels'!I247</f>
        <v>Chemical Silo (Potassium Iron (II) Hexacyanoferrate(III))</v>
      </c>
      <c r="N247" s="162">
        <f>'[1]Compound Vessels'!F572</f>
        <v>0</v>
      </c>
      <c r="O247" s="106">
        <f>'[1]Compound Vessels'!G572</f>
        <v>0</v>
      </c>
      <c r="P247" s="106">
        <f>'[1]Compound Vessels'!H572</f>
        <v>0</v>
      </c>
      <c r="Q247" s="106">
        <f>'[1]Compound Vessels'!I572</f>
        <v>0</v>
      </c>
      <c r="R247" s="165">
        <f>'[1]Element Vessels'!F247</f>
        <v>0</v>
      </c>
      <c r="S247" s="103">
        <f>'[1]Element Vessels'!G247</f>
        <v>0</v>
      </c>
      <c r="T247" s="103">
        <f>'[1]Element Vessels'!H247</f>
        <v>0</v>
      </c>
      <c r="U247" s="103">
        <f>'[1]Element Vessels'!I247</f>
        <v>0</v>
      </c>
      <c r="V247" s="168">
        <f>[2]Pellets!F247</f>
        <v>0</v>
      </c>
      <c r="W247" s="104">
        <f>[2]Pellets!G247</f>
        <v>0</v>
      </c>
      <c r="X247" s="104">
        <f>[2]Pellets!H247</f>
        <v>0</v>
      </c>
      <c r="Y247" s="104">
        <f>[2]Pellets!I247</f>
        <v>0</v>
      </c>
      <c r="Z247" s="104">
        <f>'[2]Blocks (Poly)'!D247</f>
        <v>0</v>
      </c>
      <c r="AA247" s="104">
        <f>'[2]Slabs (Poly)'!F247</f>
        <v>0</v>
      </c>
      <c r="AB247" s="104">
        <f>'[2]Stairs (Poly)'!D247</f>
        <v>0</v>
      </c>
      <c r="AC247" s="171">
        <f>[2]Bricks!E247</f>
        <v>0</v>
      </c>
      <c r="AD247" s="103">
        <f>[2]Molds!C247</f>
        <v>0</v>
      </c>
      <c r="AE247" s="103">
        <f xml:space="preserve"> '[2]Molded Items'!C247</f>
        <v>0</v>
      </c>
      <c r="AF247" s="103">
        <f>[2]Masks!C247</f>
        <v>0</v>
      </c>
      <c r="AG247" s="103">
        <f>[2]Wafers!H248</f>
        <v>0</v>
      </c>
      <c r="AH247" s="103"/>
      <c r="AI247" s="103"/>
      <c r="AJ247" s="103"/>
      <c r="AK247" s="103"/>
      <c r="AL247" s="103"/>
      <c r="AM247" s="103"/>
      <c r="AN247" s="103"/>
      <c r="AO247" s="103"/>
      <c r="AP247" s="103"/>
      <c r="AQ247" s="103"/>
      <c r="AR247" s="103"/>
      <c r="AS247" s="103"/>
      <c r="AT247" s="103">
        <f>Inventories!$D247</f>
        <v>0</v>
      </c>
      <c r="AU247" s="103">
        <f>'[2]Gripped Tools'!C157</f>
        <v>0</v>
      </c>
      <c r="AV247" s="103">
        <f>'[2]Pogo Sticks'!$C247</f>
        <v>0</v>
      </c>
      <c r="AW247" s="103">
        <f>'[1]Custom Objects'!$C242</f>
        <v>0</v>
      </c>
      <c r="AX247" s="103"/>
      <c r="AY247" s="103">
        <f>'[3]Items (MC)'!A247</f>
        <v>0</v>
      </c>
      <c r="AZ247" s="103">
        <f>'[3]Blocks (MC)'!A247</f>
        <v>0</v>
      </c>
    </row>
    <row r="248" spans="3:52" x14ac:dyDescent="0.2">
      <c r="C248" s="105">
        <f>[1]Ores!C248</f>
        <v>0</v>
      </c>
      <c r="D248" s="105">
        <f>[1]Ingots!C248</f>
        <v>0</v>
      </c>
      <c r="E248" s="105"/>
      <c r="F248" s="105">
        <f>'[1]Compressed Blocks'!C248</f>
        <v>0</v>
      </c>
      <c r="G248" s="103">
        <f>[1]Catalysts!C248</f>
        <v>0</v>
      </c>
      <c r="H248" s="103">
        <f>[2]Pellets!F245</f>
        <v>0</v>
      </c>
      <c r="I248" s="103">
        <f>'[1]CV Links'!B250</f>
        <v>0</v>
      </c>
      <c r="J248" s="162" t="str">
        <f>'[1]Compound Vessels'!F248</f>
        <v>Bag (Potassium Metabisulfite)</v>
      </c>
      <c r="K248" s="106" t="str">
        <f>'[1]Compound Vessels'!G248</f>
        <v>Sack (Potassium Metabisulfite)</v>
      </c>
      <c r="L248" s="106" t="str">
        <f>'[1]Compound Vessels'!H248</f>
        <v>Powder Keg (Potassium Metabisulfite)</v>
      </c>
      <c r="M248" s="106" t="str">
        <f>'[1]Compound Vessels'!I248</f>
        <v>Chemical Silo (Potassium Metabisulfite)</v>
      </c>
      <c r="N248" s="162">
        <f>'[1]Compound Vessels'!F573</f>
        <v>0</v>
      </c>
      <c r="O248" s="106">
        <f>'[1]Compound Vessels'!G573</f>
        <v>0</v>
      </c>
      <c r="P248" s="106">
        <f>'[1]Compound Vessels'!H573</f>
        <v>0</v>
      </c>
      <c r="Q248" s="106">
        <f>'[1]Compound Vessels'!I573</f>
        <v>0</v>
      </c>
      <c r="R248" s="165">
        <f>'[1]Element Vessels'!F248</f>
        <v>0</v>
      </c>
      <c r="S248" s="103">
        <f>'[1]Element Vessels'!G248</f>
        <v>0</v>
      </c>
      <c r="T248" s="103">
        <f>'[1]Element Vessels'!H248</f>
        <v>0</v>
      </c>
      <c r="U248" s="103">
        <f>'[1]Element Vessels'!I248</f>
        <v>0</v>
      </c>
      <c r="V248" s="168">
        <f>[2]Pellets!F248</f>
        <v>0</v>
      </c>
      <c r="W248" s="104">
        <f>[2]Pellets!G248</f>
        <v>0</v>
      </c>
      <c r="X248" s="104">
        <f>[2]Pellets!H248</f>
        <v>0</v>
      </c>
      <c r="Y248" s="104">
        <f>[2]Pellets!I248</f>
        <v>0</v>
      </c>
      <c r="Z248" s="104">
        <f>'[2]Blocks (Poly)'!D248</f>
        <v>0</v>
      </c>
      <c r="AA248" s="104">
        <f>'[2]Slabs (Poly)'!F248</f>
        <v>0</v>
      </c>
      <c r="AB248" s="104">
        <f>'[2]Stairs (Poly)'!D248</f>
        <v>0</v>
      </c>
      <c r="AC248" s="171">
        <f>[2]Bricks!E248</f>
        <v>0</v>
      </c>
      <c r="AD248" s="103">
        <f>[2]Molds!C248</f>
        <v>0</v>
      </c>
      <c r="AE248" s="103">
        <f xml:space="preserve"> '[2]Molded Items'!C248</f>
        <v>0</v>
      </c>
      <c r="AF248" s="103">
        <f>[2]Masks!C248</f>
        <v>0</v>
      </c>
      <c r="AG248" s="103">
        <f>[2]Wafers!H249</f>
        <v>0</v>
      </c>
      <c r="AH248" s="103"/>
      <c r="AI248" s="103"/>
      <c r="AJ248" s="103"/>
      <c r="AK248" s="103"/>
      <c r="AL248" s="103"/>
      <c r="AM248" s="103"/>
      <c r="AN248" s="103"/>
      <c r="AO248" s="103"/>
      <c r="AP248" s="103"/>
      <c r="AQ248" s="103"/>
      <c r="AR248" s="103"/>
      <c r="AS248" s="103"/>
      <c r="AT248" s="103">
        <f>Inventories!$D248</f>
        <v>0</v>
      </c>
      <c r="AU248" s="103">
        <f>'[2]Gripped Tools'!C158</f>
        <v>0</v>
      </c>
      <c r="AV248" s="103">
        <f>'[2]Pogo Sticks'!$C248</f>
        <v>0</v>
      </c>
      <c r="AW248" s="103">
        <f>'[1]Custom Objects'!$C243</f>
        <v>0</v>
      </c>
      <c r="AX248" s="103"/>
      <c r="AY248" s="103">
        <f>'[3]Items (MC)'!A248</f>
        <v>0</v>
      </c>
      <c r="AZ248" s="103">
        <f>'[3]Blocks (MC)'!A248</f>
        <v>0</v>
      </c>
    </row>
    <row r="249" spans="3:52" x14ac:dyDescent="0.2">
      <c r="C249" s="105">
        <f>[1]Ores!C249</f>
        <v>0</v>
      </c>
      <c r="D249" s="105">
        <f>[1]Ingots!C249</f>
        <v>0</v>
      </c>
      <c r="E249" s="105"/>
      <c r="F249" s="105">
        <f>'[1]Compressed Blocks'!C249</f>
        <v>0</v>
      </c>
      <c r="G249" s="103">
        <f>[1]Catalysts!C249</f>
        <v>0</v>
      </c>
      <c r="H249" s="103">
        <f>[2]Pellets!F246</f>
        <v>0</v>
      </c>
      <c r="I249" s="103">
        <f>'[1]CV Links'!B251</f>
        <v>0</v>
      </c>
      <c r="J249" s="162" t="str">
        <f>'[1]Compound Vessels'!F249</f>
        <v>Bag (Potassium Nitrate)</v>
      </c>
      <c r="K249" s="106" t="str">
        <f>'[1]Compound Vessels'!G249</f>
        <v>Sack (Potassium Nitrate)</v>
      </c>
      <c r="L249" s="106" t="str">
        <f>'[1]Compound Vessels'!H249</f>
        <v>Powder Keg (Potassium Nitrate)</v>
      </c>
      <c r="M249" s="106" t="str">
        <f>'[1]Compound Vessels'!I249</f>
        <v>Chemical Silo (Potassium Nitrate)</v>
      </c>
      <c r="N249" s="162">
        <f>'[1]Compound Vessels'!F574</f>
        <v>0</v>
      </c>
      <c r="O249" s="106">
        <f>'[1]Compound Vessels'!G574</f>
        <v>0</v>
      </c>
      <c r="P249" s="106">
        <f>'[1]Compound Vessels'!H574</f>
        <v>0</v>
      </c>
      <c r="Q249" s="106">
        <f>'[1]Compound Vessels'!I574</f>
        <v>0</v>
      </c>
      <c r="R249" s="165">
        <f>'[1]Element Vessels'!F249</f>
        <v>0</v>
      </c>
      <c r="S249" s="103">
        <f>'[1]Element Vessels'!G249</f>
        <v>0</v>
      </c>
      <c r="T249" s="103">
        <f>'[1]Element Vessels'!H249</f>
        <v>0</v>
      </c>
      <c r="U249" s="103">
        <f>'[1]Element Vessels'!I249</f>
        <v>0</v>
      </c>
      <c r="V249" s="168">
        <f>[2]Pellets!F249</f>
        <v>0</v>
      </c>
      <c r="W249" s="104">
        <f>[2]Pellets!G249</f>
        <v>0</v>
      </c>
      <c r="X249" s="104">
        <f>[2]Pellets!H249</f>
        <v>0</v>
      </c>
      <c r="Y249" s="104">
        <f>[2]Pellets!I249</f>
        <v>0</v>
      </c>
      <c r="Z249" s="104">
        <f>'[2]Blocks (Poly)'!D249</f>
        <v>0</v>
      </c>
      <c r="AA249" s="104">
        <f>'[2]Slabs (Poly)'!F249</f>
        <v>0</v>
      </c>
      <c r="AB249" s="104">
        <f>'[2]Stairs (Poly)'!D249</f>
        <v>0</v>
      </c>
      <c r="AC249" s="171">
        <f>[2]Bricks!E249</f>
        <v>0</v>
      </c>
      <c r="AD249" s="103">
        <f>[2]Molds!C249</f>
        <v>0</v>
      </c>
      <c r="AE249" s="103">
        <f xml:space="preserve"> '[2]Molded Items'!C249</f>
        <v>0</v>
      </c>
      <c r="AF249" s="103">
        <f>[2]Masks!C249</f>
        <v>0</v>
      </c>
      <c r="AG249" s="103">
        <f>[2]Wafers!H250</f>
        <v>0</v>
      </c>
      <c r="AH249" s="103"/>
      <c r="AI249" s="103"/>
      <c r="AJ249" s="103"/>
      <c r="AK249" s="103"/>
      <c r="AL249" s="103"/>
      <c r="AM249" s="103"/>
      <c r="AN249" s="103"/>
      <c r="AO249" s="103"/>
      <c r="AP249" s="103"/>
      <c r="AQ249" s="103"/>
      <c r="AR249" s="103"/>
      <c r="AS249" s="103"/>
      <c r="AT249" s="103">
        <f>Inventories!$D249</f>
        <v>0</v>
      </c>
      <c r="AU249" s="103">
        <f>'[2]Gripped Tools'!C159</f>
        <v>0</v>
      </c>
      <c r="AV249" s="103">
        <f>'[2]Pogo Sticks'!$C249</f>
        <v>0</v>
      </c>
      <c r="AW249" s="103">
        <f>'[1]Custom Objects'!$C244</f>
        <v>0</v>
      </c>
      <c r="AX249" s="103"/>
      <c r="AY249" s="103">
        <f>'[3]Items (MC)'!A249</f>
        <v>0</v>
      </c>
      <c r="AZ249" s="103">
        <f>'[3]Blocks (MC)'!A249</f>
        <v>0</v>
      </c>
    </row>
    <row r="250" spans="3:52" x14ac:dyDescent="0.2">
      <c r="C250" s="105">
        <f>[1]Ores!C250</f>
        <v>0</v>
      </c>
      <c r="D250" s="105">
        <f>[1]Ingots!C250</f>
        <v>0</v>
      </c>
      <c r="E250" s="105"/>
      <c r="F250" s="105">
        <f>'[1]Compressed Blocks'!C250</f>
        <v>0</v>
      </c>
      <c r="G250" s="103">
        <f>[1]Catalysts!C250</f>
        <v>0</v>
      </c>
      <c r="H250" s="103">
        <f>[2]Pellets!F247</f>
        <v>0</v>
      </c>
      <c r="I250" s="103">
        <f>'[1]CV Links'!B252</f>
        <v>0</v>
      </c>
      <c r="J250" s="162" t="str">
        <f>'[1]Compound Vessels'!F250</f>
        <v>Bag (Potassium Permanganate)</v>
      </c>
      <c r="K250" s="106" t="str">
        <f>'[1]Compound Vessels'!G250</f>
        <v>Sack (Potassium Permanganate)</v>
      </c>
      <c r="L250" s="106" t="str">
        <f>'[1]Compound Vessels'!H250</f>
        <v>Powder Keg (Potassium Permanganate)</v>
      </c>
      <c r="M250" s="106" t="str">
        <f>'[1]Compound Vessels'!I250</f>
        <v>Chemical Silo (Potassium Permanganate)</v>
      </c>
      <c r="N250" s="162">
        <f>'[1]Compound Vessels'!F575</f>
        <v>0</v>
      </c>
      <c r="O250" s="106">
        <f>'[1]Compound Vessels'!G575</f>
        <v>0</v>
      </c>
      <c r="P250" s="106">
        <f>'[1]Compound Vessels'!H575</f>
        <v>0</v>
      </c>
      <c r="Q250" s="106">
        <f>'[1]Compound Vessels'!I575</f>
        <v>0</v>
      </c>
      <c r="R250" s="165">
        <f>'[1]Element Vessels'!F250</f>
        <v>0</v>
      </c>
      <c r="S250" s="103">
        <f>'[1]Element Vessels'!G250</f>
        <v>0</v>
      </c>
      <c r="T250" s="103">
        <f>'[1]Element Vessels'!H250</f>
        <v>0</v>
      </c>
      <c r="U250" s="103">
        <f>'[1]Element Vessels'!I250</f>
        <v>0</v>
      </c>
      <c r="V250" s="168">
        <f>[2]Pellets!F250</f>
        <v>0</v>
      </c>
      <c r="W250" s="104">
        <f>[2]Pellets!G250</f>
        <v>0</v>
      </c>
      <c r="X250" s="104">
        <f>[2]Pellets!H250</f>
        <v>0</v>
      </c>
      <c r="Y250" s="104">
        <f>[2]Pellets!I250</f>
        <v>0</v>
      </c>
      <c r="Z250" s="104">
        <f>'[2]Blocks (Poly)'!D250</f>
        <v>0</v>
      </c>
      <c r="AA250" s="104">
        <f>'[2]Slabs (Poly)'!F250</f>
        <v>0</v>
      </c>
      <c r="AB250" s="104">
        <f>'[2]Stairs (Poly)'!D250</f>
        <v>0</v>
      </c>
      <c r="AC250" s="171">
        <f>[2]Bricks!E250</f>
        <v>0</v>
      </c>
      <c r="AD250" s="103">
        <f>[2]Molds!C250</f>
        <v>0</v>
      </c>
      <c r="AE250" s="103">
        <f xml:space="preserve"> '[2]Molded Items'!C250</f>
        <v>0</v>
      </c>
      <c r="AF250" s="103">
        <f>[2]Masks!C250</f>
        <v>0</v>
      </c>
      <c r="AG250" s="103">
        <f>[2]Wafers!H251</f>
        <v>0</v>
      </c>
      <c r="AH250" s="103"/>
      <c r="AI250" s="103"/>
      <c r="AJ250" s="103"/>
      <c r="AK250" s="103"/>
      <c r="AL250" s="103"/>
      <c r="AM250" s="103"/>
      <c r="AN250" s="103"/>
      <c r="AO250" s="103"/>
      <c r="AP250" s="103"/>
      <c r="AQ250" s="103"/>
      <c r="AR250" s="103"/>
      <c r="AS250" s="103"/>
      <c r="AT250" s="103">
        <f>Inventories!$D250</f>
        <v>0</v>
      </c>
      <c r="AU250" s="103">
        <f>'[2]Gripped Tools'!C160</f>
        <v>0</v>
      </c>
      <c r="AV250" s="103">
        <f>'[2]Pogo Sticks'!$C250</f>
        <v>0</v>
      </c>
      <c r="AW250" s="103">
        <f>'[1]Custom Objects'!$C245</f>
        <v>0</v>
      </c>
      <c r="AX250" s="103"/>
      <c r="AY250" s="103">
        <f>'[3]Items (MC)'!A250</f>
        <v>0</v>
      </c>
      <c r="AZ250" s="103">
        <f>'[3]Blocks (MC)'!A250</f>
        <v>0</v>
      </c>
    </row>
    <row r="251" spans="3:52" x14ac:dyDescent="0.2">
      <c r="C251" s="105">
        <f>[1]Ores!C251</f>
        <v>0</v>
      </c>
      <c r="D251" s="105">
        <f>[1]Ingots!C251</f>
        <v>0</v>
      </c>
      <c r="E251" s="105"/>
      <c r="F251" s="105">
        <f>'[1]Compressed Blocks'!C251</f>
        <v>0</v>
      </c>
      <c r="G251" s="103">
        <f>[1]Catalysts!C251</f>
        <v>0</v>
      </c>
      <c r="H251" s="103">
        <f>[2]Pellets!F248</f>
        <v>0</v>
      </c>
      <c r="I251" s="103">
        <f>'[1]CV Links'!B253</f>
        <v>0</v>
      </c>
      <c r="J251" s="162" t="str">
        <f>'[1]Compound Vessels'!F251</f>
        <v>Bag (Potassium Phenoxide)</v>
      </c>
      <c r="K251" s="106" t="str">
        <f>'[1]Compound Vessels'!G251</f>
        <v>Sack (Potassium Phenoxide)</v>
      </c>
      <c r="L251" s="106" t="str">
        <f>'[1]Compound Vessels'!H251</f>
        <v>Powder Keg (Potassium Phenoxide)</v>
      </c>
      <c r="M251" s="106" t="str">
        <f>'[1]Compound Vessels'!I251</f>
        <v>Chemical Silo (Potassium Phenoxide)</v>
      </c>
      <c r="N251" s="162">
        <f>'[1]Compound Vessels'!F576</f>
        <v>0</v>
      </c>
      <c r="O251" s="106">
        <f>'[1]Compound Vessels'!G576</f>
        <v>0</v>
      </c>
      <c r="P251" s="106">
        <f>'[1]Compound Vessels'!H576</f>
        <v>0</v>
      </c>
      <c r="Q251" s="106">
        <f>'[1]Compound Vessels'!I576</f>
        <v>0</v>
      </c>
      <c r="R251" s="165">
        <f>'[1]Element Vessels'!F251</f>
        <v>0</v>
      </c>
      <c r="S251" s="103">
        <f>'[1]Element Vessels'!G251</f>
        <v>0</v>
      </c>
      <c r="T251" s="103">
        <f>'[1]Element Vessels'!H251</f>
        <v>0</v>
      </c>
      <c r="U251" s="103">
        <f>'[1]Element Vessels'!I251</f>
        <v>0</v>
      </c>
      <c r="V251" s="168">
        <f>[2]Pellets!F251</f>
        <v>0</v>
      </c>
      <c r="W251" s="104">
        <f>[2]Pellets!G251</f>
        <v>0</v>
      </c>
      <c r="X251" s="104">
        <f>[2]Pellets!H251</f>
        <v>0</v>
      </c>
      <c r="Y251" s="104">
        <f>[2]Pellets!I251</f>
        <v>0</v>
      </c>
      <c r="Z251" s="104">
        <f>'[2]Blocks (Poly)'!D251</f>
        <v>0</v>
      </c>
      <c r="AA251" s="104">
        <f>'[2]Slabs (Poly)'!F251</f>
        <v>0</v>
      </c>
      <c r="AB251" s="104">
        <f>'[2]Stairs (Poly)'!D251</f>
        <v>0</v>
      </c>
      <c r="AC251" s="171">
        <f>[2]Bricks!E251</f>
        <v>0</v>
      </c>
      <c r="AD251" s="103">
        <f>[2]Molds!C251</f>
        <v>0</v>
      </c>
      <c r="AE251" s="103">
        <f xml:space="preserve"> '[2]Molded Items'!C251</f>
        <v>0</v>
      </c>
      <c r="AF251" s="103">
        <f>[2]Masks!C251</f>
        <v>0</v>
      </c>
      <c r="AG251" s="103">
        <f>[2]Wafers!H252</f>
        <v>0</v>
      </c>
      <c r="AH251" s="103"/>
      <c r="AI251" s="103"/>
      <c r="AJ251" s="103"/>
      <c r="AK251" s="103"/>
      <c r="AL251" s="103"/>
      <c r="AM251" s="103"/>
      <c r="AN251" s="103"/>
      <c r="AO251" s="103"/>
      <c r="AP251" s="103"/>
      <c r="AQ251" s="103"/>
      <c r="AR251" s="103"/>
      <c r="AS251" s="103"/>
      <c r="AT251" s="103">
        <f>Inventories!$D251</f>
        <v>0</v>
      </c>
      <c r="AU251" s="103">
        <f>'[2]Gripped Tools'!C161</f>
        <v>0</v>
      </c>
      <c r="AV251" s="103">
        <f>'[2]Pogo Sticks'!$C251</f>
        <v>0</v>
      </c>
      <c r="AW251" s="103">
        <f>'[1]Custom Objects'!$C246</f>
        <v>0</v>
      </c>
      <c r="AX251" s="103"/>
      <c r="AY251" s="103">
        <f>'[3]Items (MC)'!A251</f>
        <v>0</v>
      </c>
      <c r="AZ251" s="103">
        <f>'[3]Blocks (MC)'!A251</f>
        <v>0</v>
      </c>
    </row>
    <row r="252" spans="3:52" x14ac:dyDescent="0.2">
      <c r="C252" s="105">
        <f>[1]Ores!C252</f>
        <v>0</v>
      </c>
      <c r="D252" s="105">
        <f>[1]Ingots!C252</f>
        <v>0</v>
      </c>
      <c r="E252" s="105"/>
      <c r="F252" s="105">
        <f>'[1]Compressed Blocks'!C252</f>
        <v>0</v>
      </c>
      <c r="G252" s="103">
        <f>[1]Catalysts!C252</f>
        <v>0</v>
      </c>
      <c r="H252" s="103">
        <f>[2]Pellets!F249</f>
        <v>0</v>
      </c>
      <c r="I252" s="103">
        <f>'[1]CV Links'!B254</f>
        <v>0</v>
      </c>
      <c r="J252" s="162" t="str">
        <f>'[1]Compound Vessels'!F252</f>
        <v>Bag (Potassium Sodium Tartrate)</v>
      </c>
      <c r="K252" s="106" t="str">
        <f>'[1]Compound Vessels'!G252</f>
        <v>Sack (Potassium Sodium Tartrate)</v>
      </c>
      <c r="L252" s="106" t="str">
        <f>'[1]Compound Vessels'!H252</f>
        <v>Powder Keg (Potassium Sodium Tartrate)</v>
      </c>
      <c r="M252" s="106" t="str">
        <f>'[1]Compound Vessels'!I252</f>
        <v>Chemical Silo (Potassium Sodium Tartrate)</v>
      </c>
      <c r="N252" s="162">
        <f>'[1]Compound Vessels'!F577</f>
        <v>0</v>
      </c>
      <c r="O252" s="106">
        <f>'[1]Compound Vessels'!G577</f>
        <v>0</v>
      </c>
      <c r="P252" s="106">
        <f>'[1]Compound Vessels'!H577</f>
        <v>0</v>
      </c>
      <c r="Q252" s="106">
        <f>'[1]Compound Vessels'!I577</f>
        <v>0</v>
      </c>
      <c r="R252" s="165">
        <f>'[1]Element Vessels'!F252</f>
        <v>0</v>
      </c>
      <c r="S252" s="103">
        <f>'[1]Element Vessels'!G252</f>
        <v>0</v>
      </c>
      <c r="T252" s="103">
        <f>'[1]Element Vessels'!H252</f>
        <v>0</v>
      </c>
      <c r="U252" s="103">
        <f>'[1]Element Vessels'!I252</f>
        <v>0</v>
      </c>
      <c r="V252" s="168">
        <f>[2]Pellets!F252</f>
        <v>0</v>
      </c>
      <c r="W252" s="104">
        <f>[2]Pellets!G252</f>
        <v>0</v>
      </c>
      <c r="X252" s="104">
        <f>[2]Pellets!H252</f>
        <v>0</v>
      </c>
      <c r="Y252" s="104">
        <f>[2]Pellets!I252</f>
        <v>0</v>
      </c>
      <c r="Z252" s="104">
        <f>'[2]Blocks (Poly)'!D252</f>
        <v>0</v>
      </c>
      <c r="AA252" s="104">
        <f>'[2]Slabs (Poly)'!F252</f>
        <v>0</v>
      </c>
      <c r="AB252" s="104">
        <f>'[2]Stairs (Poly)'!D252</f>
        <v>0</v>
      </c>
      <c r="AC252" s="171">
        <f>[2]Bricks!E252</f>
        <v>0</v>
      </c>
      <c r="AD252" s="103">
        <f>[2]Molds!C252</f>
        <v>0</v>
      </c>
      <c r="AE252" s="103">
        <f xml:space="preserve"> '[2]Molded Items'!C252</f>
        <v>0</v>
      </c>
      <c r="AF252" s="103">
        <f>[2]Masks!C252</f>
        <v>0</v>
      </c>
      <c r="AG252" s="103">
        <f>[2]Wafers!H253</f>
        <v>0</v>
      </c>
      <c r="AH252" s="103"/>
      <c r="AI252" s="103"/>
      <c r="AJ252" s="103"/>
      <c r="AK252" s="103"/>
      <c r="AL252" s="103"/>
      <c r="AM252" s="103"/>
      <c r="AN252" s="103"/>
      <c r="AO252" s="103"/>
      <c r="AP252" s="103"/>
      <c r="AQ252" s="103"/>
      <c r="AR252" s="103"/>
      <c r="AS252" s="103"/>
      <c r="AT252" s="103">
        <f>Inventories!$D252</f>
        <v>0</v>
      </c>
      <c r="AU252" s="103">
        <f>'[2]Gripped Tools'!C162</f>
        <v>0</v>
      </c>
      <c r="AV252" s="103">
        <f>'[2]Pogo Sticks'!$C252</f>
        <v>0</v>
      </c>
      <c r="AW252" s="103">
        <f>'[1]Custom Objects'!$C247</f>
        <v>0</v>
      </c>
      <c r="AX252" s="103"/>
      <c r="AY252" s="103">
        <f>'[3]Items (MC)'!A252</f>
        <v>0</v>
      </c>
      <c r="AZ252" s="103">
        <f>'[3]Blocks (MC)'!A252</f>
        <v>0</v>
      </c>
    </row>
    <row r="253" spans="3:52" x14ac:dyDescent="0.2">
      <c r="C253" s="105">
        <f>[1]Ores!C253</f>
        <v>0</v>
      </c>
      <c r="D253" s="105">
        <f>[1]Ingots!C253</f>
        <v>0</v>
      </c>
      <c r="E253" s="105"/>
      <c r="F253" s="105">
        <f>'[1]Compressed Blocks'!C253</f>
        <v>0</v>
      </c>
      <c r="G253" s="103">
        <f>[1]Catalysts!C253</f>
        <v>0</v>
      </c>
      <c r="H253" s="103">
        <f>[2]Pellets!F250</f>
        <v>0</v>
      </c>
      <c r="I253" s="103">
        <f>'[1]CV Links'!B255</f>
        <v>0</v>
      </c>
      <c r="J253" s="162" t="str">
        <f>'[1]Compound Vessels'!F253</f>
        <v>Flask (Propane)</v>
      </c>
      <c r="K253" s="106" t="str">
        <f>'[1]Compound Vessels'!G253</f>
        <v>Cartridge (Propane)</v>
      </c>
      <c r="L253" s="106" t="str">
        <f>'[1]Compound Vessels'!H253</f>
        <v>Canister (Propane)</v>
      </c>
      <c r="M253" s="106" t="str">
        <f>'[1]Compound Vessels'!I253</f>
        <v>Chemical Tank (Propane)</v>
      </c>
      <c r="N253" s="162">
        <f>'[1]Compound Vessels'!F578</f>
        <v>0</v>
      </c>
      <c r="O253" s="106">
        <f>'[1]Compound Vessels'!G578</f>
        <v>0</v>
      </c>
      <c r="P253" s="106">
        <f>'[1]Compound Vessels'!H578</f>
        <v>0</v>
      </c>
      <c r="Q253" s="106">
        <f>'[1]Compound Vessels'!I578</f>
        <v>0</v>
      </c>
      <c r="R253" s="165">
        <f>'[1]Element Vessels'!F253</f>
        <v>0</v>
      </c>
      <c r="S253" s="103">
        <f>'[1]Element Vessels'!G253</f>
        <v>0</v>
      </c>
      <c r="T253" s="103">
        <f>'[1]Element Vessels'!H253</f>
        <v>0</v>
      </c>
      <c r="U253" s="103">
        <f>'[1]Element Vessels'!I253</f>
        <v>0</v>
      </c>
      <c r="V253" s="168">
        <f>[2]Pellets!F253</f>
        <v>0</v>
      </c>
      <c r="W253" s="104">
        <f>[2]Pellets!G253</f>
        <v>0</v>
      </c>
      <c r="X253" s="104">
        <f>[2]Pellets!H253</f>
        <v>0</v>
      </c>
      <c r="Y253" s="104">
        <f>[2]Pellets!I253</f>
        <v>0</v>
      </c>
      <c r="Z253" s="104">
        <f>'[2]Blocks (Poly)'!D253</f>
        <v>0</v>
      </c>
      <c r="AA253" s="104">
        <f>'[2]Slabs (Poly)'!F253</f>
        <v>0</v>
      </c>
      <c r="AB253" s="104">
        <f>'[2]Stairs (Poly)'!D253</f>
        <v>0</v>
      </c>
      <c r="AC253" s="171">
        <f>[2]Bricks!E253</f>
        <v>0</v>
      </c>
      <c r="AD253" s="103">
        <f>[2]Molds!C253</f>
        <v>0</v>
      </c>
      <c r="AE253" s="103">
        <f xml:space="preserve"> '[2]Molded Items'!C253</f>
        <v>0</v>
      </c>
      <c r="AF253" s="103">
        <f>[2]Masks!C253</f>
        <v>0</v>
      </c>
      <c r="AG253" s="103">
        <f>[2]Wafers!H254</f>
        <v>0</v>
      </c>
      <c r="AH253" s="103"/>
      <c r="AI253" s="103"/>
      <c r="AJ253" s="103"/>
      <c r="AK253" s="103"/>
      <c r="AL253" s="103"/>
      <c r="AM253" s="103"/>
      <c r="AN253" s="103"/>
      <c r="AO253" s="103"/>
      <c r="AP253" s="103"/>
      <c r="AQ253" s="103"/>
      <c r="AR253" s="103"/>
      <c r="AS253" s="103"/>
      <c r="AT253" s="103">
        <f>Inventories!$D253</f>
        <v>0</v>
      </c>
      <c r="AU253" s="103">
        <f>'[2]Gripped Tools'!C163</f>
        <v>0</v>
      </c>
      <c r="AV253" s="103">
        <f>'[2]Pogo Sticks'!$C253</f>
        <v>0</v>
      </c>
      <c r="AW253" s="103">
        <f>'[1]Custom Objects'!$C248</f>
        <v>0</v>
      </c>
      <c r="AX253" s="103"/>
      <c r="AY253" s="103">
        <f>'[3]Items (MC)'!A253</f>
        <v>0</v>
      </c>
      <c r="AZ253" s="103">
        <f>'[3]Blocks (MC)'!A253</f>
        <v>0</v>
      </c>
    </row>
    <row r="254" spans="3:52" x14ac:dyDescent="0.2">
      <c r="C254" s="105">
        <f>[1]Ores!C254</f>
        <v>0</v>
      </c>
      <c r="D254" s="105">
        <f>[1]Ingots!C254</f>
        <v>0</v>
      </c>
      <c r="E254" s="105"/>
      <c r="F254" s="105">
        <f>'[1]Compressed Blocks'!C254</f>
        <v>0</v>
      </c>
      <c r="G254" s="103">
        <f>[1]Catalysts!C254</f>
        <v>0</v>
      </c>
      <c r="H254" s="103">
        <f>[2]Pellets!F251</f>
        <v>0</v>
      </c>
      <c r="I254" s="103">
        <f>'[1]CV Links'!B256</f>
        <v>0</v>
      </c>
      <c r="J254" s="162" t="str">
        <f>'[1]Compound Vessels'!F254</f>
        <v>Vial (Propanol)</v>
      </c>
      <c r="K254" s="106" t="str">
        <f>'[1]Compound Vessels'!G254</f>
        <v>Beaker (Propanol)</v>
      </c>
      <c r="L254" s="106" t="str">
        <f>'[1]Compound Vessels'!H254</f>
        <v>Drum (Propanol)</v>
      </c>
      <c r="M254" s="106" t="str">
        <f>'[1]Compound Vessels'!I254</f>
        <v>Chemical Vat (Propanol)</v>
      </c>
      <c r="N254" s="162">
        <f>'[1]Compound Vessels'!F579</f>
        <v>0</v>
      </c>
      <c r="O254" s="106">
        <f>'[1]Compound Vessels'!G579</f>
        <v>0</v>
      </c>
      <c r="P254" s="106">
        <f>'[1]Compound Vessels'!H579</f>
        <v>0</v>
      </c>
      <c r="Q254" s="106">
        <f>'[1]Compound Vessels'!I579</f>
        <v>0</v>
      </c>
      <c r="R254" s="165">
        <f>'[1]Element Vessels'!F254</f>
        <v>0</v>
      </c>
      <c r="S254" s="103">
        <f>'[1]Element Vessels'!G254</f>
        <v>0</v>
      </c>
      <c r="T254" s="103">
        <f>'[1]Element Vessels'!H254</f>
        <v>0</v>
      </c>
      <c r="U254" s="103">
        <f>'[1]Element Vessels'!I254</f>
        <v>0</v>
      </c>
      <c r="V254" s="168">
        <f>[2]Pellets!F254</f>
        <v>0</v>
      </c>
      <c r="W254" s="104">
        <f>[2]Pellets!G254</f>
        <v>0</v>
      </c>
      <c r="X254" s="104">
        <f>[2]Pellets!H254</f>
        <v>0</v>
      </c>
      <c r="Y254" s="104">
        <f>[2]Pellets!I254</f>
        <v>0</v>
      </c>
      <c r="Z254" s="104">
        <f>'[2]Blocks (Poly)'!D254</f>
        <v>0</v>
      </c>
      <c r="AA254" s="104">
        <f>'[2]Slabs (Poly)'!F254</f>
        <v>0</v>
      </c>
      <c r="AB254" s="104">
        <f>'[2]Stairs (Poly)'!D254</f>
        <v>0</v>
      </c>
      <c r="AC254" s="171">
        <f>[2]Bricks!E254</f>
        <v>0</v>
      </c>
      <c r="AD254" s="103">
        <f>[2]Molds!C254</f>
        <v>0</v>
      </c>
      <c r="AE254" s="103">
        <f xml:space="preserve"> '[2]Molded Items'!C254</f>
        <v>0</v>
      </c>
      <c r="AF254" s="103">
        <f>[2]Masks!C254</f>
        <v>0</v>
      </c>
      <c r="AG254" s="103">
        <f>[2]Wafers!H255</f>
        <v>0</v>
      </c>
      <c r="AH254" s="103"/>
      <c r="AI254" s="103"/>
      <c r="AJ254" s="103"/>
      <c r="AK254" s="103"/>
      <c r="AL254" s="103"/>
      <c r="AM254" s="103"/>
      <c r="AN254" s="103"/>
      <c r="AO254" s="103"/>
      <c r="AP254" s="103"/>
      <c r="AQ254" s="103"/>
      <c r="AR254" s="103"/>
      <c r="AS254" s="103"/>
      <c r="AT254" s="103">
        <f>Inventories!$D254</f>
        <v>0</v>
      </c>
      <c r="AU254" s="103">
        <f>'[2]Gripped Tools'!C164</f>
        <v>0</v>
      </c>
      <c r="AV254" s="103">
        <f>'[2]Pogo Sticks'!$C254</f>
        <v>0</v>
      </c>
      <c r="AW254" s="103">
        <f>'[1]Custom Objects'!$C249</f>
        <v>0</v>
      </c>
      <c r="AX254" s="103"/>
      <c r="AY254" s="103">
        <f>'[3]Items (MC)'!A254</f>
        <v>0</v>
      </c>
      <c r="AZ254" s="103">
        <f>'[3]Blocks (MC)'!A254</f>
        <v>0</v>
      </c>
    </row>
    <row r="255" spans="3:52" x14ac:dyDescent="0.2">
      <c r="C255" s="105">
        <f>[1]Ores!C255</f>
        <v>0</v>
      </c>
      <c r="D255" s="105">
        <f>[1]Ingots!C255</f>
        <v>0</v>
      </c>
      <c r="E255" s="105"/>
      <c r="F255" s="105">
        <f>'[1]Compressed Blocks'!C255</f>
        <v>0</v>
      </c>
      <c r="G255" s="103">
        <f>[1]Catalysts!C255</f>
        <v>0</v>
      </c>
      <c r="H255" s="103">
        <f>[2]Pellets!F252</f>
        <v>0</v>
      </c>
      <c r="I255" s="103">
        <f>'[1]CV Links'!B257</f>
        <v>0</v>
      </c>
      <c r="J255" s="162" t="str">
        <f>'[1]Compound Vessels'!F255</f>
        <v>Flask (Propylene)</v>
      </c>
      <c r="K255" s="106" t="str">
        <f>'[1]Compound Vessels'!G255</f>
        <v>Cartridge (Propylene)</v>
      </c>
      <c r="L255" s="106" t="str">
        <f>'[1]Compound Vessels'!H255</f>
        <v>Canister (Propylene)</v>
      </c>
      <c r="M255" s="106" t="str">
        <f>'[1]Compound Vessels'!I255</f>
        <v>Chemical Tank (Propylene)</v>
      </c>
      <c r="N255" s="162">
        <f>'[1]Compound Vessels'!F580</f>
        <v>0</v>
      </c>
      <c r="O255" s="106">
        <f>'[1]Compound Vessels'!G580</f>
        <v>0</v>
      </c>
      <c r="P255" s="106">
        <f>'[1]Compound Vessels'!H580</f>
        <v>0</v>
      </c>
      <c r="Q255" s="106">
        <f>'[1]Compound Vessels'!I580</f>
        <v>0</v>
      </c>
      <c r="R255" s="165">
        <f>'[1]Element Vessels'!F255</f>
        <v>0</v>
      </c>
      <c r="S255" s="103">
        <f>'[1]Element Vessels'!G255</f>
        <v>0</v>
      </c>
      <c r="T255" s="103">
        <f>'[1]Element Vessels'!H255</f>
        <v>0</v>
      </c>
      <c r="U255" s="103">
        <f>'[1]Element Vessels'!I255</f>
        <v>0</v>
      </c>
      <c r="V255" s="168">
        <f>[2]Pellets!F255</f>
        <v>0</v>
      </c>
      <c r="W255" s="104">
        <f>[2]Pellets!G255</f>
        <v>0</v>
      </c>
      <c r="X255" s="104">
        <f>[2]Pellets!H255</f>
        <v>0</v>
      </c>
      <c r="Y255" s="104">
        <f>[2]Pellets!I255</f>
        <v>0</v>
      </c>
      <c r="Z255" s="104">
        <f>'[2]Blocks (Poly)'!D255</f>
        <v>0</v>
      </c>
      <c r="AA255" s="104">
        <f>'[2]Slabs (Poly)'!F255</f>
        <v>0</v>
      </c>
      <c r="AB255" s="104">
        <f>'[2]Stairs (Poly)'!D255</f>
        <v>0</v>
      </c>
      <c r="AC255" s="171">
        <f>[2]Bricks!E255</f>
        <v>0</v>
      </c>
      <c r="AD255" s="103">
        <f>[2]Molds!C255</f>
        <v>0</v>
      </c>
      <c r="AE255" s="103">
        <f xml:space="preserve"> '[2]Molded Items'!C255</f>
        <v>0</v>
      </c>
      <c r="AF255" s="103">
        <f>[2]Masks!C255</f>
        <v>0</v>
      </c>
      <c r="AG255" s="103">
        <f>[2]Wafers!H256</f>
        <v>0</v>
      </c>
      <c r="AH255" s="103"/>
      <c r="AI255" s="103"/>
      <c r="AJ255" s="103"/>
      <c r="AK255" s="103"/>
      <c r="AL255" s="103"/>
      <c r="AM255" s="103"/>
      <c r="AN255" s="103"/>
      <c r="AO255" s="103"/>
      <c r="AP255" s="103"/>
      <c r="AQ255" s="103"/>
      <c r="AR255" s="103"/>
      <c r="AS255" s="103"/>
      <c r="AT255" s="103">
        <f>Inventories!$D255</f>
        <v>0</v>
      </c>
      <c r="AU255" s="103">
        <f>'[2]Gripped Tools'!C165</f>
        <v>0</v>
      </c>
      <c r="AV255" s="103">
        <f>'[2]Pogo Sticks'!$C255</f>
        <v>0</v>
      </c>
      <c r="AW255" s="103">
        <f>'[1]Custom Objects'!$C250</f>
        <v>0</v>
      </c>
      <c r="AX255" s="103"/>
      <c r="AY255" s="103">
        <f>'[3]Items (MC)'!A255</f>
        <v>0</v>
      </c>
      <c r="AZ255" s="103">
        <f>'[3]Blocks (MC)'!A255</f>
        <v>0</v>
      </c>
    </row>
    <row r="256" spans="3:52" x14ac:dyDescent="0.2">
      <c r="C256" s="105">
        <f>[1]Ores!C256</f>
        <v>0</v>
      </c>
      <c r="D256" s="105">
        <f>[1]Ingots!C256</f>
        <v>0</v>
      </c>
      <c r="E256" s="105"/>
      <c r="F256" s="105">
        <f>'[1]Compressed Blocks'!C256</f>
        <v>0</v>
      </c>
      <c r="G256" s="103">
        <f>[1]Catalysts!C256</f>
        <v>0</v>
      </c>
      <c r="H256" s="103">
        <f>[2]Pellets!F253</f>
        <v>0</v>
      </c>
      <c r="I256" s="103">
        <f>'[1]CV Links'!B258</f>
        <v>0</v>
      </c>
      <c r="J256" s="162" t="str">
        <f>'[1]Compound Vessels'!F256</f>
        <v>Vial (Rum)</v>
      </c>
      <c r="K256" s="106" t="str">
        <f>'[1]Compound Vessels'!G256</f>
        <v>Beaker (Rum)</v>
      </c>
      <c r="L256" s="106" t="str">
        <f>'[1]Compound Vessels'!H256</f>
        <v>Drum (Rum)</v>
      </c>
      <c r="M256" s="106" t="str">
        <f>'[1]Compound Vessels'!I256</f>
        <v>Chemical Vat (Rum)</v>
      </c>
      <c r="N256" s="162">
        <f>'[1]Compound Vessels'!F581</f>
        <v>0</v>
      </c>
      <c r="O256" s="106">
        <f>'[1]Compound Vessels'!G581</f>
        <v>0</v>
      </c>
      <c r="P256" s="106">
        <f>'[1]Compound Vessels'!H581</f>
        <v>0</v>
      </c>
      <c r="Q256" s="106">
        <f>'[1]Compound Vessels'!I581</f>
        <v>0</v>
      </c>
      <c r="R256" s="165">
        <f>'[1]Element Vessels'!F256</f>
        <v>0</v>
      </c>
      <c r="S256" s="103">
        <f>'[1]Element Vessels'!G256</f>
        <v>0</v>
      </c>
      <c r="T256" s="103">
        <f>'[1]Element Vessels'!H256</f>
        <v>0</v>
      </c>
      <c r="U256" s="103">
        <f>'[1]Element Vessels'!I256</f>
        <v>0</v>
      </c>
      <c r="V256" s="168">
        <f>[2]Pellets!F256</f>
        <v>0</v>
      </c>
      <c r="W256" s="104">
        <f>[2]Pellets!G256</f>
        <v>0</v>
      </c>
      <c r="X256" s="104">
        <f>[2]Pellets!H256</f>
        <v>0</v>
      </c>
      <c r="Y256" s="104">
        <f>[2]Pellets!I256</f>
        <v>0</v>
      </c>
      <c r="Z256" s="104">
        <f>'[2]Blocks (Poly)'!D256</f>
        <v>0</v>
      </c>
      <c r="AA256" s="104">
        <f>'[2]Slabs (Poly)'!F256</f>
        <v>0</v>
      </c>
      <c r="AB256" s="104">
        <f>'[2]Stairs (Poly)'!D256</f>
        <v>0</v>
      </c>
      <c r="AC256" s="171">
        <f>[2]Bricks!E256</f>
        <v>0</v>
      </c>
      <c r="AD256" s="103">
        <f>[2]Molds!C256</f>
        <v>0</v>
      </c>
      <c r="AE256" s="103">
        <f xml:space="preserve"> '[2]Molded Items'!C256</f>
        <v>0</v>
      </c>
      <c r="AF256" s="103">
        <f>[2]Masks!C256</f>
        <v>0</v>
      </c>
      <c r="AG256" s="103">
        <f>[2]Wafers!H257</f>
        <v>0</v>
      </c>
      <c r="AH256" s="103"/>
      <c r="AI256" s="103"/>
      <c r="AJ256" s="103"/>
      <c r="AK256" s="103"/>
      <c r="AL256" s="103"/>
      <c r="AM256" s="103"/>
      <c r="AN256" s="103"/>
      <c r="AO256" s="103"/>
      <c r="AP256" s="103"/>
      <c r="AQ256" s="103"/>
      <c r="AR256" s="103"/>
      <c r="AS256" s="103"/>
      <c r="AT256" s="103">
        <f>Inventories!$D256</f>
        <v>0</v>
      </c>
      <c r="AU256" s="103">
        <f>'[2]Gripped Tools'!C166</f>
        <v>0</v>
      </c>
      <c r="AV256" s="103">
        <f>'[2]Pogo Sticks'!$C256</f>
        <v>0</v>
      </c>
      <c r="AW256" s="103">
        <f>'[1]Custom Objects'!$C251</f>
        <v>0</v>
      </c>
      <c r="AX256" s="103"/>
      <c r="AY256" s="103">
        <f>'[3]Items (MC)'!A256</f>
        <v>0</v>
      </c>
      <c r="AZ256" s="103">
        <f>'[3]Blocks (MC)'!A256</f>
        <v>0</v>
      </c>
    </row>
    <row r="257" spans="3:52" x14ac:dyDescent="0.2">
      <c r="C257" s="105">
        <f>[1]Ores!C257</f>
        <v>0</v>
      </c>
      <c r="D257" s="105">
        <f>[1]Ingots!C257</f>
        <v>0</v>
      </c>
      <c r="E257" s="105"/>
      <c r="F257" s="105">
        <f>'[1]Compressed Blocks'!C257</f>
        <v>0</v>
      </c>
      <c r="G257" s="103">
        <f>[1]Catalysts!C257</f>
        <v>0</v>
      </c>
      <c r="H257" s="103">
        <f>[2]Pellets!F254</f>
        <v>0</v>
      </c>
      <c r="I257" s="103">
        <f>'[1]CV Links'!B259</f>
        <v>0</v>
      </c>
      <c r="J257" s="162" t="str">
        <f>'[1]Compound Vessels'!F257</f>
        <v>Bag (Samarium III Chloride)</v>
      </c>
      <c r="K257" s="106" t="str">
        <f>'[1]Compound Vessels'!G257</f>
        <v>Sack (Samarium III Chloride)</v>
      </c>
      <c r="L257" s="106" t="str">
        <f>'[1]Compound Vessels'!H257</f>
        <v>Powder Keg (Samarium III Chloride)</v>
      </c>
      <c r="M257" s="106" t="str">
        <f>'[1]Compound Vessels'!I257</f>
        <v>Chemical Silo (Samarium III Chloride)</v>
      </c>
      <c r="N257" s="162">
        <f>'[1]Compound Vessels'!F582</f>
        <v>0</v>
      </c>
      <c r="O257" s="106">
        <f>'[1]Compound Vessels'!G582</f>
        <v>0</v>
      </c>
      <c r="P257" s="106">
        <f>'[1]Compound Vessels'!H582</f>
        <v>0</v>
      </c>
      <c r="Q257" s="106">
        <f>'[1]Compound Vessels'!I582</f>
        <v>0</v>
      </c>
      <c r="R257" s="165">
        <f>'[1]Element Vessels'!F257</f>
        <v>0</v>
      </c>
      <c r="S257" s="103">
        <f>'[1]Element Vessels'!G257</f>
        <v>0</v>
      </c>
      <c r="T257" s="103">
        <f>'[1]Element Vessels'!H257</f>
        <v>0</v>
      </c>
      <c r="U257" s="103">
        <f>'[1]Element Vessels'!I257</f>
        <v>0</v>
      </c>
      <c r="V257" s="168">
        <f>[2]Pellets!F257</f>
        <v>0</v>
      </c>
      <c r="W257" s="104">
        <f>[2]Pellets!G257</f>
        <v>0</v>
      </c>
      <c r="X257" s="104">
        <f>[2]Pellets!H257</f>
        <v>0</v>
      </c>
      <c r="Y257" s="104">
        <f>[2]Pellets!I257</f>
        <v>0</v>
      </c>
      <c r="Z257" s="104">
        <f>'[2]Blocks (Poly)'!D257</f>
        <v>0</v>
      </c>
      <c r="AA257" s="104">
        <f>'[2]Slabs (Poly)'!F257</f>
        <v>0</v>
      </c>
      <c r="AB257" s="104">
        <f>'[2]Stairs (Poly)'!D257</f>
        <v>0</v>
      </c>
      <c r="AC257" s="171">
        <f>[2]Bricks!E257</f>
        <v>0</v>
      </c>
      <c r="AD257" s="103">
        <f>[2]Molds!C257</f>
        <v>0</v>
      </c>
      <c r="AE257" s="103">
        <f xml:space="preserve"> '[2]Molded Items'!C257</f>
        <v>0</v>
      </c>
      <c r="AF257" s="103">
        <f>[2]Masks!C257</f>
        <v>0</v>
      </c>
      <c r="AG257" s="103">
        <f>[2]Wafers!H258</f>
        <v>0</v>
      </c>
      <c r="AH257" s="103"/>
      <c r="AI257" s="103"/>
      <c r="AJ257" s="103"/>
      <c r="AK257" s="103"/>
      <c r="AL257" s="103"/>
      <c r="AM257" s="103"/>
      <c r="AN257" s="103"/>
      <c r="AO257" s="103"/>
      <c r="AP257" s="103"/>
      <c r="AQ257" s="103"/>
      <c r="AR257" s="103"/>
      <c r="AS257" s="103"/>
      <c r="AT257" s="103">
        <f>Inventories!$D257</f>
        <v>0</v>
      </c>
      <c r="AU257" s="103">
        <f>'[2]Gripped Tools'!C167</f>
        <v>0</v>
      </c>
      <c r="AV257" s="103">
        <f>'[2]Pogo Sticks'!$C257</f>
        <v>0</v>
      </c>
      <c r="AW257" s="103">
        <f>'[1]Custom Objects'!$C252</f>
        <v>0</v>
      </c>
      <c r="AX257" s="103"/>
      <c r="AY257" s="103">
        <f>'[3]Items (MC)'!A257</f>
        <v>0</v>
      </c>
      <c r="AZ257" s="103">
        <f>'[3]Blocks (MC)'!A257</f>
        <v>0</v>
      </c>
    </row>
    <row r="258" spans="3:52" x14ac:dyDescent="0.2">
      <c r="C258" s="105">
        <f>[1]Ores!C258</f>
        <v>0</v>
      </c>
      <c r="D258" s="105">
        <f>[1]Ingots!C258</f>
        <v>0</v>
      </c>
      <c r="E258" s="105"/>
      <c r="F258" s="105">
        <f>'[1]Compressed Blocks'!C258</f>
        <v>0</v>
      </c>
      <c r="G258" s="103">
        <f>[1]Catalysts!C258</f>
        <v>0</v>
      </c>
      <c r="H258" s="103">
        <f>[2]Pellets!F255</f>
        <v>0</v>
      </c>
      <c r="I258" s="103">
        <f>'[1]CV Links'!B260</f>
        <v>0</v>
      </c>
      <c r="J258" s="162" t="str">
        <f>'[1]Compound Vessels'!F258</f>
        <v>Vial (Silicon Carbide)</v>
      </c>
      <c r="K258" s="106" t="str">
        <f>'[1]Compound Vessels'!G258</f>
        <v>Beaker (Silicon Carbide)</v>
      </c>
      <c r="L258" s="106" t="str">
        <f>'[1]Compound Vessels'!H258</f>
        <v>Drum (Silicon Carbide)</v>
      </c>
      <c r="M258" s="106" t="str">
        <f>'[1]Compound Vessels'!I258</f>
        <v>Chemical Vat (Silicon Carbide)</v>
      </c>
      <c r="N258" s="162">
        <f>'[1]Compound Vessels'!F583</f>
        <v>0</v>
      </c>
      <c r="O258" s="106">
        <f>'[1]Compound Vessels'!G583</f>
        <v>0</v>
      </c>
      <c r="P258" s="106">
        <f>'[1]Compound Vessels'!H583</f>
        <v>0</v>
      </c>
      <c r="Q258" s="106">
        <f>'[1]Compound Vessels'!I583</f>
        <v>0</v>
      </c>
      <c r="R258" s="165">
        <f>'[1]Element Vessels'!F258</f>
        <v>0</v>
      </c>
      <c r="S258" s="103">
        <f>'[1]Element Vessels'!G258</f>
        <v>0</v>
      </c>
      <c r="T258" s="103">
        <f>'[1]Element Vessels'!H258</f>
        <v>0</v>
      </c>
      <c r="U258" s="103">
        <f>'[1]Element Vessels'!I258</f>
        <v>0</v>
      </c>
      <c r="V258" s="168">
        <f>[2]Pellets!F258</f>
        <v>0</v>
      </c>
      <c r="W258" s="104">
        <f>[2]Pellets!G258</f>
        <v>0</v>
      </c>
      <c r="X258" s="104">
        <f>[2]Pellets!H258</f>
        <v>0</v>
      </c>
      <c r="Y258" s="104">
        <f>[2]Pellets!I258</f>
        <v>0</v>
      </c>
      <c r="Z258" s="104">
        <f>'[2]Blocks (Poly)'!D258</f>
        <v>0</v>
      </c>
      <c r="AA258" s="104">
        <f>'[2]Slabs (Poly)'!F258</f>
        <v>0</v>
      </c>
      <c r="AB258" s="104">
        <f>'[2]Stairs (Poly)'!D258</f>
        <v>0</v>
      </c>
      <c r="AC258" s="171">
        <f>[2]Bricks!E258</f>
        <v>0</v>
      </c>
      <c r="AD258" s="103">
        <f>[2]Molds!C258</f>
        <v>0</v>
      </c>
      <c r="AE258" s="103">
        <f xml:space="preserve"> '[2]Molded Items'!C258</f>
        <v>0</v>
      </c>
      <c r="AF258" s="103">
        <f>[2]Masks!C258</f>
        <v>0</v>
      </c>
      <c r="AG258" s="103">
        <f>[2]Wafers!H259</f>
        <v>0</v>
      </c>
      <c r="AH258" s="103"/>
      <c r="AI258" s="103"/>
      <c r="AJ258" s="103"/>
      <c r="AK258" s="103"/>
      <c r="AL258" s="103"/>
      <c r="AM258" s="103"/>
      <c r="AN258" s="103"/>
      <c r="AO258" s="103"/>
      <c r="AP258" s="103"/>
      <c r="AQ258" s="103"/>
      <c r="AR258" s="103"/>
      <c r="AS258" s="103"/>
      <c r="AT258" s="103">
        <f>Inventories!$D258</f>
        <v>0</v>
      </c>
      <c r="AU258" s="103">
        <f>'[2]Gripped Tools'!C168</f>
        <v>0</v>
      </c>
      <c r="AV258" s="103">
        <f>'[2]Pogo Sticks'!$C258</f>
        <v>0</v>
      </c>
      <c r="AW258" s="103">
        <f>'[1]Custom Objects'!$C253</f>
        <v>0</v>
      </c>
      <c r="AX258" s="103"/>
      <c r="AY258" s="103">
        <f>'[3]Items (MC)'!A258</f>
        <v>0</v>
      </c>
      <c r="AZ258" s="103">
        <f>'[3]Blocks (MC)'!A258</f>
        <v>0</v>
      </c>
    </row>
    <row r="259" spans="3:52" x14ac:dyDescent="0.2">
      <c r="C259" s="105">
        <f>[1]Ores!C259</f>
        <v>0</v>
      </c>
      <c r="D259" s="105">
        <f>[1]Ingots!C259</f>
        <v>0</v>
      </c>
      <c r="E259" s="105"/>
      <c r="F259" s="105">
        <f>'[1]Compressed Blocks'!C259</f>
        <v>0</v>
      </c>
      <c r="G259" s="103">
        <f>[1]Catalysts!C259</f>
        <v>0</v>
      </c>
      <c r="H259" s="103">
        <f>[2]Pellets!F256</f>
        <v>0</v>
      </c>
      <c r="I259" s="103">
        <f>'[1]CV Links'!B261</f>
        <v>0</v>
      </c>
      <c r="J259" s="162" t="str">
        <f>'[1]Compound Vessels'!F259</f>
        <v>Vial (Silicon Dioxide)</v>
      </c>
      <c r="K259" s="106" t="str">
        <f>'[1]Compound Vessels'!G259</f>
        <v>Beaker (Silicon Dioxide)</v>
      </c>
      <c r="L259" s="106" t="str">
        <f>'[1]Compound Vessels'!H259</f>
        <v>Drum (Silicon Dioxide)</v>
      </c>
      <c r="M259" s="106" t="str">
        <f>'[1]Compound Vessels'!I259</f>
        <v>Chemical Vat (Silicon Dioxide)</v>
      </c>
      <c r="N259" s="162">
        <f>'[1]Compound Vessels'!F584</f>
        <v>0</v>
      </c>
      <c r="O259" s="106">
        <f>'[1]Compound Vessels'!G584</f>
        <v>0</v>
      </c>
      <c r="P259" s="106">
        <f>'[1]Compound Vessels'!H584</f>
        <v>0</v>
      </c>
      <c r="Q259" s="106">
        <f>'[1]Compound Vessels'!I584</f>
        <v>0</v>
      </c>
      <c r="R259" s="165">
        <f>'[1]Element Vessels'!F259</f>
        <v>0</v>
      </c>
      <c r="S259" s="103">
        <f>'[1]Element Vessels'!G259</f>
        <v>0</v>
      </c>
      <c r="T259" s="103">
        <f>'[1]Element Vessels'!H259</f>
        <v>0</v>
      </c>
      <c r="U259" s="103">
        <f>'[1]Element Vessels'!I259</f>
        <v>0</v>
      </c>
      <c r="V259" s="168">
        <f>[2]Pellets!F259</f>
        <v>0</v>
      </c>
      <c r="W259" s="104">
        <f>[2]Pellets!G259</f>
        <v>0</v>
      </c>
      <c r="X259" s="104">
        <f>[2]Pellets!H259</f>
        <v>0</v>
      </c>
      <c r="Y259" s="104">
        <f>[2]Pellets!I259</f>
        <v>0</v>
      </c>
      <c r="Z259" s="104">
        <f>'[2]Blocks (Poly)'!D259</f>
        <v>0</v>
      </c>
      <c r="AA259" s="104">
        <f>'[2]Slabs (Poly)'!F259</f>
        <v>0</v>
      </c>
      <c r="AB259" s="104">
        <f>'[2]Stairs (Poly)'!D259</f>
        <v>0</v>
      </c>
      <c r="AC259" s="171">
        <f>[2]Bricks!E259</f>
        <v>0</v>
      </c>
      <c r="AD259" s="103">
        <f>[2]Molds!C259</f>
        <v>0</v>
      </c>
      <c r="AE259" s="103">
        <f xml:space="preserve"> '[2]Molded Items'!C259</f>
        <v>0</v>
      </c>
      <c r="AF259" s="103">
        <f>[2]Masks!C259</f>
        <v>0</v>
      </c>
      <c r="AG259" s="103">
        <f>[2]Wafers!H260</f>
        <v>0</v>
      </c>
      <c r="AH259" s="103"/>
      <c r="AI259" s="103"/>
      <c r="AJ259" s="103"/>
      <c r="AK259" s="103"/>
      <c r="AL259" s="103"/>
      <c r="AM259" s="103"/>
      <c r="AN259" s="103"/>
      <c r="AO259" s="103"/>
      <c r="AP259" s="103"/>
      <c r="AQ259" s="103"/>
      <c r="AR259" s="103"/>
      <c r="AS259" s="103"/>
      <c r="AT259" s="103">
        <f>Inventories!$D259</f>
        <v>0</v>
      </c>
      <c r="AU259" s="103">
        <f>'[2]Gripped Tools'!C169</f>
        <v>0</v>
      </c>
      <c r="AV259" s="103">
        <f>'[2]Pogo Sticks'!$C259</f>
        <v>0</v>
      </c>
      <c r="AW259" s="103">
        <f>'[1]Custom Objects'!$C254</f>
        <v>0</v>
      </c>
      <c r="AX259" s="103"/>
      <c r="AY259" s="103">
        <f>'[3]Items (MC)'!A259</f>
        <v>0</v>
      </c>
      <c r="AZ259" s="103">
        <f>'[3]Blocks (MC)'!A259</f>
        <v>0</v>
      </c>
    </row>
    <row r="260" spans="3:52" x14ac:dyDescent="0.2">
      <c r="C260" s="105">
        <f>[1]Ores!C260</f>
        <v>0</v>
      </c>
      <c r="D260" s="105">
        <f>[1]Ingots!C260</f>
        <v>0</v>
      </c>
      <c r="E260" s="105"/>
      <c r="F260" s="105">
        <f>'[1]Compressed Blocks'!C260</f>
        <v>0</v>
      </c>
      <c r="G260" s="103">
        <f>[1]Catalysts!C260</f>
        <v>0</v>
      </c>
      <c r="H260" s="103">
        <f>[2]Pellets!F257</f>
        <v>0</v>
      </c>
      <c r="I260" s="103">
        <f>'[1]CV Links'!B262</f>
        <v>0</v>
      </c>
      <c r="J260" s="162" t="str">
        <f>'[1]Compound Vessels'!F260</f>
        <v>Vial (Sodium Acetate)</v>
      </c>
      <c r="K260" s="106" t="str">
        <f>'[1]Compound Vessels'!G260</f>
        <v>Beaker (Sodium Acetate)</v>
      </c>
      <c r="L260" s="106" t="str">
        <f>'[1]Compound Vessels'!H260</f>
        <v>Drum (Sodium Acetate)</v>
      </c>
      <c r="M260" s="106" t="str">
        <f>'[1]Compound Vessels'!I260</f>
        <v>Chemical Vat (Sodium Acetate)</v>
      </c>
      <c r="N260" s="162">
        <f>'[1]Compound Vessels'!F585</f>
        <v>0</v>
      </c>
      <c r="O260" s="106">
        <f>'[1]Compound Vessels'!G585</f>
        <v>0</v>
      </c>
      <c r="P260" s="106">
        <f>'[1]Compound Vessels'!H585</f>
        <v>0</v>
      </c>
      <c r="Q260" s="106">
        <f>'[1]Compound Vessels'!I585</f>
        <v>0</v>
      </c>
      <c r="R260" s="165">
        <f>'[1]Element Vessels'!F260</f>
        <v>0</v>
      </c>
      <c r="S260" s="103">
        <f>'[1]Element Vessels'!G260</f>
        <v>0</v>
      </c>
      <c r="T260" s="103">
        <f>'[1]Element Vessels'!H260</f>
        <v>0</v>
      </c>
      <c r="U260" s="103">
        <f>'[1]Element Vessels'!I260</f>
        <v>0</v>
      </c>
      <c r="V260" s="168">
        <f>[2]Pellets!F260</f>
        <v>0</v>
      </c>
      <c r="W260" s="104">
        <f>[2]Pellets!G260</f>
        <v>0</v>
      </c>
      <c r="X260" s="104">
        <f>[2]Pellets!H260</f>
        <v>0</v>
      </c>
      <c r="Y260" s="104">
        <f>[2]Pellets!I260</f>
        <v>0</v>
      </c>
      <c r="Z260" s="104">
        <f>'[2]Blocks (Poly)'!D260</f>
        <v>0</v>
      </c>
      <c r="AA260" s="104">
        <f>'[2]Slabs (Poly)'!F260</f>
        <v>0</v>
      </c>
      <c r="AB260" s="104">
        <f>'[2]Stairs (Poly)'!D260</f>
        <v>0</v>
      </c>
      <c r="AC260" s="171">
        <f>[2]Bricks!E260</f>
        <v>0</v>
      </c>
      <c r="AD260" s="103">
        <f>[2]Molds!C260</f>
        <v>0</v>
      </c>
      <c r="AE260" s="103">
        <f xml:space="preserve"> '[2]Molded Items'!C260</f>
        <v>0</v>
      </c>
      <c r="AF260" s="103">
        <f>[2]Masks!C260</f>
        <v>0</v>
      </c>
      <c r="AG260" s="103">
        <f>[2]Wafers!H261</f>
        <v>0</v>
      </c>
      <c r="AH260" s="103"/>
      <c r="AI260" s="103"/>
      <c r="AJ260" s="103"/>
      <c r="AK260" s="103"/>
      <c r="AL260" s="103"/>
      <c r="AM260" s="103"/>
      <c r="AN260" s="103"/>
      <c r="AO260" s="103"/>
      <c r="AP260" s="103"/>
      <c r="AQ260" s="103"/>
      <c r="AR260" s="103"/>
      <c r="AS260" s="103"/>
      <c r="AT260" s="103">
        <f>Inventories!$D260</f>
        <v>0</v>
      </c>
      <c r="AU260" s="103">
        <f>'[2]Gripped Tools'!C170</f>
        <v>0</v>
      </c>
      <c r="AV260" s="103">
        <f>'[2]Pogo Sticks'!$C260</f>
        <v>0</v>
      </c>
      <c r="AW260" s="103">
        <f>'[1]Custom Objects'!$C255</f>
        <v>0</v>
      </c>
      <c r="AX260" s="103"/>
      <c r="AY260" s="103">
        <f>'[3]Items (MC)'!A260</f>
        <v>0</v>
      </c>
      <c r="AZ260" s="103">
        <f>'[3]Blocks (MC)'!A260</f>
        <v>0</v>
      </c>
    </row>
    <row r="261" spans="3:52" x14ac:dyDescent="0.2">
      <c r="C261" s="105">
        <f>[1]Ores!C261</f>
        <v>0</v>
      </c>
      <c r="D261" s="105">
        <f>[1]Ingots!C261</f>
        <v>0</v>
      </c>
      <c r="E261" s="105"/>
      <c r="F261" s="105">
        <f>'[1]Compressed Blocks'!C261</f>
        <v>0</v>
      </c>
      <c r="G261" s="103">
        <f>[1]Catalysts!C261</f>
        <v>0</v>
      </c>
      <c r="H261" s="103">
        <f>[2]Pellets!F258</f>
        <v>0</v>
      </c>
      <c r="I261" s="103">
        <f>'[1]CV Links'!B263</f>
        <v>0</v>
      </c>
      <c r="J261" s="162" t="str">
        <f>'[1]Compound Vessels'!F261</f>
        <v>Vial (Sodium Bicarbonate)</v>
      </c>
      <c r="K261" s="106" t="str">
        <f>'[1]Compound Vessels'!G261</f>
        <v>Beaker (Sodium Bicarbonate)</v>
      </c>
      <c r="L261" s="106" t="str">
        <f>'[1]Compound Vessels'!H261</f>
        <v>Drum (Sodium Bicarbonate)</v>
      </c>
      <c r="M261" s="106" t="str">
        <f>'[1]Compound Vessels'!I261</f>
        <v>Chemical Vat (Sodium Bicarbonate)</v>
      </c>
      <c r="N261" s="162">
        <f>'[1]Compound Vessels'!F586</f>
        <v>0</v>
      </c>
      <c r="O261" s="106">
        <f>'[1]Compound Vessels'!G586</f>
        <v>0</v>
      </c>
      <c r="P261" s="106">
        <f>'[1]Compound Vessels'!H586</f>
        <v>0</v>
      </c>
      <c r="Q261" s="106">
        <f>'[1]Compound Vessels'!I586</f>
        <v>0</v>
      </c>
      <c r="R261" s="165">
        <f>'[1]Element Vessels'!F261</f>
        <v>0</v>
      </c>
      <c r="S261" s="103">
        <f>'[1]Element Vessels'!G261</f>
        <v>0</v>
      </c>
      <c r="T261" s="103">
        <f>'[1]Element Vessels'!H261</f>
        <v>0</v>
      </c>
      <c r="U261" s="103">
        <f>'[1]Element Vessels'!I261</f>
        <v>0</v>
      </c>
      <c r="V261" s="168">
        <f>[2]Pellets!F261</f>
        <v>0</v>
      </c>
      <c r="W261" s="104">
        <f>[2]Pellets!G261</f>
        <v>0</v>
      </c>
      <c r="X261" s="104">
        <f>[2]Pellets!H261</f>
        <v>0</v>
      </c>
      <c r="Y261" s="104">
        <f>[2]Pellets!I261</f>
        <v>0</v>
      </c>
      <c r="Z261" s="104">
        <f>'[2]Blocks (Poly)'!D261</f>
        <v>0</v>
      </c>
      <c r="AA261" s="104">
        <f>'[2]Slabs (Poly)'!F261</f>
        <v>0</v>
      </c>
      <c r="AB261" s="104">
        <f>'[2]Stairs (Poly)'!D261</f>
        <v>0</v>
      </c>
      <c r="AC261" s="171">
        <f>[2]Bricks!E261</f>
        <v>0</v>
      </c>
      <c r="AD261" s="103">
        <f>[2]Molds!C261</f>
        <v>0</v>
      </c>
      <c r="AE261" s="103">
        <f xml:space="preserve"> '[2]Molded Items'!C261</f>
        <v>0</v>
      </c>
      <c r="AF261" s="103">
        <f>[2]Masks!C261</f>
        <v>0</v>
      </c>
      <c r="AG261" s="103">
        <f>[2]Wafers!H262</f>
        <v>0</v>
      </c>
      <c r="AH261" s="103"/>
      <c r="AI261" s="103"/>
      <c r="AJ261" s="103"/>
      <c r="AK261" s="103"/>
      <c r="AL261" s="103"/>
      <c r="AM261" s="103"/>
      <c r="AN261" s="103"/>
      <c r="AO261" s="103"/>
      <c r="AP261" s="103"/>
      <c r="AQ261" s="103"/>
      <c r="AR261" s="103"/>
      <c r="AS261" s="103"/>
      <c r="AT261" s="103">
        <f>Inventories!$D261</f>
        <v>0</v>
      </c>
      <c r="AU261" s="103">
        <f>'[2]Gripped Tools'!C171</f>
        <v>0</v>
      </c>
      <c r="AV261" s="103">
        <f>'[2]Pogo Sticks'!$C261</f>
        <v>0</v>
      </c>
      <c r="AW261" s="103">
        <f>'[1]Custom Objects'!$C256</f>
        <v>0</v>
      </c>
      <c r="AX261" s="103"/>
      <c r="AY261" s="103">
        <f>'[3]Items (MC)'!A261</f>
        <v>0</v>
      </c>
      <c r="AZ261" s="103">
        <f>'[3]Blocks (MC)'!A261</f>
        <v>0</v>
      </c>
    </row>
    <row r="262" spans="3:52" x14ac:dyDescent="0.2">
      <c r="C262" s="105">
        <f>[1]Ores!C262</f>
        <v>0</v>
      </c>
      <c r="D262" s="105">
        <f>[1]Ingots!C262</f>
        <v>0</v>
      </c>
      <c r="E262" s="105"/>
      <c r="F262" s="105">
        <f>'[1]Compressed Blocks'!C262</f>
        <v>0</v>
      </c>
      <c r="G262" s="103">
        <f>[1]Catalysts!C262</f>
        <v>0</v>
      </c>
      <c r="H262" s="103">
        <f>[2]Pellets!F259</f>
        <v>0</v>
      </c>
      <c r="I262" s="103">
        <f>'[1]CV Links'!B264</f>
        <v>0</v>
      </c>
      <c r="J262" s="162" t="str">
        <f>'[1]Compound Vessels'!F262</f>
        <v>Vial (Sodium Bisulfate)</v>
      </c>
      <c r="K262" s="106" t="str">
        <f>'[1]Compound Vessels'!G262</f>
        <v>Beaker (Sodium Bisulfate)</v>
      </c>
      <c r="L262" s="106" t="str">
        <f>'[1]Compound Vessels'!H262</f>
        <v>Drum (Sodium Bisulfate)</v>
      </c>
      <c r="M262" s="106" t="str">
        <f>'[1]Compound Vessels'!I262</f>
        <v>Chemical Vat (Sodium Bisulfate)</v>
      </c>
      <c r="N262" s="162">
        <f>'[1]Compound Vessels'!F587</f>
        <v>0</v>
      </c>
      <c r="O262" s="106">
        <f>'[1]Compound Vessels'!G587</f>
        <v>0</v>
      </c>
      <c r="P262" s="106">
        <f>'[1]Compound Vessels'!H587</f>
        <v>0</v>
      </c>
      <c r="Q262" s="106">
        <f>'[1]Compound Vessels'!I587</f>
        <v>0</v>
      </c>
      <c r="R262" s="165">
        <f>'[1]Element Vessels'!F262</f>
        <v>0</v>
      </c>
      <c r="S262" s="103">
        <f>'[1]Element Vessels'!G262</f>
        <v>0</v>
      </c>
      <c r="T262" s="103">
        <f>'[1]Element Vessels'!H262</f>
        <v>0</v>
      </c>
      <c r="U262" s="103">
        <f>'[1]Element Vessels'!I262</f>
        <v>0</v>
      </c>
      <c r="V262" s="168">
        <f>[2]Pellets!F262</f>
        <v>0</v>
      </c>
      <c r="W262" s="104">
        <f>[2]Pellets!G262</f>
        <v>0</v>
      </c>
      <c r="X262" s="104">
        <f>[2]Pellets!H262</f>
        <v>0</v>
      </c>
      <c r="Y262" s="104">
        <f>[2]Pellets!I262</f>
        <v>0</v>
      </c>
      <c r="Z262" s="104">
        <f>'[2]Blocks (Poly)'!D262</f>
        <v>0</v>
      </c>
      <c r="AA262" s="104">
        <f>'[2]Slabs (Poly)'!F262</f>
        <v>0</v>
      </c>
      <c r="AB262" s="104">
        <f>'[2]Stairs (Poly)'!D262</f>
        <v>0</v>
      </c>
      <c r="AC262" s="171">
        <f>[2]Bricks!E262</f>
        <v>0</v>
      </c>
      <c r="AD262" s="103">
        <f>[2]Molds!C262</f>
        <v>0</v>
      </c>
      <c r="AE262" s="103">
        <f xml:space="preserve"> '[2]Molded Items'!C262</f>
        <v>0</v>
      </c>
      <c r="AF262" s="103">
        <f>[2]Masks!C262</f>
        <v>0</v>
      </c>
      <c r="AG262" s="103">
        <f>[2]Wafers!H263</f>
        <v>0</v>
      </c>
      <c r="AH262" s="103"/>
      <c r="AI262" s="103"/>
      <c r="AJ262" s="103"/>
      <c r="AK262" s="103"/>
      <c r="AL262" s="103"/>
      <c r="AM262" s="103"/>
      <c r="AN262" s="103"/>
      <c r="AO262" s="103"/>
      <c r="AP262" s="103"/>
      <c r="AQ262" s="103"/>
      <c r="AR262" s="103"/>
      <c r="AS262" s="103"/>
      <c r="AT262" s="103">
        <f>Inventories!$D262</f>
        <v>0</v>
      </c>
      <c r="AU262" s="103">
        <f>'[2]Gripped Tools'!C172</f>
        <v>0</v>
      </c>
      <c r="AV262" s="103">
        <f>'[2]Pogo Sticks'!$C262</f>
        <v>0</v>
      </c>
      <c r="AW262" s="103">
        <f>'[1]Custom Objects'!$C257</f>
        <v>0</v>
      </c>
      <c r="AX262" s="103"/>
      <c r="AY262" s="103">
        <f>'[3]Items (MC)'!A262</f>
        <v>0</v>
      </c>
      <c r="AZ262" s="103">
        <f>'[3]Blocks (MC)'!A262</f>
        <v>0</v>
      </c>
    </row>
    <row r="263" spans="3:52" x14ac:dyDescent="0.2">
      <c r="C263" s="105">
        <f>[1]Ores!C263</f>
        <v>0</v>
      </c>
      <c r="D263" s="105">
        <f>[1]Ingots!C263</f>
        <v>0</v>
      </c>
      <c r="E263" s="105"/>
      <c r="F263" s="105">
        <f>'[1]Compressed Blocks'!C263</f>
        <v>0</v>
      </c>
      <c r="G263" s="103">
        <f>[1]Catalysts!C263</f>
        <v>0</v>
      </c>
      <c r="H263" s="103">
        <f>[2]Pellets!F260</f>
        <v>0</v>
      </c>
      <c r="I263" s="103">
        <f>'[1]CV Links'!B265</f>
        <v>0</v>
      </c>
      <c r="J263" s="162" t="str">
        <f>'[1]Compound Vessels'!F263</f>
        <v>Vial (Sodium Borate)</v>
      </c>
      <c r="K263" s="106" t="str">
        <f>'[1]Compound Vessels'!G263</f>
        <v>Beaker (Sodium Borate)</v>
      </c>
      <c r="L263" s="106" t="str">
        <f>'[1]Compound Vessels'!H263</f>
        <v>Drum (Sodium Borate)</v>
      </c>
      <c r="M263" s="106" t="str">
        <f>'[1]Compound Vessels'!I263</f>
        <v>Chemical Vat (Sodium Borate)</v>
      </c>
      <c r="N263" s="162">
        <f>'[1]Compound Vessels'!F588</f>
        <v>0</v>
      </c>
      <c r="O263" s="106">
        <f>'[1]Compound Vessels'!G588</f>
        <v>0</v>
      </c>
      <c r="P263" s="106">
        <f>'[1]Compound Vessels'!H588</f>
        <v>0</v>
      </c>
      <c r="Q263" s="106">
        <f>'[1]Compound Vessels'!I588</f>
        <v>0</v>
      </c>
      <c r="R263" s="165">
        <f>'[1]Element Vessels'!F263</f>
        <v>0</v>
      </c>
      <c r="S263" s="103">
        <f>'[1]Element Vessels'!G263</f>
        <v>0</v>
      </c>
      <c r="T263" s="103">
        <f>'[1]Element Vessels'!H263</f>
        <v>0</v>
      </c>
      <c r="U263" s="103">
        <f>'[1]Element Vessels'!I263</f>
        <v>0</v>
      </c>
      <c r="V263" s="168">
        <f>[2]Pellets!F263</f>
        <v>0</v>
      </c>
      <c r="W263" s="104">
        <f>[2]Pellets!G263</f>
        <v>0</v>
      </c>
      <c r="X263" s="104">
        <f>[2]Pellets!H263</f>
        <v>0</v>
      </c>
      <c r="Y263" s="104">
        <f>[2]Pellets!I263</f>
        <v>0</v>
      </c>
      <c r="Z263" s="104">
        <f>'[2]Blocks (Poly)'!D263</f>
        <v>0</v>
      </c>
      <c r="AA263" s="104">
        <f>'[2]Slabs (Poly)'!F263</f>
        <v>0</v>
      </c>
      <c r="AB263" s="104">
        <f>'[2]Stairs (Poly)'!D263</f>
        <v>0</v>
      </c>
      <c r="AC263" s="171">
        <f>[2]Bricks!E263</f>
        <v>0</v>
      </c>
      <c r="AD263" s="103">
        <f>[2]Molds!C263</f>
        <v>0</v>
      </c>
      <c r="AE263" s="103">
        <f xml:space="preserve"> '[2]Molded Items'!C263</f>
        <v>0</v>
      </c>
      <c r="AF263" s="103">
        <f>[2]Masks!C263</f>
        <v>0</v>
      </c>
      <c r="AG263" s="103">
        <f>[2]Wafers!H264</f>
        <v>0</v>
      </c>
      <c r="AH263" s="103"/>
      <c r="AI263" s="103"/>
      <c r="AJ263" s="103"/>
      <c r="AK263" s="103"/>
      <c r="AL263" s="103"/>
      <c r="AM263" s="103"/>
      <c r="AN263" s="103"/>
      <c r="AO263" s="103"/>
      <c r="AP263" s="103"/>
      <c r="AQ263" s="103"/>
      <c r="AR263" s="103"/>
      <c r="AS263" s="103"/>
      <c r="AT263" s="103">
        <f>Inventories!$D263</f>
        <v>0</v>
      </c>
      <c r="AU263" s="103">
        <f>'[2]Gripped Tools'!C173</f>
        <v>0</v>
      </c>
      <c r="AV263" s="103">
        <f>'[2]Pogo Sticks'!$C263</f>
        <v>0</v>
      </c>
      <c r="AW263" s="103">
        <f>'[1]Custom Objects'!$C258</f>
        <v>0</v>
      </c>
      <c r="AX263" s="103"/>
      <c r="AY263" s="103">
        <f>'[3]Items (MC)'!A263</f>
        <v>0</v>
      </c>
      <c r="AZ263" s="103">
        <f>'[3]Blocks (MC)'!A263</f>
        <v>0</v>
      </c>
    </row>
    <row r="264" spans="3:52" x14ac:dyDescent="0.2">
      <c r="C264" s="105">
        <f>[1]Ores!C264</f>
        <v>0</v>
      </c>
      <c r="D264" s="105">
        <f>[1]Ingots!C264</f>
        <v>0</v>
      </c>
      <c r="E264" s="105"/>
      <c r="F264" s="105">
        <f>'[1]Compressed Blocks'!C264</f>
        <v>0</v>
      </c>
      <c r="G264" s="103">
        <f>[1]Catalysts!C264</f>
        <v>0</v>
      </c>
      <c r="H264" s="103">
        <f>[2]Pellets!F261</f>
        <v>0</v>
      </c>
      <c r="I264" s="103">
        <f>'[1]CV Links'!B266</f>
        <v>0</v>
      </c>
      <c r="J264" s="162" t="str">
        <f>'[1]Compound Vessels'!F264</f>
        <v>Vial (Sodium Bromide)</v>
      </c>
      <c r="K264" s="106" t="str">
        <f>'[1]Compound Vessels'!G264</f>
        <v>Beaker (Sodium Bromide)</v>
      </c>
      <c r="L264" s="106" t="str">
        <f>'[1]Compound Vessels'!H264</f>
        <v>Drum (Sodium Bromide)</v>
      </c>
      <c r="M264" s="106" t="str">
        <f>'[1]Compound Vessels'!I264</f>
        <v>Chemical Vat (Sodium Bromide)</v>
      </c>
      <c r="N264" s="162">
        <f>'[1]Compound Vessels'!F589</f>
        <v>0</v>
      </c>
      <c r="O264" s="106">
        <f>'[1]Compound Vessels'!G589</f>
        <v>0</v>
      </c>
      <c r="P264" s="106">
        <f>'[1]Compound Vessels'!H589</f>
        <v>0</v>
      </c>
      <c r="Q264" s="106">
        <f>'[1]Compound Vessels'!I589</f>
        <v>0</v>
      </c>
      <c r="R264" s="165">
        <f>'[1]Element Vessels'!F264</f>
        <v>0</v>
      </c>
      <c r="S264" s="103">
        <f>'[1]Element Vessels'!G264</f>
        <v>0</v>
      </c>
      <c r="T264" s="103">
        <f>'[1]Element Vessels'!H264</f>
        <v>0</v>
      </c>
      <c r="U264" s="103">
        <f>'[1]Element Vessels'!I264</f>
        <v>0</v>
      </c>
      <c r="V264" s="168">
        <f>[2]Pellets!F264</f>
        <v>0</v>
      </c>
      <c r="W264" s="104">
        <f>[2]Pellets!G264</f>
        <v>0</v>
      </c>
      <c r="X264" s="104">
        <f>[2]Pellets!H264</f>
        <v>0</v>
      </c>
      <c r="Y264" s="104">
        <f>[2]Pellets!I264</f>
        <v>0</v>
      </c>
      <c r="Z264" s="104">
        <f>'[2]Blocks (Poly)'!D264</f>
        <v>0</v>
      </c>
      <c r="AA264" s="104">
        <f>'[2]Slabs (Poly)'!F264</f>
        <v>0</v>
      </c>
      <c r="AB264" s="104">
        <f>'[2]Stairs (Poly)'!D264</f>
        <v>0</v>
      </c>
      <c r="AC264" s="171">
        <f>[2]Bricks!E264</f>
        <v>0</v>
      </c>
      <c r="AD264" s="103">
        <f>[2]Molds!C264</f>
        <v>0</v>
      </c>
      <c r="AE264" s="103">
        <f xml:space="preserve"> '[2]Molded Items'!C264</f>
        <v>0</v>
      </c>
      <c r="AF264" s="103">
        <f>[2]Masks!C264</f>
        <v>0</v>
      </c>
      <c r="AG264" s="103">
        <f>[2]Wafers!H265</f>
        <v>0</v>
      </c>
      <c r="AH264" s="103"/>
      <c r="AI264" s="103"/>
      <c r="AJ264" s="103"/>
      <c r="AK264" s="103"/>
      <c r="AL264" s="103"/>
      <c r="AM264" s="103"/>
      <c r="AN264" s="103"/>
      <c r="AO264" s="103"/>
      <c r="AP264" s="103"/>
      <c r="AQ264" s="103"/>
      <c r="AR264" s="103"/>
      <c r="AS264" s="103"/>
      <c r="AT264" s="103">
        <f>Inventories!$D264</f>
        <v>0</v>
      </c>
      <c r="AU264" s="103">
        <f>'[2]Gripped Tools'!C174</f>
        <v>0</v>
      </c>
      <c r="AV264" s="103">
        <f>'[2]Pogo Sticks'!$C264</f>
        <v>0</v>
      </c>
      <c r="AW264" s="103">
        <f>'[1]Custom Objects'!$C259</f>
        <v>0</v>
      </c>
      <c r="AX264" s="103"/>
      <c r="AY264" s="103">
        <f>'[3]Items (MC)'!A264</f>
        <v>0</v>
      </c>
      <c r="AZ264" s="103">
        <f>'[3]Blocks (MC)'!A264</f>
        <v>0</v>
      </c>
    </row>
    <row r="265" spans="3:52" x14ac:dyDescent="0.2">
      <c r="C265" s="105">
        <f>[1]Ores!C265</f>
        <v>0</v>
      </c>
      <c r="D265" s="105">
        <f>[1]Ingots!C265</f>
        <v>0</v>
      </c>
      <c r="E265" s="105"/>
      <c r="F265" s="105">
        <f>'[1]Compressed Blocks'!C265</f>
        <v>0</v>
      </c>
      <c r="G265" s="103">
        <f>[1]Catalysts!C265</f>
        <v>0</v>
      </c>
      <c r="H265" s="103">
        <f>[2]Pellets!F262</f>
        <v>0</v>
      </c>
      <c r="I265" s="103">
        <f>'[1]CV Links'!B267</f>
        <v>0</v>
      </c>
      <c r="J265" s="162" t="str">
        <f>'[1]Compound Vessels'!F265</f>
        <v>Vial (Sodium Carbonate)</v>
      </c>
      <c r="K265" s="106" t="str">
        <f>'[1]Compound Vessels'!G265</f>
        <v>Beaker (Sodium Carbonate)</v>
      </c>
      <c r="L265" s="106" t="str">
        <f>'[1]Compound Vessels'!H265</f>
        <v>Drum (Sodium Carbonate)</v>
      </c>
      <c r="M265" s="106" t="str">
        <f>'[1]Compound Vessels'!I265</f>
        <v>Chemical Vat (Sodium Carbonate)</v>
      </c>
      <c r="N265" s="162">
        <f>'[1]Compound Vessels'!F590</f>
        <v>0</v>
      </c>
      <c r="O265" s="106">
        <f>'[1]Compound Vessels'!G590</f>
        <v>0</v>
      </c>
      <c r="P265" s="106">
        <f>'[1]Compound Vessels'!H590</f>
        <v>0</v>
      </c>
      <c r="Q265" s="106">
        <f>'[1]Compound Vessels'!I590</f>
        <v>0</v>
      </c>
      <c r="R265" s="165">
        <f>'[1]Element Vessels'!F265</f>
        <v>0</v>
      </c>
      <c r="S265" s="103">
        <f>'[1]Element Vessels'!G265</f>
        <v>0</v>
      </c>
      <c r="T265" s="103">
        <f>'[1]Element Vessels'!H265</f>
        <v>0</v>
      </c>
      <c r="U265" s="103">
        <f>'[1]Element Vessels'!I265</f>
        <v>0</v>
      </c>
      <c r="V265" s="168">
        <f>[2]Pellets!F265</f>
        <v>0</v>
      </c>
      <c r="W265" s="104">
        <f>[2]Pellets!G265</f>
        <v>0</v>
      </c>
      <c r="X265" s="104">
        <f>[2]Pellets!H265</f>
        <v>0</v>
      </c>
      <c r="Y265" s="104">
        <f>[2]Pellets!I265</f>
        <v>0</v>
      </c>
      <c r="Z265" s="104">
        <f>'[2]Blocks (Poly)'!D265</f>
        <v>0</v>
      </c>
      <c r="AA265" s="104">
        <f>'[2]Slabs (Poly)'!F265</f>
        <v>0</v>
      </c>
      <c r="AB265" s="104">
        <f>'[2]Stairs (Poly)'!D265</f>
        <v>0</v>
      </c>
      <c r="AC265" s="171">
        <f>[2]Bricks!E265</f>
        <v>0</v>
      </c>
      <c r="AD265" s="103">
        <f>[2]Molds!C265</f>
        <v>0</v>
      </c>
      <c r="AE265" s="103">
        <f xml:space="preserve"> '[2]Molded Items'!C265</f>
        <v>0</v>
      </c>
      <c r="AF265" s="103">
        <f>[2]Masks!C265</f>
        <v>0</v>
      </c>
      <c r="AG265" s="103">
        <f>[2]Wafers!H266</f>
        <v>0</v>
      </c>
      <c r="AH265" s="103"/>
      <c r="AI265" s="103"/>
      <c r="AJ265" s="103"/>
      <c r="AK265" s="103"/>
      <c r="AL265" s="103"/>
      <c r="AM265" s="103"/>
      <c r="AN265" s="103"/>
      <c r="AO265" s="103"/>
      <c r="AP265" s="103"/>
      <c r="AQ265" s="103"/>
      <c r="AR265" s="103"/>
      <c r="AS265" s="103"/>
      <c r="AT265" s="103">
        <f>Inventories!$D265</f>
        <v>0</v>
      </c>
      <c r="AU265" s="103">
        <f>'[2]Gripped Tools'!C175</f>
        <v>0</v>
      </c>
      <c r="AV265" s="103">
        <f>'[2]Pogo Sticks'!$C265</f>
        <v>0</v>
      </c>
      <c r="AW265" s="103">
        <f>'[1]Custom Objects'!$C260</f>
        <v>0</v>
      </c>
      <c r="AX265" s="103"/>
      <c r="AY265" s="103">
        <f>'[3]Items (MC)'!A265</f>
        <v>0</v>
      </c>
      <c r="AZ265" s="103">
        <f>'[3]Blocks (MC)'!A265</f>
        <v>0</v>
      </c>
    </row>
    <row r="266" spans="3:52" x14ac:dyDescent="0.2">
      <c r="C266" s="105">
        <f>[1]Ores!C266</f>
        <v>0</v>
      </c>
      <c r="D266" s="105">
        <f>[1]Ingots!C266</f>
        <v>0</v>
      </c>
      <c r="E266" s="105"/>
      <c r="F266" s="105">
        <f>'[1]Compressed Blocks'!C266</f>
        <v>0</v>
      </c>
      <c r="G266" s="103">
        <f>[1]Catalysts!C266</f>
        <v>0</v>
      </c>
      <c r="H266" s="103">
        <f>[2]Pellets!F263</f>
        <v>0</v>
      </c>
      <c r="I266" s="103">
        <f>'[1]CV Links'!B268</f>
        <v>0</v>
      </c>
      <c r="J266" s="162" t="str">
        <f>'[1]Compound Vessels'!F266</f>
        <v>Vial (Sodium Chlorate)</v>
      </c>
      <c r="K266" s="106" t="str">
        <f>'[1]Compound Vessels'!G266</f>
        <v>Beaker (Sodium Chlorate)</v>
      </c>
      <c r="L266" s="106" t="str">
        <f>'[1]Compound Vessels'!H266</f>
        <v>Drum (Sodium Chlorate)</v>
      </c>
      <c r="M266" s="106" t="str">
        <f>'[1]Compound Vessels'!I266</f>
        <v>Chemical Vat (Sodium Chlorate)</v>
      </c>
      <c r="N266" s="162">
        <f>'[1]Compound Vessels'!F591</f>
        <v>0</v>
      </c>
      <c r="O266" s="106">
        <f>'[1]Compound Vessels'!G591</f>
        <v>0</v>
      </c>
      <c r="P266" s="106">
        <f>'[1]Compound Vessels'!H591</f>
        <v>0</v>
      </c>
      <c r="Q266" s="106">
        <f>'[1]Compound Vessels'!I591</f>
        <v>0</v>
      </c>
      <c r="R266" s="165">
        <f>'[1]Element Vessels'!F266</f>
        <v>0</v>
      </c>
      <c r="S266" s="103">
        <f>'[1]Element Vessels'!G266</f>
        <v>0</v>
      </c>
      <c r="T266" s="103">
        <f>'[1]Element Vessels'!H266</f>
        <v>0</v>
      </c>
      <c r="U266" s="103">
        <f>'[1]Element Vessels'!I266</f>
        <v>0</v>
      </c>
      <c r="V266" s="168">
        <f>[2]Pellets!F266</f>
        <v>0</v>
      </c>
      <c r="W266" s="104">
        <f>[2]Pellets!G266</f>
        <v>0</v>
      </c>
      <c r="X266" s="104">
        <f>[2]Pellets!H266</f>
        <v>0</v>
      </c>
      <c r="Y266" s="104">
        <f>[2]Pellets!I266</f>
        <v>0</v>
      </c>
      <c r="Z266" s="104">
        <f>'[2]Blocks (Poly)'!D266</f>
        <v>0</v>
      </c>
      <c r="AA266" s="104">
        <f>'[2]Slabs (Poly)'!F266</f>
        <v>0</v>
      </c>
      <c r="AB266" s="104">
        <f>'[2]Stairs (Poly)'!D266</f>
        <v>0</v>
      </c>
      <c r="AC266" s="171">
        <f>[2]Bricks!E266</f>
        <v>0</v>
      </c>
      <c r="AD266" s="103">
        <f>[2]Molds!C266</f>
        <v>0</v>
      </c>
      <c r="AE266" s="103">
        <f xml:space="preserve"> '[2]Molded Items'!C266</f>
        <v>0</v>
      </c>
      <c r="AF266" s="103">
        <f>[2]Masks!C266</f>
        <v>0</v>
      </c>
      <c r="AG266" s="103">
        <f>[2]Wafers!H267</f>
        <v>0</v>
      </c>
      <c r="AH266" s="103"/>
      <c r="AI266" s="103"/>
      <c r="AJ266" s="103"/>
      <c r="AK266" s="103"/>
      <c r="AL266" s="103"/>
      <c r="AM266" s="103"/>
      <c r="AN266" s="103"/>
      <c r="AO266" s="103"/>
      <c r="AP266" s="103"/>
      <c r="AQ266" s="103"/>
      <c r="AR266" s="103"/>
      <c r="AS266" s="103"/>
      <c r="AT266" s="103">
        <f>Inventories!$D266</f>
        <v>0</v>
      </c>
      <c r="AU266" s="103">
        <f>'[2]Gripped Tools'!C176</f>
        <v>0</v>
      </c>
      <c r="AV266" s="103">
        <f>'[2]Pogo Sticks'!$C266</f>
        <v>0</v>
      </c>
      <c r="AW266" s="103">
        <f>'[1]Custom Objects'!$C261</f>
        <v>0</v>
      </c>
      <c r="AX266" s="103"/>
      <c r="AY266" s="103">
        <f>'[3]Items (MC)'!A266</f>
        <v>0</v>
      </c>
      <c r="AZ266" s="103">
        <f>'[3]Blocks (MC)'!A266</f>
        <v>0</v>
      </c>
    </row>
    <row r="267" spans="3:52" x14ac:dyDescent="0.2">
      <c r="C267" s="105">
        <f>[1]Ores!C267</f>
        <v>0</v>
      </c>
      <c r="D267" s="105">
        <f>[1]Ingots!C267</f>
        <v>0</v>
      </c>
      <c r="E267" s="105"/>
      <c r="F267" s="105">
        <f>'[1]Compressed Blocks'!C267</f>
        <v>0</v>
      </c>
      <c r="G267" s="103">
        <f>[1]Catalysts!C267</f>
        <v>0</v>
      </c>
      <c r="H267" s="103">
        <f>[2]Pellets!F264</f>
        <v>0</v>
      </c>
      <c r="I267" s="103">
        <f>'[1]CV Links'!B269</f>
        <v>0</v>
      </c>
      <c r="J267" s="162" t="str">
        <f>'[1]Compound Vessels'!F267</f>
        <v>Bag (Sodium Chloride)</v>
      </c>
      <c r="K267" s="106" t="str">
        <f>'[1]Compound Vessels'!G267</f>
        <v>Sack (Sodium Chloride)</v>
      </c>
      <c r="L267" s="106" t="str">
        <f>'[1]Compound Vessels'!H267</f>
        <v>Powder Keg (Sodium Chloride)</v>
      </c>
      <c r="M267" s="106" t="str">
        <f>'[1]Compound Vessels'!I267</f>
        <v>Chemical Silo (Sodium Chloride)</v>
      </c>
      <c r="N267" s="162">
        <f>'[1]Compound Vessels'!F592</f>
        <v>0</v>
      </c>
      <c r="O267" s="106">
        <f>'[1]Compound Vessels'!G592</f>
        <v>0</v>
      </c>
      <c r="P267" s="106">
        <f>'[1]Compound Vessels'!H592</f>
        <v>0</v>
      </c>
      <c r="Q267" s="106">
        <f>'[1]Compound Vessels'!I592</f>
        <v>0</v>
      </c>
      <c r="R267" s="165">
        <f>'[1]Element Vessels'!F267</f>
        <v>0</v>
      </c>
      <c r="S267" s="103">
        <f>'[1]Element Vessels'!G267</f>
        <v>0</v>
      </c>
      <c r="T267" s="103">
        <f>'[1]Element Vessels'!H267</f>
        <v>0</v>
      </c>
      <c r="U267" s="103">
        <f>'[1]Element Vessels'!I267</f>
        <v>0</v>
      </c>
      <c r="V267" s="168">
        <f>[2]Pellets!F267</f>
        <v>0</v>
      </c>
      <c r="W267" s="104">
        <f>[2]Pellets!G267</f>
        <v>0</v>
      </c>
      <c r="X267" s="104">
        <f>[2]Pellets!H267</f>
        <v>0</v>
      </c>
      <c r="Y267" s="104">
        <f>[2]Pellets!I267</f>
        <v>0</v>
      </c>
      <c r="Z267" s="104">
        <f>'[2]Blocks (Poly)'!D267</f>
        <v>0</v>
      </c>
      <c r="AA267" s="104">
        <f>'[2]Slabs (Poly)'!F267</f>
        <v>0</v>
      </c>
      <c r="AB267" s="104">
        <f>'[2]Stairs (Poly)'!D267</f>
        <v>0</v>
      </c>
      <c r="AC267" s="171">
        <f>[2]Bricks!E267</f>
        <v>0</v>
      </c>
      <c r="AD267" s="103">
        <f>[2]Molds!C267</f>
        <v>0</v>
      </c>
      <c r="AE267" s="103">
        <f xml:space="preserve"> '[2]Molded Items'!C267</f>
        <v>0</v>
      </c>
      <c r="AF267" s="103">
        <f>[2]Masks!C267</f>
        <v>0</v>
      </c>
      <c r="AG267" s="103">
        <f>[2]Wafers!H268</f>
        <v>0</v>
      </c>
      <c r="AH267" s="103"/>
      <c r="AI267" s="103"/>
      <c r="AJ267" s="103"/>
      <c r="AK267" s="103"/>
      <c r="AL267" s="103"/>
      <c r="AM267" s="103"/>
      <c r="AN267" s="103"/>
      <c r="AO267" s="103"/>
      <c r="AP267" s="103"/>
      <c r="AQ267" s="103"/>
      <c r="AR267" s="103"/>
      <c r="AS267" s="103"/>
      <c r="AT267" s="103">
        <f>Inventories!$D267</f>
        <v>0</v>
      </c>
      <c r="AU267" s="103">
        <f>'[2]Gripped Tools'!C177</f>
        <v>0</v>
      </c>
      <c r="AV267" s="103">
        <f>'[2]Pogo Sticks'!$C267</f>
        <v>0</v>
      </c>
      <c r="AW267" s="103">
        <f>'[1]Custom Objects'!$C262</f>
        <v>0</v>
      </c>
      <c r="AX267" s="103"/>
      <c r="AY267" s="103">
        <f>'[3]Items (MC)'!A267</f>
        <v>0</v>
      </c>
      <c r="AZ267" s="103">
        <f>'[3]Blocks (MC)'!A267</f>
        <v>0</v>
      </c>
    </row>
    <row r="268" spans="3:52" x14ac:dyDescent="0.2">
      <c r="C268" s="105">
        <f>[1]Ores!C268</f>
        <v>0</v>
      </c>
      <c r="D268" s="105">
        <f>[1]Ingots!C268</f>
        <v>0</v>
      </c>
      <c r="E268" s="105"/>
      <c r="F268" s="105">
        <f>'[1]Compressed Blocks'!C268</f>
        <v>0</v>
      </c>
      <c r="G268" s="103">
        <f>[1]Catalysts!C268</f>
        <v>0</v>
      </c>
      <c r="H268" s="103">
        <f>[2]Pellets!F265</f>
        <v>0</v>
      </c>
      <c r="I268" s="103">
        <f>'[1]CV Links'!B270</f>
        <v>0</v>
      </c>
      <c r="J268" s="162" t="str">
        <f>'[1]Compound Vessels'!F268</f>
        <v>Vial (Sodium Fluoride)</v>
      </c>
      <c r="K268" s="106" t="str">
        <f>'[1]Compound Vessels'!G268</f>
        <v>Beaker (Sodium Fluoride)</v>
      </c>
      <c r="L268" s="106" t="str">
        <f>'[1]Compound Vessels'!H268</f>
        <v>Drum (Sodium Fluoride)</v>
      </c>
      <c r="M268" s="106" t="str">
        <f>'[1]Compound Vessels'!I268</f>
        <v>Chemical Vat (Sodium Fluoride)</v>
      </c>
      <c r="N268" s="162">
        <f>'[1]Compound Vessels'!F593</f>
        <v>0</v>
      </c>
      <c r="O268" s="106">
        <f>'[1]Compound Vessels'!G593</f>
        <v>0</v>
      </c>
      <c r="P268" s="106">
        <f>'[1]Compound Vessels'!H593</f>
        <v>0</v>
      </c>
      <c r="Q268" s="106">
        <f>'[1]Compound Vessels'!I593</f>
        <v>0</v>
      </c>
      <c r="R268" s="165">
        <f>'[1]Element Vessels'!F268</f>
        <v>0</v>
      </c>
      <c r="S268" s="103">
        <f>'[1]Element Vessels'!G268</f>
        <v>0</v>
      </c>
      <c r="T268" s="103">
        <f>'[1]Element Vessels'!H268</f>
        <v>0</v>
      </c>
      <c r="U268" s="103">
        <f>'[1]Element Vessels'!I268</f>
        <v>0</v>
      </c>
      <c r="V268" s="168">
        <f>[2]Pellets!F268</f>
        <v>0</v>
      </c>
      <c r="W268" s="104">
        <f>[2]Pellets!G268</f>
        <v>0</v>
      </c>
      <c r="X268" s="104">
        <f>[2]Pellets!H268</f>
        <v>0</v>
      </c>
      <c r="Y268" s="104">
        <f>[2]Pellets!I268</f>
        <v>0</v>
      </c>
      <c r="Z268" s="104">
        <f>'[2]Blocks (Poly)'!D268</f>
        <v>0</v>
      </c>
      <c r="AA268" s="104">
        <f>'[2]Slabs (Poly)'!F268</f>
        <v>0</v>
      </c>
      <c r="AB268" s="104">
        <f>'[2]Stairs (Poly)'!D268</f>
        <v>0</v>
      </c>
      <c r="AC268" s="171">
        <f>[2]Bricks!E268</f>
        <v>0</v>
      </c>
      <c r="AD268" s="103">
        <f>[2]Molds!C268</f>
        <v>0</v>
      </c>
      <c r="AE268" s="103">
        <f xml:space="preserve"> '[2]Molded Items'!C268</f>
        <v>0</v>
      </c>
      <c r="AF268" s="103">
        <f>[2]Masks!C268</f>
        <v>0</v>
      </c>
      <c r="AG268" s="103">
        <f>[2]Wafers!H269</f>
        <v>0</v>
      </c>
      <c r="AH268" s="103"/>
      <c r="AI268" s="103"/>
      <c r="AJ268" s="103"/>
      <c r="AK268" s="103"/>
      <c r="AL268" s="103"/>
      <c r="AM268" s="103"/>
      <c r="AN268" s="103"/>
      <c r="AO268" s="103"/>
      <c r="AP268" s="103"/>
      <c r="AQ268" s="103"/>
      <c r="AR268" s="103"/>
      <c r="AS268" s="103"/>
      <c r="AT268" s="103">
        <f>Inventories!$D268</f>
        <v>0</v>
      </c>
      <c r="AU268" s="103">
        <f>'[2]Gripped Tools'!C178</f>
        <v>0</v>
      </c>
      <c r="AV268" s="103">
        <f>'[2]Pogo Sticks'!$C268</f>
        <v>0</v>
      </c>
      <c r="AW268" s="103">
        <f>'[1]Custom Objects'!$C263</f>
        <v>0</v>
      </c>
      <c r="AX268" s="103"/>
      <c r="AY268" s="103">
        <f>'[3]Items (MC)'!A268</f>
        <v>0</v>
      </c>
      <c r="AZ268" s="103">
        <f>'[3]Blocks (MC)'!A268</f>
        <v>0</v>
      </c>
    </row>
    <row r="269" spans="3:52" x14ac:dyDescent="0.2">
      <c r="C269" s="105">
        <f>[1]Ores!C269</f>
        <v>0</v>
      </c>
      <c r="D269" s="105">
        <f>[1]Ingots!C269</f>
        <v>0</v>
      </c>
      <c r="E269" s="105"/>
      <c r="F269" s="105">
        <f>'[1]Compressed Blocks'!C269</f>
        <v>0</v>
      </c>
      <c r="G269" s="103">
        <f>[1]Catalysts!C269</f>
        <v>0</v>
      </c>
      <c r="H269" s="103">
        <f>[2]Pellets!F266</f>
        <v>0</v>
      </c>
      <c r="I269" s="103">
        <f>'[1]CV Links'!B271</f>
        <v>0</v>
      </c>
      <c r="J269" s="162" t="str">
        <f>'[1]Compound Vessels'!F269</f>
        <v>Vial (Sodium Hexametaphosphate)</v>
      </c>
      <c r="K269" s="106" t="str">
        <f>'[1]Compound Vessels'!G269</f>
        <v>Beaker (Sodium Hexametaphosphate)</v>
      </c>
      <c r="L269" s="106" t="str">
        <f>'[1]Compound Vessels'!H269</f>
        <v>Drum (Sodium Hexametaphosphate)</v>
      </c>
      <c r="M269" s="106" t="str">
        <f>'[1]Compound Vessels'!I269</f>
        <v>Chemical Vat (Sodium Hexametaphosphate)</v>
      </c>
      <c r="N269" s="162">
        <f>'[1]Compound Vessels'!F594</f>
        <v>0</v>
      </c>
      <c r="O269" s="106">
        <f>'[1]Compound Vessels'!G594</f>
        <v>0</v>
      </c>
      <c r="P269" s="106">
        <f>'[1]Compound Vessels'!H594</f>
        <v>0</v>
      </c>
      <c r="Q269" s="106">
        <f>'[1]Compound Vessels'!I594</f>
        <v>0</v>
      </c>
      <c r="R269" s="165">
        <f>'[1]Element Vessels'!F269</f>
        <v>0</v>
      </c>
      <c r="S269" s="103">
        <f>'[1]Element Vessels'!G269</f>
        <v>0</v>
      </c>
      <c r="T269" s="103">
        <f>'[1]Element Vessels'!H269</f>
        <v>0</v>
      </c>
      <c r="U269" s="103">
        <f>'[1]Element Vessels'!I269</f>
        <v>0</v>
      </c>
      <c r="V269" s="168">
        <f>[2]Pellets!F269</f>
        <v>0</v>
      </c>
      <c r="W269" s="104">
        <f>[2]Pellets!G269</f>
        <v>0</v>
      </c>
      <c r="X269" s="104">
        <f>[2]Pellets!H269</f>
        <v>0</v>
      </c>
      <c r="Y269" s="104">
        <f>[2]Pellets!I269</f>
        <v>0</v>
      </c>
      <c r="Z269" s="104">
        <f>'[2]Blocks (Poly)'!D269</f>
        <v>0</v>
      </c>
      <c r="AA269" s="104">
        <f>'[2]Slabs (Poly)'!F269</f>
        <v>0</v>
      </c>
      <c r="AB269" s="104">
        <f>'[2]Stairs (Poly)'!D269</f>
        <v>0</v>
      </c>
      <c r="AC269" s="171">
        <f>[2]Bricks!E269</f>
        <v>0</v>
      </c>
      <c r="AD269" s="103">
        <f>[2]Molds!C269</f>
        <v>0</v>
      </c>
      <c r="AE269" s="103">
        <f xml:space="preserve"> '[2]Molded Items'!C269</f>
        <v>0</v>
      </c>
      <c r="AF269" s="103">
        <f>[2]Masks!C269</f>
        <v>0</v>
      </c>
      <c r="AG269" s="103">
        <f>[2]Wafers!H270</f>
        <v>0</v>
      </c>
      <c r="AH269" s="103"/>
      <c r="AI269" s="103"/>
      <c r="AJ269" s="103"/>
      <c r="AK269" s="103"/>
      <c r="AL269" s="103"/>
      <c r="AM269" s="103"/>
      <c r="AN269" s="103"/>
      <c r="AO269" s="103"/>
      <c r="AP269" s="103"/>
      <c r="AQ269" s="103"/>
      <c r="AR269" s="103"/>
      <c r="AS269" s="103"/>
      <c r="AT269" s="103">
        <f>Inventories!$D269</f>
        <v>0</v>
      </c>
      <c r="AU269" s="103">
        <f>'[2]Gripped Tools'!C179</f>
        <v>0</v>
      </c>
      <c r="AV269" s="103">
        <f>'[2]Pogo Sticks'!$C269</f>
        <v>0</v>
      </c>
      <c r="AW269" s="103">
        <f>'[1]Custom Objects'!$C264</f>
        <v>0</v>
      </c>
      <c r="AX269" s="103"/>
      <c r="AY269" s="103">
        <f>'[3]Items (MC)'!A269</f>
        <v>0</v>
      </c>
      <c r="AZ269" s="103">
        <f>'[3]Blocks (MC)'!A269</f>
        <v>0</v>
      </c>
    </row>
    <row r="270" spans="3:52" x14ac:dyDescent="0.2">
      <c r="C270" s="105">
        <f>[1]Ores!C270</f>
        <v>0</v>
      </c>
      <c r="D270" s="105">
        <f>[1]Ingots!C270</f>
        <v>0</v>
      </c>
      <c r="E270" s="105"/>
      <c r="F270" s="105">
        <f>'[1]Compressed Blocks'!C270</f>
        <v>0</v>
      </c>
      <c r="G270" s="103">
        <f>[1]Catalysts!C270</f>
        <v>0</v>
      </c>
      <c r="H270" s="103">
        <f>[2]Pellets!F267</f>
        <v>0</v>
      </c>
      <c r="I270" s="103">
        <f>'[1]CV Links'!B272</f>
        <v>0</v>
      </c>
      <c r="J270" s="162" t="str">
        <f>'[1]Compound Vessels'!F270</f>
        <v>Bag (Sodium Hydroxide)</v>
      </c>
      <c r="K270" s="106" t="str">
        <f>'[1]Compound Vessels'!G270</f>
        <v>Sack (Sodium Hydroxide)</v>
      </c>
      <c r="L270" s="106" t="str">
        <f>'[1]Compound Vessels'!H270</f>
        <v>Powder Keg (Sodium Hydroxide)</v>
      </c>
      <c r="M270" s="106" t="str">
        <f>'[1]Compound Vessels'!I270</f>
        <v>Chemical Silo (Sodium Hydroxide)</v>
      </c>
      <c r="N270" s="162">
        <f>'[1]Compound Vessels'!F595</f>
        <v>0</v>
      </c>
      <c r="O270" s="106">
        <f>'[1]Compound Vessels'!G595</f>
        <v>0</v>
      </c>
      <c r="P270" s="106">
        <f>'[1]Compound Vessels'!H595</f>
        <v>0</v>
      </c>
      <c r="Q270" s="106">
        <f>'[1]Compound Vessels'!I595</f>
        <v>0</v>
      </c>
      <c r="R270" s="165">
        <f>'[1]Element Vessels'!F270</f>
        <v>0</v>
      </c>
      <c r="S270" s="103">
        <f>'[1]Element Vessels'!G270</f>
        <v>0</v>
      </c>
      <c r="T270" s="103">
        <f>'[1]Element Vessels'!H270</f>
        <v>0</v>
      </c>
      <c r="U270" s="103">
        <f>'[1]Element Vessels'!I270</f>
        <v>0</v>
      </c>
      <c r="V270" s="168">
        <f>[2]Pellets!F270</f>
        <v>0</v>
      </c>
      <c r="W270" s="104">
        <f>[2]Pellets!G270</f>
        <v>0</v>
      </c>
      <c r="X270" s="104">
        <f>[2]Pellets!H270</f>
        <v>0</v>
      </c>
      <c r="Y270" s="104">
        <f>[2]Pellets!I270</f>
        <v>0</v>
      </c>
      <c r="Z270" s="104">
        <f>'[2]Blocks (Poly)'!D270</f>
        <v>0</v>
      </c>
      <c r="AA270" s="104">
        <f>'[2]Slabs (Poly)'!F270</f>
        <v>0</v>
      </c>
      <c r="AB270" s="104">
        <f>'[2]Stairs (Poly)'!D270</f>
        <v>0</v>
      </c>
      <c r="AC270" s="171">
        <f>[2]Bricks!E270</f>
        <v>0</v>
      </c>
      <c r="AD270" s="103">
        <f>[2]Molds!C270</f>
        <v>0</v>
      </c>
      <c r="AE270" s="103">
        <f xml:space="preserve"> '[2]Molded Items'!C270</f>
        <v>0</v>
      </c>
      <c r="AF270" s="103">
        <f>[2]Masks!C270</f>
        <v>0</v>
      </c>
      <c r="AG270" s="103">
        <f>[2]Wafers!H271</f>
        <v>0</v>
      </c>
      <c r="AH270" s="103"/>
      <c r="AI270" s="103"/>
      <c r="AJ270" s="103"/>
      <c r="AK270" s="103"/>
      <c r="AL270" s="103"/>
      <c r="AM270" s="103"/>
      <c r="AN270" s="103"/>
      <c r="AO270" s="103"/>
      <c r="AP270" s="103"/>
      <c r="AQ270" s="103"/>
      <c r="AR270" s="103"/>
      <c r="AS270" s="103"/>
      <c r="AT270" s="103">
        <f>Inventories!$D270</f>
        <v>0</v>
      </c>
      <c r="AU270" s="103">
        <f>'[2]Gripped Tools'!C180</f>
        <v>0</v>
      </c>
      <c r="AV270" s="103">
        <f>'[2]Pogo Sticks'!$C270</f>
        <v>0</v>
      </c>
      <c r="AW270" s="103">
        <f>'[1]Custom Objects'!$C265</f>
        <v>0</v>
      </c>
      <c r="AX270" s="103"/>
      <c r="AY270" s="103">
        <f>'[3]Items (MC)'!A270</f>
        <v>0</v>
      </c>
      <c r="AZ270" s="103">
        <f>'[3]Blocks (MC)'!A270</f>
        <v>0</v>
      </c>
    </row>
    <row r="271" spans="3:52" x14ac:dyDescent="0.2">
      <c r="C271" s="105">
        <f>[1]Ores!C271</f>
        <v>0</v>
      </c>
      <c r="D271" s="105">
        <f>[1]Ingots!C271</f>
        <v>0</v>
      </c>
      <c r="E271" s="105"/>
      <c r="F271" s="105">
        <f>'[1]Compressed Blocks'!C271</f>
        <v>0</v>
      </c>
      <c r="G271" s="103">
        <f>[1]Catalysts!C271</f>
        <v>0</v>
      </c>
      <c r="H271" s="103">
        <f>[2]Pellets!F268</f>
        <v>0</v>
      </c>
      <c r="I271" s="103">
        <f>'[1]CV Links'!B273</f>
        <v>0</v>
      </c>
      <c r="J271" s="162" t="str">
        <f>'[1]Compound Vessels'!F271</f>
        <v>Vial (Sodium Hypochlorite)</v>
      </c>
      <c r="K271" s="106" t="str">
        <f>'[1]Compound Vessels'!G271</f>
        <v>Beaker (Sodium Hypochlorite)</v>
      </c>
      <c r="L271" s="106" t="str">
        <f>'[1]Compound Vessels'!H271</f>
        <v>Drum (Sodium Hypochlorite)</v>
      </c>
      <c r="M271" s="106" t="str">
        <f>'[1]Compound Vessels'!I271</f>
        <v>Chemical Vat (Sodium Hypochlorite)</v>
      </c>
      <c r="N271" s="162">
        <f>'[1]Compound Vessels'!F596</f>
        <v>0</v>
      </c>
      <c r="O271" s="106">
        <f>'[1]Compound Vessels'!G596</f>
        <v>0</v>
      </c>
      <c r="P271" s="106">
        <f>'[1]Compound Vessels'!H596</f>
        <v>0</v>
      </c>
      <c r="Q271" s="106">
        <f>'[1]Compound Vessels'!I596</f>
        <v>0</v>
      </c>
      <c r="R271" s="165">
        <f>'[1]Element Vessels'!F271</f>
        <v>0</v>
      </c>
      <c r="S271" s="103">
        <f>'[1]Element Vessels'!G271</f>
        <v>0</v>
      </c>
      <c r="T271" s="103">
        <f>'[1]Element Vessels'!H271</f>
        <v>0</v>
      </c>
      <c r="U271" s="103">
        <f>'[1]Element Vessels'!I271</f>
        <v>0</v>
      </c>
      <c r="V271" s="168">
        <f>[2]Pellets!F271</f>
        <v>0</v>
      </c>
      <c r="W271" s="104">
        <f>[2]Pellets!G271</f>
        <v>0</v>
      </c>
      <c r="X271" s="104">
        <f>[2]Pellets!H271</f>
        <v>0</v>
      </c>
      <c r="Y271" s="104">
        <f>[2]Pellets!I271</f>
        <v>0</v>
      </c>
      <c r="Z271" s="104">
        <f>'[2]Blocks (Poly)'!D271</f>
        <v>0</v>
      </c>
      <c r="AA271" s="104">
        <f>'[2]Slabs (Poly)'!F271</f>
        <v>0</v>
      </c>
      <c r="AB271" s="104">
        <f>'[2]Stairs (Poly)'!D271</f>
        <v>0</v>
      </c>
      <c r="AC271" s="171">
        <f>[2]Bricks!E271</f>
        <v>0</v>
      </c>
      <c r="AD271" s="103">
        <f>[2]Molds!C271</f>
        <v>0</v>
      </c>
      <c r="AE271" s="103">
        <f xml:space="preserve"> '[2]Molded Items'!C271</f>
        <v>0</v>
      </c>
      <c r="AF271" s="103">
        <f>[2]Masks!C271</f>
        <v>0</v>
      </c>
      <c r="AG271" s="103">
        <f>[2]Wafers!H272</f>
        <v>0</v>
      </c>
      <c r="AH271" s="103"/>
      <c r="AI271" s="103"/>
      <c r="AJ271" s="103"/>
      <c r="AK271" s="103"/>
      <c r="AL271" s="103"/>
      <c r="AM271" s="103"/>
      <c r="AN271" s="103"/>
      <c r="AO271" s="103"/>
      <c r="AP271" s="103"/>
      <c r="AQ271" s="103"/>
      <c r="AR271" s="103"/>
      <c r="AS271" s="103"/>
      <c r="AT271" s="103">
        <f>Inventories!$D271</f>
        <v>0</v>
      </c>
      <c r="AU271" s="103">
        <f>'[2]Gripped Tools'!C181</f>
        <v>0</v>
      </c>
      <c r="AV271" s="103">
        <f>'[2]Pogo Sticks'!$C271</f>
        <v>0</v>
      </c>
      <c r="AW271" s="103">
        <f>'[1]Custom Objects'!$C266</f>
        <v>0</v>
      </c>
      <c r="AX271" s="103"/>
      <c r="AY271" s="103">
        <f>'[3]Items (MC)'!A271</f>
        <v>0</v>
      </c>
      <c r="AZ271" s="103">
        <f>'[3]Blocks (MC)'!A271</f>
        <v>0</v>
      </c>
    </row>
    <row r="272" spans="3:52" x14ac:dyDescent="0.2">
      <c r="C272" s="105">
        <f>[1]Ores!C272</f>
        <v>0</v>
      </c>
      <c r="D272" s="105">
        <f>[1]Ingots!C272</f>
        <v>0</v>
      </c>
      <c r="E272" s="105"/>
      <c r="F272" s="105">
        <f>'[1]Compressed Blocks'!C272</f>
        <v>0</v>
      </c>
      <c r="G272" s="103">
        <f>[1]Catalysts!C272</f>
        <v>0</v>
      </c>
      <c r="H272" s="103">
        <f>[2]Pellets!F269</f>
        <v>0</v>
      </c>
      <c r="I272" s="103">
        <f>'[1]CV Links'!B274</f>
        <v>0</v>
      </c>
      <c r="J272" s="162" t="str">
        <f>'[1]Compound Vessels'!F272</f>
        <v>Vial (Sodium Metabisulfite)</v>
      </c>
      <c r="K272" s="106" t="str">
        <f>'[1]Compound Vessels'!G272</f>
        <v>Beaker (Sodium Metabisulfite)</v>
      </c>
      <c r="L272" s="106" t="str">
        <f>'[1]Compound Vessels'!H272</f>
        <v>Drum (Sodium Metabisulfite)</v>
      </c>
      <c r="M272" s="106" t="str">
        <f>'[1]Compound Vessels'!I272</f>
        <v>Chemical Vat (Sodium Metabisulfite)</v>
      </c>
      <c r="N272" s="162">
        <f>'[1]Compound Vessels'!F597</f>
        <v>0</v>
      </c>
      <c r="O272" s="106">
        <f>'[1]Compound Vessels'!G597</f>
        <v>0</v>
      </c>
      <c r="P272" s="106">
        <f>'[1]Compound Vessels'!H597</f>
        <v>0</v>
      </c>
      <c r="Q272" s="106">
        <f>'[1]Compound Vessels'!I597</f>
        <v>0</v>
      </c>
      <c r="R272" s="165">
        <f>'[1]Element Vessels'!F272</f>
        <v>0</v>
      </c>
      <c r="S272" s="103">
        <f>'[1]Element Vessels'!G272</f>
        <v>0</v>
      </c>
      <c r="T272" s="103">
        <f>'[1]Element Vessels'!H272</f>
        <v>0</v>
      </c>
      <c r="U272" s="103">
        <f>'[1]Element Vessels'!I272</f>
        <v>0</v>
      </c>
      <c r="V272" s="168">
        <f>[2]Pellets!F272</f>
        <v>0</v>
      </c>
      <c r="W272" s="104">
        <f>[2]Pellets!G272</f>
        <v>0</v>
      </c>
      <c r="X272" s="104">
        <f>[2]Pellets!H272</f>
        <v>0</v>
      </c>
      <c r="Y272" s="104">
        <f>[2]Pellets!I272</f>
        <v>0</v>
      </c>
      <c r="Z272" s="104">
        <f>'[2]Blocks (Poly)'!D272</f>
        <v>0</v>
      </c>
      <c r="AA272" s="104">
        <f>'[2]Slabs (Poly)'!F272</f>
        <v>0</v>
      </c>
      <c r="AB272" s="104">
        <f>'[2]Stairs (Poly)'!D272</f>
        <v>0</v>
      </c>
      <c r="AC272" s="171">
        <f>[2]Bricks!E272</f>
        <v>0</v>
      </c>
      <c r="AD272" s="103">
        <f>[2]Molds!C272</f>
        <v>0</v>
      </c>
      <c r="AE272" s="103">
        <f xml:space="preserve"> '[2]Molded Items'!C272</f>
        <v>0</v>
      </c>
      <c r="AF272" s="103">
        <f>[2]Masks!C272</f>
        <v>0</v>
      </c>
      <c r="AG272" s="103">
        <f>[2]Wafers!H273</f>
        <v>0</v>
      </c>
      <c r="AH272" s="103"/>
      <c r="AI272" s="103"/>
      <c r="AJ272" s="103"/>
      <c r="AK272" s="103"/>
      <c r="AL272" s="103"/>
      <c r="AM272" s="103"/>
      <c r="AN272" s="103"/>
      <c r="AO272" s="103"/>
      <c r="AP272" s="103"/>
      <c r="AQ272" s="103"/>
      <c r="AR272" s="103"/>
      <c r="AS272" s="103"/>
      <c r="AT272" s="103">
        <f>Inventories!$D272</f>
        <v>0</v>
      </c>
      <c r="AU272" s="103">
        <f>'[2]Gripped Tools'!C182</f>
        <v>0</v>
      </c>
      <c r="AV272" s="103">
        <f>'[2]Pogo Sticks'!$C272</f>
        <v>0</v>
      </c>
      <c r="AW272" s="103">
        <f>'[1]Custom Objects'!$C267</f>
        <v>0</v>
      </c>
      <c r="AX272" s="103"/>
      <c r="AY272" s="103">
        <f>'[3]Items (MC)'!A272</f>
        <v>0</v>
      </c>
      <c r="AZ272" s="103">
        <f>'[3]Blocks (MC)'!A272</f>
        <v>0</v>
      </c>
    </row>
    <row r="273" spans="3:52" x14ac:dyDescent="0.2">
      <c r="C273" s="105">
        <f>[1]Ores!C273</f>
        <v>0</v>
      </c>
      <c r="D273" s="105">
        <f>[1]Ingots!C273</f>
        <v>0</v>
      </c>
      <c r="E273" s="105"/>
      <c r="F273" s="105">
        <f>'[1]Compressed Blocks'!C273</f>
        <v>0</v>
      </c>
      <c r="G273" s="103">
        <f>[1]Catalysts!C273</f>
        <v>0</v>
      </c>
      <c r="H273" s="103">
        <f>[2]Pellets!F270</f>
        <v>0</v>
      </c>
      <c r="I273" s="103">
        <f>'[1]CV Links'!B275</f>
        <v>0</v>
      </c>
      <c r="J273" s="162" t="str">
        <f>'[1]Compound Vessels'!F273</f>
        <v>Vial (Sodium Nitrate)</v>
      </c>
      <c r="K273" s="106" t="str">
        <f>'[1]Compound Vessels'!G273</f>
        <v>Beaker (Sodium Nitrate)</v>
      </c>
      <c r="L273" s="106" t="str">
        <f>'[1]Compound Vessels'!H273</f>
        <v>Drum (Sodium Nitrate)</v>
      </c>
      <c r="M273" s="106" t="str">
        <f>'[1]Compound Vessels'!I273</f>
        <v>Chemical Vat (Sodium Nitrate)</v>
      </c>
      <c r="N273" s="162">
        <f>'[1]Compound Vessels'!F598</f>
        <v>0</v>
      </c>
      <c r="O273" s="106">
        <f>'[1]Compound Vessels'!G598</f>
        <v>0</v>
      </c>
      <c r="P273" s="106">
        <f>'[1]Compound Vessels'!H598</f>
        <v>0</v>
      </c>
      <c r="Q273" s="106">
        <f>'[1]Compound Vessels'!I598</f>
        <v>0</v>
      </c>
      <c r="R273" s="165">
        <f>'[1]Element Vessels'!F273</f>
        <v>0</v>
      </c>
      <c r="S273" s="103">
        <f>'[1]Element Vessels'!G273</f>
        <v>0</v>
      </c>
      <c r="T273" s="103">
        <f>'[1]Element Vessels'!H273</f>
        <v>0</v>
      </c>
      <c r="U273" s="103">
        <f>'[1]Element Vessels'!I273</f>
        <v>0</v>
      </c>
      <c r="V273" s="168">
        <f>[2]Pellets!F273</f>
        <v>0</v>
      </c>
      <c r="W273" s="104">
        <f>[2]Pellets!G273</f>
        <v>0</v>
      </c>
      <c r="X273" s="104">
        <f>[2]Pellets!H273</f>
        <v>0</v>
      </c>
      <c r="Y273" s="104">
        <f>[2]Pellets!I273</f>
        <v>0</v>
      </c>
      <c r="Z273" s="104">
        <f>'[2]Blocks (Poly)'!D273</f>
        <v>0</v>
      </c>
      <c r="AA273" s="104">
        <f>'[2]Slabs (Poly)'!F273</f>
        <v>0</v>
      </c>
      <c r="AB273" s="104">
        <f>'[2]Stairs (Poly)'!D273</f>
        <v>0</v>
      </c>
      <c r="AC273" s="171">
        <f>[2]Bricks!E273</f>
        <v>0</v>
      </c>
      <c r="AD273" s="103">
        <f>[2]Molds!C273</f>
        <v>0</v>
      </c>
      <c r="AE273" s="103">
        <f xml:space="preserve"> '[2]Molded Items'!C273</f>
        <v>0</v>
      </c>
      <c r="AF273" s="103">
        <f>[2]Masks!C273</f>
        <v>0</v>
      </c>
      <c r="AG273" s="103">
        <f>[2]Wafers!H274</f>
        <v>0</v>
      </c>
      <c r="AH273" s="103"/>
      <c r="AI273" s="103"/>
      <c r="AJ273" s="103"/>
      <c r="AK273" s="103"/>
      <c r="AL273" s="103"/>
      <c r="AM273" s="103"/>
      <c r="AN273" s="103"/>
      <c r="AO273" s="103"/>
      <c r="AP273" s="103"/>
      <c r="AQ273" s="103"/>
      <c r="AR273" s="103"/>
      <c r="AS273" s="103"/>
      <c r="AT273" s="103">
        <f>Inventories!$D273</f>
        <v>0</v>
      </c>
      <c r="AU273" s="103">
        <f>'[2]Gripped Tools'!C183</f>
        <v>0</v>
      </c>
      <c r="AV273" s="103">
        <f>'[2]Pogo Sticks'!$C273</f>
        <v>0</v>
      </c>
      <c r="AW273" s="103">
        <f>'[1]Custom Objects'!$C268</f>
        <v>0</v>
      </c>
      <c r="AX273" s="103"/>
      <c r="AY273" s="103">
        <f>'[3]Items (MC)'!A273</f>
        <v>0</v>
      </c>
      <c r="AZ273" s="103">
        <f>'[3]Blocks (MC)'!A273</f>
        <v>0</v>
      </c>
    </row>
    <row r="274" spans="3:52" x14ac:dyDescent="0.2">
      <c r="C274" s="105">
        <f>[1]Ores!C274</f>
        <v>0</v>
      </c>
      <c r="D274" s="105">
        <f>[1]Ingots!C274</f>
        <v>0</v>
      </c>
      <c r="E274" s="105"/>
      <c r="F274" s="105">
        <f>'[1]Compressed Blocks'!C274</f>
        <v>0</v>
      </c>
      <c r="G274" s="103">
        <f>[1]Catalysts!C274</f>
        <v>0</v>
      </c>
      <c r="H274" s="103">
        <f>[2]Pellets!F271</f>
        <v>0</v>
      </c>
      <c r="I274" s="103">
        <f>'[1]CV Links'!B276</f>
        <v>0</v>
      </c>
      <c r="J274" s="162" t="str">
        <f>'[1]Compound Vessels'!F274</f>
        <v>Vial (Sodium Percarbonate)</v>
      </c>
      <c r="K274" s="106" t="str">
        <f>'[1]Compound Vessels'!G274</f>
        <v>Beaker (Sodium Percarbonate)</v>
      </c>
      <c r="L274" s="106" t="str">
        <f>'[1]Compound Vessels'!H274</f>
        <v>Drum (Sodium Percarbonate)</v>
      </c>
      <c r="M274" s="106" t="str">
        <f>'[1]Compound Vessels'!I274</f>
        <v>Chemical Vat (Sodium Percarbonate)</v>
      </c>
      <c r="N274" s="162">
        <f>'[1]Compound Vessels'!F599</f>
        <v>0</v>
      </c>
      <c r="O274" s="106">
        <f>'[1]Compound Vessels'!G599</f>
        <v>0</v>
      </c>
      <c r="P274" s="106">
        <f>'[1]Compound Vessels'!H599</f>
        <v>0</v>
      </c>
      <c r="Q274" s="106">
        <f>'[1]Compound Vessels'!I599</f>
        <v>0</v>
      </c>
      <c r="R274" s="165">
        <f>'[1]Element Vessels'!F274</f>
        <v>0</v>
      </c>
      <c r="S274" s="103">
        <f>'[1]Element Vessels'!G274</f>
        <v>0</v>
      </c>
      <c r="T274" s="103">
        <f>'[1]Element Vessels'!H274</f>
        <v>0</v>
      </c>
      <c r="U274" s="103">
        <f>'[1]Element Vessels'!I274</f>
        <v>0</v>
      </c>
      <c r="V274" s="168">
        <f>[2]Pellets!F274</f>
        <v>0</v>
      </c>
      <c r="W274" s="104">
        <f>[2]Pellets!G274</f>
        <v>0</v>
      </c>
      <c r="X274" s="104">
        <f>[2]Pellets!H274</f>
        <v>0</v>
      </c>
      <c r="Y274" s="104">
        <f>[2]Pellets!I274</f>
        <v>0</v>
      </c>
      <c r="Z274" s="104">
        <f>'[2]Blocks (Poly)'!D274</f>
        <v>0</v>
      </c>
      <c r="AA274" s="104">
        <f>'[2]Slabs (Poly)'!F274</f>
        <v>0</v>
      </c>
      <c r="AB274" s="104">
        <f>'[2]Stairs (Poly)'!D274</f>
        <v>0</v>
      </c>
      <c r="AC274" s="171">
        <f>[2]Bricks!E274</f>
        <v>0</v>
      </c>
      <c r="AD274" s="103">
        <f>[2]Molds!C274</f>
        <v>0</v>
      </c>
      <c r="AE274" s="103">
        <f xml:space="preserve"> '[2]Molded Items'!C274</f>
        <v>0</v>
      </c>
      <c r="AF274" s="103">
        <f>[2]Masks!C274</f>
        <v>0</v>
      </c>
      <c r="AG274" s="103">
        <f>[2]Wafers!H275</f>
        <v>0</v>
      </c>
      <c r="AH274" s="103"/>
      <c r="AI274" s="103"/>
      <c r="AJ274" s="103"/>
      <c r="AK274" s="103"/>
      <c r="AL274" s="103"/>
      <c r="AM274" s="103"/>
      <c r="AN274" s="103"/>
      <c r="AO274" s="103"/>
      <c r="AP274" s="103"/>
      <c r="AQ274" s="103"/>
      <c r="AR274" s="103"/>
      <c r="AS274" s="103"/>
      <c r="AT274" s="103">
        <f>Inventories!$D274</f>
        <v>0</v>
      </c>
      <c r="AU274" s="103">
        <f>'[2]Gripped Tools'!C184</f>
        <v>0</v>
      </c>
      <c r="AV274" s="103">
        <f>'[2]Pogo Sticks'!$C274</f>
        <v>0</v>
      </c>
      <c r="AW274" s="103">
        <f>'[1]Custom Objects'!$C269</f>
        <v>0</v>
      </c>
      <c r="AX274" s="103"/>
      <c r="AY274" s="103">
        <f>'[3]Items (MC)'!A274</f>
        <v>0</v>
      </c>
      <c r="AZ274" s="103">
        <f>'[3]Blocks (MC)'!A274</f>
        <v>0</v>
      </c>
    </row>
    <row r="275" spans="3:52" x14ac:dyDescent="0.2">
      <c r="C275" s="105">
        <f>[1]Ores!C275</f>
        <v>0</v>
      </c>
      <c r="D275" s="105">
        <f>[1]Ingots!C275</f>
        <v>0</v>
      </c>
      <c r="E275" s="105"/>
      <c r="F275" s="105">
        <f>'[1]Compressed Blocks'!C275</f>
        <v>0</v>
      </c>
      <c r="G275" s="103">
        <f>[1]Catalysts!C275</f>
        <v>0</v>
      </c>
      <c r="H275" s="103">
        <f>[2]Pellets!F272</f>
        <v>0</v>
      </c>
      <c r="I275" s="103">
        <f>'[1]CV Links'!B277</f>
        <v>0</v>
      </c>
      <c r="J275" s="162" t="str">
        <f>'[1]Compound Vessels'!F275</f>
        <v>Vial (Sodium Phenoxide)</v>
      </c>
      <c r="K275" s="106" t="str">
        <f>'[1]Compound Vessels'!G275</f>
        <v>Beaker (Sodium Phenoxide)</v>
      </c>
      <c r="L275" s="106" t="str">
        <f>'[1]Compound Vessels'!H275</f>
        <v>Drum (Sodium Phenoxide)</v>
      </c>
      <c r="M275" s="106" t="str">
        <f>'[1]Compound Vessels'!I275</f>
        <v>Chemical Vat (Sodium Phenoxide)</v>
      </c>
      <c r="N275" s="162">
        <f>'[1]Compound Vessels'!F600</f>
        <v>0</v>
      </c>
      <c r="O275" s="106">
        <f>'[1]Compound Vessels'!G600</f>
        <v>0</v>
      </c>
      <c r="P275" s="106">
        <f>'[1]Compound Vessels'!H600</f>
        <v>0</v>
      </c>
      <c r="Q275" s="106">
        <f>'[1]Compound Vessels'!I600</f>
        <v>0</v>
      </c>
      <c r="R275" s="165">
        <f>'[1]Element Vessels'!F275</f>
        <v>0</v>
      </c>
      <c r="S275" s="103">
        <f>'[1]Element Vessels'!G275</f>
        <v>0</v>
      </c>
      <c r="T275" s="103">
        <f>'[1]Element Vessels'!H275</f>
        <v>0</v>
      </c>
      <c r="U275" s="103">
        <f>'[1]Element Vessels'!I275</f>
        <v>0</v>
      </c>
      <c r="V275" s="168">
        <f>[2]Pellets!F275</f>
        <v>0</v>
      </c>
      <c r="W275" s="104">
        <f>[2]Pellets!G275</f>
        <v>0</v>
      </c>
      <c r="X275" s="104">
        <f>[2]Pellets!H275</f>
        <v>0</v>
      </c>
      <c r="Y275" s="104">
        <f>[2]Pellets!I275</f>
        <v>0</v>
      </c>
      <c r="Z275" s="104">
        <f>'[2]Blocks (Poly)'!D275</f>
        <v>0</v>
      </c>
      <c r="AA275" s="104">
        <f>'[2]Slabs (Poly)'!F275</f>
        <v>0</v>
      </c>
      <c r="AB275" s="104">
        <f>'[2]Stairs (Poly)'!D275</f>
        <v>0</v>
      </c>
      <c r="AC275" s="171">
        <f>[2]Bricks!E275</f>
        <v>0</v>
      </c>
      <c r="AD275" s="103">
        <f>[2]Molds!C275</f>
        <v>0</v>
      </c>
      <c r="AE275" s="103">
        <f xml:space="preserve"> '[2]Molded Items'!C275</f>
        <v>0</v>
      </c>
      <c r="AF275" s="103">
        <f>[2]Masks!C275</f>
        <v>0</v>
      </c>
      <c r="AG275" s="103">
        <f>[2]Wafers!H276</f>
        <v>0</v>
      </c>
      <c r="AH275" s="103"/>
      <c r="AI275" s="103"/>
      <c r="AJ275" s="103"/>
      <c r="AK275" s="103"/>
      <c r="AL275" s="103"/>
      <c r="AM275" s="103"/>
      <c r="AN275" s="103"/>
      <c r="AO275" s="103"/>
      <c r="AP275" s="103"/>
      <c r="AQ275" s="103"/>
      <c r="AR275" s="103"/>
      <c r="AS275" s="103"/>
      <c r="AT275" s="103">
        <f>Inventories!$D275</f>
        <v>0</v>
      </c>
      <c r="AU275" s="103">
        <f>'[2]Gripped Tools'!C185</f>
        <v>0</v>
      </c>
      <c r="AV275" s="103">
        <f>'[2]Pogo Sticks'!$C275</f>
        <v>0</v>
      </c>
      <c r="AW275" s="103">
        <f>'[1]Custom Objects'!$C270</f>
        <v>0</v>
      </c>
      <c r="AX275" s="103"/>
      <c r="AY275" s="103">
        <f>'[3]Items (MC)'!A275</f>
        <v>0</v>
      </c>
      <c r="AZ275" s="103">
        <f>'[3]Blocks (MC)'!A275</f>
        <v>0</v>
      </c>
    </row>
    <row r="276" spans="3:52" x14ac:dyDescent="0.2">
      <c r="C276" s="105">
        <f>[1]Ores!C276</f>
        <v>0</v>
      </c>
      <c r="D276" s="105">
        <f>[1]Ingots!C276</f>
        <v>0</v>
      </c>
      <c r="E276" s="105"/>
      <c r="F276" s="105">
        <f>'[1]Compressed Blocks'!C276</f>
        <v>0</v>
      </c>
      <c r="G276" s="103">
        <f>[1]Catalysts!C276</f>
        <v>0</v>
      </c>
      <c r="H276" s="103">
        <f>[2]Pellets!F273</f>
        <v>0</v>
      </c>
      <c r="I276" s="103">
        <f>'[1]CV Links'!B278</f>
        <v>0</v>
      </c>
      <c r="J276" s="162" t="str">
        <f>'[1]Compound Vessels'!F276</f>
        <v>Vial (Sodium Phosphate)</v>
      </c>
      <c r="K276" s="106" t="str">
        <f>'[1]Compound Vessels'!G276</f>
        <v>Beaker (Sodium Phosphate)</v>
      </c>
      <c r="L276" s="106" t="str">
        <f>'[1]Compound Vessels'!H276</f>
        <v>Drum (Sodium Phosphate)</v>
      </c>
      <c r="M276" s="106" t="str">
        <f>'[1]Compound Vessels'!I276</f>
        <v>Chemical Vat (Sodium Phosphate)</v>
      </c>
      <c r="N276" s="162">
        <f>'[1]Compound Vessels'!F601</f>
        <v>0</v>
      </c>
      <c r="O276" s="106">
        <f>'[1]Compound Vessels'!G601</f>
        <v>0</v>
      </c>
      <c r="P276" s="106">
        <f>'[1]Compound Vessels'!H601</f>
        <v>0</v>
      </c>
      <c r="Q276" s="106">
        <f>'[1]Compound Vessels'!I601</f>
        <v>0</v>
      </c>
      <c r="R276" s="165">
        <f>'[1]Element Vessels'!F276</f>
        <v>0</v>
      </c>
      <c r="S276" s="103">
        <f>'[1]Element Vessels'!G276</f>
        <v>0</v>
      </c>
      <c r="T276" s="103">
        <f>'[1]Element Vessels'!H276</f>
        <v>0</v>
      </c>
      <c r="U276" s="103">
        <f>'[1]Element Vessels'!I276</f>
        <v>0</v>
      </c>
      <c r="V276" s="168">
        <f>[2]Pellets!F276</f>
        <v>0</v>
      </c>
      <c r="W276" s="104">
        <f>[2]Pellets!G276</f>
        <v>0</v>
      </c>
      <c r="X276" s="104">
        <f>[2]Pellets!H276</f>
        <v>0</v>
      </c>
      <c r="Y276" s="104">
        <f>[2]Pellets!I276</f>
        <v>0</v>
      </c>
      <c r="Z276" s="104">
        <f>'[2]Blocks (Poly)'!D276</f>
        <v>0</v>
      </c>
      <c r="AA276" s="104">
        <f>'[2]Slabs (Poly)'!F276</f>
        <v>0</v>
      </c>
      <c r="AB276" s="104">
        <f>'[2]Stairs (Poly)'!D276</f>
        <v>0</v>
      </c>
      <c r="AC276" s="171">
        <f>[2]Bricks!E276</f>
        <v>0</v>
      </c>
      <c r="AD276" s="103">
        <f>[2]Molds!C276</f>
        <v>0</v>
      </c>
      <c r="AE276" s="103">
        <f xml:space="preserve"> '[2]Molded Items'!C276</f>
        <v>0</v>
      </c>
      <c r="AF276" s="103">
        <f>[2]Masks!C276</f>
        <v>0</v>
      </c>
      <c r="AG276" s="103">
        <f>[2]Wafers!H277</f>
        <v>0</v>
      </c>
      <c r="AH276" s="103"/>
      <c r="AI276" s="103"/>
      <c r="AJ276" s="103"/>
      <c r="AK276" s="103"/>
      <c r="AL276" s="103"/>
      <c r="AM276" s="103"/>
      <c r="AN276" s="103"/>
      <c r="AO276" s="103"/>
      <c r="AP276" s="103"/>
      <c r="AQ276" s="103"/>
      <c r="AR276" s="103"/>
      <c r="AS276" s="103"/>
      <c r="AT276" s="103">
        <f>Inventories!$D276</f>
        <v>0</v>
      </c>
      <c r="AU276" s="103">
        <f>'[2]Gripped Tools'!C186</f>
        <v>0</v>
      </c>
      <c r="AV276" s="103">
        <f>'[2]Pogo Sticks'!$C276</f>
        <v>0</v>
      </c>
      <c r="AW276" s="103">
        <f>'[1]Custom Objects'!$C271</f>
        <v>0</v>
      </c>
      <c r="AX276" s="103"/>
      <c r="AY276" s="103">
        <f>'[3]Items (MC)'!A276</f>
        <v>0</v>
      </c>
      <c r="AZ276" s="103">
        <f>'[3]Blocks (MC)'!A276</f>
        <v>0</v>
      </c>
    </row>
    <row r="277" spans="3:52" x14ac:dyDescent="0.2">
      <c r="C277" s="105">
        <f>[1]Ores!C277</f>
        <v>0</v>
      </c>
      <c r="D277" s="105">
        <f>[1]Ingots!C277</f>
        <v>0</v>
      </c>
      <c r="E277" s="105"/>
      <c r="F277" s="105">
        <f>'[1]Compressed Blocks'!C277</f>
        <v>0</v>
      </c>
      <c r="G277" s="103">
        <f>[1]Catalysts!C277</f>
        <v>0</v>
      </c>
      <c r="H277" s="103">
        <f>[2]Pellets!F274</f>
        <v>0</v>
      </c>
      <c r="I277" s="103">
        <f>'[1]CV Links'!B279</f>
        <v>0</v>
      </c>
      <c r="J277" s="162" t="str">
        <f>'[1]Compound Vessels'!F277</f>
        <v>Vial (Sodium Silicate)</v>
      </c>
      <c r="K277" s="106" t="str">
        <f>'[1]Compound Vessels'!G277</f>
        <v>Beaker (Sodium Silicate)</v>
      </c>
      <c r="L277" s="106" t="str">
        <f>'[1]Compound Vessels'!H277</f>
        <v>Drum (Sodium Silicate)</v>
      </c>
      <c r="M277" s="106" t="str">
        <f>'[1]Compound Vessels'!I277</f>
        <v>Chemical Vat (Sodium Silicate)</v>
      </c>
      <c r="N277" s="162">
        <f>'[1]Compound Vessels'!F602</f>
        <v>0</v>
      </c>
      <c r="O277" s="106">
        <f>'[1]Compound Vessels'!G602</f>
        <v>0</v>
      </c>
      <c r="P277" s="106">
        <f>'[1]Compound Vessels'!H602</f>
        <v>0</v>
      </c>
      <c r="Q277" s="106">
        <f>'[1]Compound Vessels'!I602</f>
        <v>0</v>
      </c>
      <c r="R277" s="165">
        <f>'[1]Element Vessels'!F277</f>
        <v>0</v>
      </c>
      <c r="S277" s="103">
        <f>'[1]Element Vessels'!G277</f>
        <v>0</v>
      </c>
      <c r="T277" s="103">
        <f>'[1]Element Vessels'!H277</f>
        <v>0</v>
      </c>
      <c r="U277" s="103">
        <f>'[1]Element Vessels'!I277</f>
        <v>0</v>
      </c>
      <c r="V277" s="168">
        <f>[2]Pellets!F277</f>
        <v>0</v>
      </c>
      <c r="W277" s="104">
        <f>[2]Pellets!G277</f>
        <v>0</v>
      </c>
      <c r="X277" s="104">
        <f>[2]Pellets!H277</f>
        <v>0</v>
      </c>
      <c r="Y277" s="104">
        <f>[2]Pellets!I277</f>
        <v>0</v>
      </c>
      <c r="Z277" s="104">
        <f>'[2]Blocks (Poly)'!D277</f>
        <v>0</v>
      </c>
      <c r="AA277" s="104">
        <f>'[2]Slabs (Poly)'!F277</f>
        <v>0</v>
      </c>
      <c r="AB277" s="104">
        <f>'[2]Stairs (Poly)'!D277</f>
        <v>0</v>
      </c>
      <c r="AC277" s="171">
        <f>[2]Bricks!E277</f>
        <v>0</v>
      </c>
      <c r="AD277" s="103">
        <f>[2]Molds!C277</f>
        <v>0</v>
      </c>
      <c r="AE277" s="103">
        <f xml:space="preserve"> '[2]Molded Items'!C277</f>
        <v>0</v>
      </c>
      <c r="AF277" s="103">
        <f>[2]Masks!C277</f>
        <v>0</v>
      </c>
      <c r="AG277" s="103">
        <f>[2]Wafers!H278</f>
        <v>0</v>
      </c>
      <c r="AH277" s="103"/>
      <c r="AI277" s="103"/>
      <c r="AJ277" s="103"/>
      <c r="AK277" s="103"/>
      <c r="AL277" s="103"/>
      <c r="AM277" s="103"/>
      <c r="AN277" s="103"/>
      <c r="AO277" s="103"/>
      <c r="AP277" s="103"/>
      <c r="AQ277" s="103"/>
      <c r="AR277" s="103"/>
      <c r="AS277" s="103"/>
      <c r="AT277" s="103">
        <f>Inventories!$D277</f>
        <v>0</v>
      </c>
      <c r="AU277" s="103">
        <f>'[2]Gripped Tools'!C187</f>
        <v>0</v>
      </c>
      <c r="AV277" s="103">
        <f>'[2]Pogo Sticks'!$C277</f>
        <v>0</v>
      </c>
      <c r="AW277" s="103">
        <f>'[1]Custom Objects'!$C272</f>
        <v>0</v>
      </c>
      <c r="AX277" s="103"/>
      <c r="AY277" s="103">
        <f>'[3]Items (MC)'!A277</f>
        <v>0</v>
      </c>
      <c r="AZ277" s="103">
        <f>'[3]Blocks (MC)'!A277</f>
        <v>0</v>
      </c>
    </row>
    <row r="278" spans="3:52" x14ac:dyDescent="0.2">
      <c r="C278" s="105">
        <f>[1]Ores!C278</f>
        <v>0</v>
      </c>
      <c r="D278" s="105">
        <f>[1]Ingots!C278</f>
        <v>0</v>
      </c>
      <c r="E278" s="105"/>
      <c r="F278" s="105">
        <f>'[1]Compressed Blocks'!C278</f>
        <v>0</v>
      </c>
      <c r="G278" s="103">
        <f>[1]Catalysts!C278</f>
        <v>0</v>
      </c>
      <c r="H278" s="103">
        <f>[2]Pellets!F275</f>
        <v>0</v>
      </c>
      <c r="I278" s="103">
        <f>'[1]CV Links'!B280</f>
        <v>0</v>
      </c>
      <c r="J278" s="162" t="str">
        <f>'[1]Compound Vessels'!F278</f>
        <v>Vial (Sodium Sulfate)</v>
      </c>
      <c r="K278" s="106" t="str">
        <f>'[1]Compound Vessels'!G278</f>
        <v>Beaker (Sodium Sulfate)</v>
      </c>
      <c r="L278" s="106" t="str">
        <f>'[1]Compound Vessels'!H278</f>
        <v>Drum (Sodium Sulfate)</v>
      </c>
      <c r="M278" s="106" t="str">
        <f>'[1]Compound Vessels'!I278</f>
        <v>Chemical Vat (Sodium Sulfate)</v>
      </c>
      <c r="N278" s="162">
        <f>'[1]Compound Vessels'!F603</f>
        <v>0</v>
      </c>
      <c r="O278" s="106">
        <f>'[1]Compound Vessels'!G603</f>
        <v>0</v>
      </c>
      <c r="P278" s="106">
        <f>'[1]Compound Vessels'!H603</f>
        <v>0</v>
      </c>
      <c r="Q278" s="106">
        <f>'[1]Compound Vessels'!I603</f>
        <v>0</v>
      </c>
      <c r="R278" s="165">
        <f>'[1]Element Vessels'!F278</f>
        <v>0</v>
      </c>
      <c r="S278" s="103">
        <f>'[1]Element Vessels'!G278</f>
        <v>0</v>
      </c>
      <c r="T278" s="103">
        <f>'[1]Element Vessels'!H278</f>
        <v>0</v>
      </c>
      <c r="U278" s="103">
        <f>'[1]Element Vessels'!I278</f>
        <v>0</v>
      </c>
      <c r="V278" s="168">
        <f>[2]Pellets!F278</f>
        <v>0</v>
      </c>
      <c r="W278" s="104">
        <f>[2]Pellets!G278</f>
        <v>0</v>
      </c>
      <c r="X278" s="104">
        <f>[2]Pellets!H278</f>
        <v>0</v>
      </c>
      <c r="Y278" s="104">
        <f>[2]Pellets!I278</f>
        <v>0</v>
      </c>
      <c r="Z278" s="104">
        <f>'[2]Blocks (Poly)'!D278</f>
        <v>0</v>
      </c>
      <c r="AA278" s="104">
        <f>'[2]Slabs (Poly)'!F278</f>
        <v>0</v>
      </c>
      <c r="AB278" s="104">
        <f>'[2]Stairs (Poly)'!D278</f>
        <v>0</v>
      </c>
      <c r="AC278" s="171">
        <f>[2]Bricks!E278</f>
        <v>0</v>
      </c>
      <c r="AD278" s="103">
        <f>[2]Molds!C278</f>
        <v>0</v>
      </c>
      <c r="AE278" s="103">
        <f xml:space="preserve"> '[2]Molded Items'!C278</f>
        <v>0</v>
      </c>
      <c r="AF278" s="103">
        <f>[2]Masks!C278</f>
        <v>0</v>
      </c>
      <c r="AG278" s="103">
        <f>[2]Wafers!H279</f>
        <v>0</v>
      </c>
      <c r="AH278" s="103"/>
      <c r="AI278" s="103"/>
      <c r="AJ278" s="103"/>
      <c r="AK278" s="103"/>
      <c r="AL278" s="103"/>
      <c r="AM278" s="103"/>
      <c r="AN278" s="103"/>
      <c r="AO278" s="103"/>
      <c r="AP278" s="103"/>
      <c r="AQ278" s="103"/>
      <c r="AR278" s="103"/>
      <c r="AS278" s="103"/>
      <c r="AT278" s="103">
        <f>Inventories!$D278</f>
        <v>0</v>
      </c>
      <c r="AU278" s="103">
        <f>'[2]Gripped Tools'!C188</f>
        <v>0</v>
      </c>
      <c r="AV278" s="103">
        <f>'[2]Pogo Sticks'!$C278</f>
        <v>0</v>
      </c>
      <c r="AW278" s="103">
        <f>'[1]Custom Objects'!$C273</f>
        <v>0</v>
      </c>
      <c r="AX278" s="103"/>
      <c r="AY278" s="103">
        <f>'[3]Items (MC)'!A278</f>
        <v>0</v>
      </c>
      <c r="AZ278" s="103">
        <f>'[3]Blocks (MC)'!A278</f>
        <v>0</v>
      </c>
    </row>
    <row r="279" spans="3:52" x14ac:dyDescent="0.2">
      <c r="C279" s="105">
        <f>[1]Ores!C279</f>
        <v>0</v>
      </c>
      <c r="D279" s="105">
        <f>[1]Ingots!C279</f>
        <v>0</v>
      </c>
      <c r="E279" s="105"/>
      <c r="F279" s="105">
        <f>'[1]Compressed Blocks'!C279</f>
        <v>0</v>
      </c>
      <c r="G279" s="103">
        <f>[1]Catalysts!C279</f>
        <v>0</v>
      </c>
      <c r="H279" s="103">
        <f>[2]Pellets!F276</f>
        <v>0</v>
      </c>
      <c r="I279" s="103">
        <f>'[1]CV Links'!B281</f>
        <v>0</v>
      </c>
      <c r="J279" s="162" t="str">
        <f>'[1]Compound Vessels'!F279</f>
        <v>Vial (Sodium Sulfite)</v>
      </c>
      <c r="K279" s="106" t="str">
        <f>'[1]Compound Vessels'!G279</f>
        <v>Beaker (Sodium Sulfite)</v>
      </c>
      <c r="L279" s="106" t="str">
        <f>'[1]Compound Vessels'!H279</f>
        <v>Drum (Sodium Sulfite)</v>
      </c>
      <c r="M279" s="106" t="str">
        <f>'[1]Compound Vessels'!I279</f>
        <v>Chemical Vat (Sodium Sulfite)</v>
      </c>
      <c r="N279" s="162">
        <f>'[1]Compound Vessels'!F604</f>
        <v>0</v>
      </c>
      <c r="O279" s="106">
        <f>'[1]Compound Vessels'!G604</f>
        <v>0</v>
      </c>
      <c r="P279" s="106">
        <f>'[1]Compound Vessels'!H604</f>
        <v>0</v>
      </c>
      <c r="Q279" s="106">
        <f>'[1]Compound Vessels'!I604</f>
        <v>0</v>
      </c>
      <c r="R279" s="165">
        <f>'[1]Element Vessels'!F279</f>
        <v>0</v>
      </c>
      <c r="S279" s="103">
        <f>'[1]Element Vessels'!G279</f>
        <v>0</v>
      </c>
      <c r="T279" s="103">
        <f>'[1]Element Vessels'!H279</f>
        <v>0</v>
      </c>
      <c r="U279" s="103">
        <f>'[1]Element Vessels'!I279</f>
        <v>0</v>
      </c>
      <c r="V279" s="168">
        <f>[2]Pellets!F279</f>
        <v>0</v>
      </c>
      <c r="W279" s="104">
        <f>[2]Pellets!G279</f>
        <v>0</v>
      </c>
      <c r="X279" s="104">
        <f>[2]Pellets!H279</f>
        <v>0</v>
      </c>
      <c r="Y279" s="104">
        <f>[2]Pellets!I279</f>
        <v>0</v>
      </c>
      <c r="Z279" s="104">
        <f>'[2]Blocks (Poly)'!D279</f>
        <v>0</v>
      </c>
      <c r="AA279" s="104">
        <f>'[2]Slabs (Poly)'!F279</f>
        <v>0</v>
      </c>
      <c r="AB279" s="104">
        <f>'[2]Stairs (Poly)'!D279</f>
        <v>0</v>
      </c>
      <c r="AC279" s="171">
        <f>[2]Bricks!E279</f>
        <v>0</v>
      </c>
      <c r="AD279" s="103">
        <f>[2]Molds!C279</f>
        <v>0</v>
      </c>
      <c r="AE279" s="103">
        <f xml:space="preserve"> '[2]Molded Items'!C279</f>
        <v>0</v>
      </c>
      <c r="AF279" s="103">
        <f>[2]Masks!C279</f>
        <v>0</v>
      </c>
      <c r="AG279" s="103">
        <f>[2]Wafers!H280</f>
        <v>0</v>
      </c>
      <c r="AH279" s="103"/>
      <c r="AI279" s="103"/>
      <c r="AJ279" s="103"/>
      <c r="AK279" s="103"/>
      <c r="AL279" s="103"/>
      <c r="AM279" s="103"/>
      <c r="AN279" s="103"/>
      <c r="AO279" s="103"/>
      <c r="AP279" s="103"/>
      <c r="AQ279" s="103"/>
      <c r="AR279" s="103"/>
      <c r="AS279" s="103"/>
      <c r="AT279" s="103">
        <f>Inventories!$D279</f>
        <v>0</v>
      </c>
      <c r="AU279" s="103">
        <f>'[2]Gripped Tools'!C189</f>
        <v>0</v>
      </c>
      <c r="AV279" s="103">
        <f>'[2]Pogo Sticks'!$C279</f>
        <v>0</v>
      </c>
      <c r="AW279" s="103">
        <f>'[1]Custom Objects'!$C274</f>
        <v>0</v>
      </c>
      <c r="AX279" s="103"/>
      <c r="AY279" s="103">
        <f>'[3]Items (MC)'!A279</f>
        <v>0</v>
      </c>
      <c r="AZ279" s="103">
        <f>'[3]Blocks (MC)'!A279</f>
        <v>0</v>
      </c>
    </row>
    <row r="280" spans="3:52" x14ac:dyDescent="0.2">
      <c r="C280" s="105">
        <f>[1]Ores!C280</f>
        <v>0</v>
      </c>
      <c r="D280" s="105">
        <f>[1]Ingots!C280</f>
        <v>0</v>
      </c>
      <c r="E280" s="105"/>
      <c r="F280" s="105">
        <f>'[1]Compressed Blocks'!C280</f>
        <v>0</v>
      </c>
      <c r="G280" s="103">
        <f>[1]Catalysts!C280</f>
        <v>0</v>
      </c>
      <c r="H280" s="103">
        <f>[2]Pellets!F277</f>
        <v>0</v>
      </c>
      <c r="I280" s="103">
        <f>'[1]CV Links'!B282</f>
        <v>0</v>
      </c>
      <c r="J280" s="162" t="str">
        <f>'[1]Compound Vessels'!F280</f>
        <v>Vial (Sodium Tetraborate Decahydrate)</v>
      </c>
      <c r="K280" s="106" t="str">
        <f>'[1]Compound Vessels'!G280</f>
        <v>Beaker (Sodium Tetraborate Decahydrate)</v>
      </c>
      <c r="L280" s="106" t="str">
        <f>'[1]Compound Vessels'!H280</f>
        <v>Drum (Sodium Tetraborate Decahydrate)</v>
      </c>
      <c r="M280" s="106" t="str">
        <f>'[1]Compound Vessels'!I280</f>
        <v>Chemical Vat (Sodium Tetraborate Decahydrate)</v>
      </c>
      <c r="N280" s="162">
        <f>'[1]Compound Vessels'!F605</f>
        <v>0</v>
      </c>
      <c r="O280" s="106">
        <f>'[1]Compound Vessels'!G605</f>
        <v>0</v>
      </c>
      <c r="P280" s="106">
        <f>'[1]Compound Vessels'!H605</f>
        <v>0</v>
      </c>
      <c r="Q280" s="106">
        <f>'[1]Compound Vessels'!I605</f>
        <v>0</v>
      </c>
      <c r="R280" s="165">
        <f>'[1]Element Vessels'!F280</f>
        <v>0</v>
      </c>
      <c r="S280" s="103">
        <f>'[1]Element Vessels'!G280</f>
        <v>0</v>
      </c>
      <c r="T280" s="103">
        <f>'[1]Element Vessels'!H280</f>
        <v>0</v>
      </c>
      <c r="U280" s="103">
        <f>'[1]Element Vessels'!I280</f>
        <v>0</v>
      </c>
      <c r="V280" s="168">
        <f>[2]Pellets!F280</f>
        <v>0</v>
      </c>
      <c r="W280" s="104">
        <f>[2]Pellets!G280</f>
        <v>0</v>
      </c>
      <c r="X280" s="104">
        <f>[2]Pellets!H280</f>
        <v>0</v>
      </c>
      <c r="Y280" s="104">
        <f>[2]Pellets!I280</f>
        <v>0</v>
      </c>
      <c r="Z280" s="104">
        <f>'[2]Blocks (Poly)'!D280</f>
        <v>0</v>
      </c>
      <c r="AA280" s="104">
        <f>'[2]Slabs (Poly)'!F280</f>
        <v>0</v>
      </c>
      <c r="AB280" s="104">
        <f>'[2]Stairs (Poly)'!D280</f>
        <v>0</v>
      </c>
      <c r="AC280" s="171">
        <f>[2]Bricks!E280</f>
        <v>0</v>
      </c>
      <c r="AD280" s="103">
        <f>[2]Molds!C280</f>
        <v>0</v>
      </c>
      <c r="AE280" s="103">
        <f xml:space="preserve"> '[2]Molded Items'!C280</f>
        <v>0</v>
      </c>
      <c r="AF280" s="103">
        <f>[2]Masks!C280</f>
        <v>0</v>
      </c>
      <c r="AG280" s="103">
        <f>[2]Wafers!H281</f>
        <v>0</v>
      </c>
      <c r="AH280" s="103"/>
      <c r="AI280" s="103"/>
      <c r="AJ280" s="103"/>
      <c r="AK280" s="103"/>
      <c r="AL280" s="103"/>
      <c r="AM280" s="103"/>
      <c r="AN280" s="103"/>
      <c r="AO280" s="103"/>
      <c r="AP280" s="103"/>
      <c r="AQ280" s="103"/>
      <c r="AR280" s="103"/>
      <c r="AS280" s="103"/>
      <c r="AT280" s="103">
        <f>Inventories!$D280</f>
        <v>0</v>
      </c>
      <c r="AU280" s="103">
        <f>'[2]Gripped Tools'!C190</f>
        <v>0</v>
      </c>
      <c r="AV280" s="103">
        <f>'[2]Pogo Sticks'!$C280</f>
        <v>0</v>
      </c>
      <c r="AW280" s="103">
        <f>'[1]Custom Objects'!$C275</f>
        <v>0</v>
      </c>
      <c r="AX280" s="103"/>
      <c r="AY280" s="103">
        <f>'[3]Items (MC)'!A280</f>
        <v>0</v>
      </c>
      <c r="AZ280" s="103">
        <f>'[3]Blocks (MC)'!A280</f>
        <v>0</v>
      </c>
    </row>
    <row r="281" spans="3:52" x14ac:dyDescent="0.2">
      <c r="C281" s="105">
        <f>[1]Ores!C281</f>
        <v>0</v>
      </c>
      <c r="D281" s="105">
        <f>[1]Ingots!C281</f>
        <v>0</v>
      </c>
      <c r="E281" s="105"/>
      <c r="F281" s="105">
        <f>'[1]Compressed Blocks'!C281</f>
        <v>0</v>
      </c>
      <c r="G281" s="103">
        <f>[1]Catalysts!C281</f>
        <v>0</v>
      </c>
      <c r="H281" s="103">
        <f>[2]Pellets!F278</f>
        <v>0</v>
      </c>
      <c r="I281" s="103">
        <f>'[1]CV Links'!B283</f>
        <v>0</v>
      </c>
      <c r="J281" s="162" t="str">
        <f>'[1]Compound Vessels'!F281</f>
        <v>Vial (Sodium Thiosulfate)</v>
      </c>
      <c r="K281" s="106" t="str">
        <f>'[1]Compound Vessels'!G281</f>
        <v>Beaker (Sodium Thiosulfate)</v>
      </c>
      <c r="L281" s="106" t="str">
        <f>'[1]Compound Vessels'!H281</f>
        <v>Drum (Sodium Thiosulfate)</v>
      </c>
      <c r="M281" s="106" t="str">
        <f>'[1]Compound Vessels'!I281</f>
        <v>Chemical Vat (Sodium Thiosulfate)</v>
      </c>
      <c r="N281" s="162">
        <f>'[1]Compound Vessels'!F606</f>
        <v>0</v>
      </c>
      <c r="O281" s="106">
        <f>'[1]Compound Vessels'!G606</f>
        <v>0</v>
      </c>
      <c r="P281" s="106">
        <f>'[1]Compound Vessels'!H606</f>
        <v>0</v>
      </c>
      <c r="Q281" s="106">
        <f>'[1]Compound Vessels'!I606</f>
        <v>0</v>
      </c>
      <c r="R281" s="165">
        <f>'[1]Element Vessels'!F281</f>
        <v>0</v>
      </c>
      <c r="S281" s="103">
        <f>'[1]Element Vessels'!G281</f>
        <v>0</v>
      </c>
      <c r="T281" s="103">
        <f>'[1]Element Vessels'!H281</f>
        <v>0</v>
      </c>
      <c r="U281" s="103">
        <f>'[1]Element Vessels'!I281</f>
        <v>0</v>
      </c>
      <c r="V281" s="168">
        <f>[2]Pellets!F281</f>
        <v>0</v>
      </c>
      <c r="W281" s="104">
        <f>[2]Pellets!G281</f>
        <v>0</v>
      </c>
      <c r="X281" s="104">
        <f>[2]Pellets!H281</f>
        <v>0</v>
      </c>
      <c r="Y281" s="104">
        <f>[2]Pellets!I281</f>
        <v>0</v>
      </c>
      <c r="Z281" s="104">
        <f>'[2]Blocks (Poly)'!D281</f>
        <v>0</v>
      </c>
      <c r="AA281" s="104">
        <f>'[2]Slabs (Poly)'!F281</f>
        <v>0</v>
      </c>
      <c r="AB281" s="104">
        <f>'[2]Stairs (Poly)'!D281</f>
        <v>0</v>
      </c>
      <c r="AC281" s="171">
        <f>[2]Bricks!E281</f>
        <v>0</v>
      </c>
      <c r="AD281" s="103">
        <f>[2]Molds!C281</f>
        <v>0</v>
      </c>
      <c r="AE281" s="103">
        <f xml:space="preserve"> '[2]Molded Items'!C281</f>
        <v>0</v>
      </c>
      <c r="AF281" s="103">
        <f>[2]Masks!C281</f>
        <v>0</v>
      </c>
      <c r="AG281" s="103">
        <f>[2]Wafers!H282</f>
        <v>0</v>
      </c>
      <c r="AH281" s="103"/>
      <c r="AI281" s="103"/>
      <c r="AJ281" s="103"/>
      <c r="AK281" s="103"/>
      <c r="AL281" s="103"/>
      <c r="AM281" s="103"/>
      <c r="AN281" s="103"/>
      <c r="AO281" s="103"/>
      <c r="AP281" s="103"/>
      <c r="AQ281" s="103"/>
      <c r="AR281" s="103"/>
      <c r="AS281" s="103"/>
      <c r="AT281" s="103">
        <f>Inventories!$D281</f>
        <v>0</v>
      </c>
      <c r="AU281" s="103">
        <f>'[2]Gripped Tools'!C191</f>
        <v>0</v>
      </c>
      <c r="AV281" s="103">
        <f>'[2]Pogo Sticks'!$C281</f>
        <v>0</v>
      </c>
      <c r="AW281" s="103">
        <f>'[1]Custom Objects'!$C276</f>
        <v>0</v>
      </c>
      <c r="AX281" s="103"/>
      <c r="AY281" s="103">
        <f>'[3]Items (MC)'!A281</f>
        <v>0</v>
      </c>
      <c r="AZ281" s="103">
        <f>'[3]Blocks (MC)'!A281</f>
        <v>0</v>
      </c>
    </row>
    <row r="282" spans="3:52" x14ac:dyDescent="0.2">
      <c r="C282" s="105">
        <f>[1]Ores!C282</f>
        <v>0</v>
      </c>
      <c r="D282" s="105">
        <f>[1]Ingots!C282</f>
        <v>0</v>
      </c>
      <c r="E282" s="105"/>
      <c r="F282" s="105">
        <f>'[1]Compressed Blocks'!C282</f>
        <v>0</v>
      </c>
      <c r="G282" s="103">
        <f>[1]Catalysts!C282</f>
        <v>0</v>
      </c>
      <c r="H282" s="103">
        <f>[2]Pellets!F279</f>
        <v>0</v>
      </c>
      <c r="I282" s="103">
        <f>'[1]CV Links'!B284</f>
        <v>0</v>
      </c>
      <c r="J282" s="162" t="str">
        <f>'[1]Compound Vessels'!F282</f>
        <v>Vial (Stearic Acid)</v>
      </c>
      <c r="K282" s="106" t="str">
        <f>'[1]Compound Vessels'!G282</f>
        <v>Beaker (Stearic Acid)</v>
      </c>
      <c r="L282" s="106" t="str">
        <f>'[1]Compound Vessels'!H282</f>
        <v>Drum (Stearic Acid)</v>
      </c>
      <c r="M282" s="106" t="str">
        <f>'[1]Compound Vessels'!I282</f>
        <v>Chemical Vat (Stearic Acid)</v>
      </c>
      <c r="N282" s="162">
        <f>'[1]Compound Vessels'!F607</f>
        <v>0</v>
      </c>
      <c r="O282" s="106">
        <f>'[1]Compound Vessels'!G607</f>
        <v>0</v>
      </c>
      <c r="P282" s="106">
        <f>'[1]Compound Vessels'!H607</f>
        <v>0</v>
      </c>
      <c r="Q282" s="106">
        <f>'[1]Compound Vessels'!I607</f>
        <v>0</v>
      </c>
      <c r="R282" s="165">
        <f>'[1]Element Vessels'!F282</f>
        <v>0</v>
      </c>
      <c r="S282" s="103">
        <f>'[1]Element Vessels'!G282</f>
        <v>0</v>
      </c>
      <c r="T282" s="103">
        <f>'[1]Element Vessels'!H282</f>
        <v>0</v>
      </c>
      <c r="U282" s="103">
        <f>'[1]Element Vessels'!I282</f>
        <v>0</v>
      </c>
      <c r="V282" s="168">
        <f>[2]Pellets!F282</f>
        <v>0</v>
      </c>
      <c r="W282" s="104">
        <f>[2]Pellets!G282</f>
        <v>0</v>
      </c>
      <c r="X282" s="104">
        <f>[2]Pellets!H282</f>
        <v>0</v>
      </c>
      <c r="Y282" s="104">
        <f>[2]Pellets!I282</f>
        <v>0</v>
      </c>
      <c r="Z282" s="104">
        <f>'[2]Blocks (Poly)'!D282</f>
        <v>0</v>
      </c>
      <c r="AA282" s="104">
        <f>'[2]Slabs (Poly)'!F282</f>
        <v>0</v>
      </c>
      <c r="AB282" s="104">
        <f>'[2]Stairs (Poly)'!D282</f>
        <v>0</v>
      </c>
      <c r="AC282" s="171">
        <f>[2]Bricks!E282</f>
        <v>0</v>
      </c>
      <c r="AD282" s="103">
        <f>[2]Molds!C282</f>
        <v>0</v>
      </c>
      <c r="AE282" s="103">
        <f xml:space="preserve"> '[2]Molded Items'!C282</f>
        <v>0</v>
      </c>
      <c r="AF282" s="103">
        <f>[2]Masks!C282</f>
        <v>0</v>
      </c>
      <c r="AG282" s="103">
        <f>[2]Wafers!H283</f>
        <v>0</v>
      </c>
      <c r="AH282" s="103"/>
      <c r="AI282" s="103"/>
      <c r="AJ282" s="103"/>
      <c r="AK282" s="103"/>
      <c r="AL282" s="103"/>
      <c r="AM282" s="103"/>
      <c r="AN282" s="103"/>
      <c r="AO282" s="103"/>
      <c r="AP282" s="103"/>
      <c r="AQ282" s="103"/>
      <c r="AR282" s="103"/>
      <c r="AS282" s="103"/>
      <c r="AT282" s="103">
        <f>Inventories!$D282</f>
        <v>0</v>
      </c>
      <c r="AU282" s="103">
        <f>'[2]Gripped Tools'!C192</f>
        <v>0</v>
      </c>
      <c r="AV282" s="103">
        <f>'[2]Pogo Sticks'!$C282</f>
        <v>0</v>
      </c>
      <c r="AW282" s="103">
        <f>'[1]Custom Objects'!$C277</f>
        <v>0</v>
      </c>
      <c r="AX282" s="103"/>
      <c r="AY282" s="103">
        <f>'[3]Items (MC)'!A282</f>
        <v>0</v>
      </c>
      <c r="AZ282" s="103">
        <f>'[3]Blocks (MC)'!A282</f>
        <v>0</v>
      </c>
    </row>
    <row r="283" spans="3:52" x14ac:dyDescent="0.2">
      <c r="C283" s="105">
        <f>[1]Ores!C283</f>
        <v>0</v>
      </c>
      <c r="D283" s="105">
        <f>[1]Ingots!C283</f>
        <v>0</v>
      </c>
      <c r="E283" s="105"/>
      <c r="F283" s="105">
        <f>'[1]Compressed Blocks'!C283</f>
        <v>0</v>
      </c>
      <c r="G283" s="103">
        <f>[1]Catalysts!C283</f>
        <v>0</v>
      </c>
      <c r="H283" s="103">
        <f>[2]Pellets!F280</f>
        <v>0</v>
      </c>
      <c r="I283" s="103">
        <f>'[1]CV Links'!B285</f>
        <v>0</v>
      </c>
      <c r="J283" s="162" t="str">
        <f>'[1]Compound Vessels'!F283</f>
        <v>Vial (Stearyl Alcohol)</v>
      </c>
      <c r="K283" s="106" t="str">
        <f>'[1]Compound Vessels'!G283</f>
        <v>Beaker (Stearyl Alcohol)</v>
      </c>
      <c r="L283" s="106" t="str">
        <f>'[1]Compound Vessels'!H283</f>
        <v>Drum (Stearyl Alcohol)</v>
      </c>
      <c r="M283" s="106" t="str">
        <f>'[1]Compound Vessels'!I283</f>
        <v>Chemical Vat (Stearyl Alcohol)</v>
      </c>
      <c r="N283" s="162">
        <f>'[1]Compound Vessels'!F608</f>
        <v>0</v>
      </c>
      <c r="O283" s="106">
        <f>'[1]Compound Vessels'!G608</f>
        <v>0</v>
      </c>
      <c r="P283" s="106">
        <f>'[1]Compound Vessels'!H608</f>
        <v>0</v>
      </c>
      <c r="Q283" s="106">
        <f>'[1]Compound Vessels'!I608</f>
        <v>0</v>
      </c>
      <c r="R283" s="165">
        <f>'[1]Element Vessels'!F283</f>
        <v>0</v>
      </c>
      <c r="S283" s="103">
        <f>'[1]Element Vessels'!G283</f>
        <v>0</v>
      </c>
      <c r="T283" s="103">
        <f>'[1]Element Vessels'!H283</f>
        <v>0</v>
      </c>
      <c r="U283" s="103">
        <f>'[1]Element Vessels'!I283</f>
        <v>0</v>
      </c>
      <c r="V283" s="168">
        <f>[2]Pellets!F283</f>
        <v>0</v>
      </c>
      <c r="W283" s="104">
        <f>[2]Pellets!G283</f>
        <v>0</v>
      </c>
      <c r="X283" s="104">
        <f>[2]Pellets!H283</f>
        <v>0</v>
      </c>
      <c r="Y283" s="104">
        <f>[2]Pellets!I283</f>
        <v>0</v>
      </c>
      <c r="Z283" s="104">
        <f>'[2]Blocks (Poly)'!D283</f>
        <v>0</v>
      </c>
      <c r="AA283" s="104">
        <f>'[2]Slabs (Poly)'!F283</f>
        <v>0</v>
      </c>
      <c r="AB283" s="104">
        <f>'[2]Stairs (Poly)'!D283</f>
        <v>0</v>
      </c>
      <c r="AC283" s="171">
        <f>[2]Bricks!E283</f>
        <v>0</v>
      </c>
      <c r="AD283" s="103">
        <f>[2]Molds!C283</f>
        <v>0</v>
      </c>
      <c r="AE283" s="103">
        <f xml:space="preserve"> '[2]Molded Items'!C283</f>
        <v>0</v>
      </c>
      <c r="AF283" s="103">
        <f>[2]Masks!C283</f>
        <v>0</v>
      </c>
      <c r="AG283" s="103">
        <f>[2]Wafers!H284</f>
        <v>0</v>
      </c>
      <c r="AH283" s="103"/>
      <c r="AI283" s="103"/>
      <c r="AJ283" s="103"/>
      <c r="AK283" s="103"/>
      <c r="AL283" s="103"/>
      <c r="AM283" s="103"/>
      <c r="AN283" s="103"/>
      <c r="AO283" s="103"/>
      <c r="AP283" s="103"/>
      <c r="AQ283" s="103"/>
      <c r="AR283" s="103"/>
      <c r="AS283" s="103"/>
      <c r="AT283" s="103">
        <f>Inventories!$D283</f>
        <v>0</v>
      </c>
      <c r="AU283" s="103">
        <f>'[2]Gripped Tools'!C193</f>
        <v>0</v>
      </c>
      <c r="AV283" s="103">
        <f>'[2]Pogo Sticks'!$C283</f>
        <v>0</v>
      </c>
      <c r="AW283" s="103">
        <f>'[1]Custom Objects'!$C278</f>
        <v>0</v>
      </c>
      <c r="AX283" s="103"/>
      <c r="AY283" s="103">
        <f>'[3]Items (MC)'!A283</f>
        <v>0</v>
      </c>
      <c r="AZ283" s="103">
        <f>'[3]Blocks (MC)'!A283</f>
        <v>0</v>
      </c>
    </row>
    <row r="284" spans="3:52" x14ac:dyDescent="0.2">
      <c r="C284" s="105">
        <f>[1]Ores!C284</f>
        <v>0</v>
      </c>
      <c r="D284" s="105">
        <f>[1]Ingots!C284</f>
        <v>0</v>
      </c>
      <c r="E284" s="105"/>
      <c r="F284" s="105">
        <f>'[1]Compressed Blocks'!C284</f>
        <v>0</v>
      </c>
      <c r="G284" s="103">
        <f>[1]Catalysts!C284</f>
        <v>0</v>
      </c>
      <c r="H284" s="103">
        <f>[2]Pellets!F281</f>
        <v>0</v>
      </c>
      <c r="I284" s="103">
        <f>'[1]CV Links'!B286</f>
        <v>0</v>
      </c>
      <c r="J284" s="162" t="str">
        <f>'[1]Compound Vessels'!F284</f>
        <v>Vial (Styrene)</v>
      </c>
      <c r="K284" s="106" t="str">
        <f>'[1]Compound Vessels'!G284</f>
        <v>Beaker (Styrene)</v>
      </c>
      <c r="L284" s="106" t="str">
        <f>'[1]Compound Vessels'!H284</f>
        <v>Drum (Styrene)</v>
      </c>
      <c r="M284" s="106" t="str">
        <f>'[1]Compound Vessels'!I284</f>
        <v>Chemical Vat (Styrene)</v>
      </c>
      <c r="N284" s="162">
        <f>'[1]Compound Vessels'!F609</f>
        <v>0</v>
      </c>
      <c r="O284" s="106">
        <f>'[1]Compound Vessels'!G609</f>
        <v>0</v>
      </c>
      <c r="P284" s="106">
        <f>'[1]Compound Vessels'!H609</f>
        <v>0</v>
      </c>
      <c r="Q284" s="106">
        <f>'[1]Compound Vessels'!I609</f>
        <v>0</v>
      </c>
      <c r="R284" s="165">
        <f>'[1]Element Vessels'!F284</f>
        <v>0</v>
      </c>
      <c r="S284" s="103">
        <f>'[1]Element Vessels'!G284</f>
        <v>0</v>
      </c>
      <c r="T284" s="103">
        <f>'[1]Element Vessels'!H284</f>
        <v>0</v>
      </c>
      <c r="U284" s="103">
        <f>'[1]Element Vessels'!I284</f>
        <v>0</v>
      </c>
      <c r="V284" s="168">
        <f>[2]Pellets!F284</f>
        <v>0</v>
      </c>
      <c r="W284" s="104">
        <f>[2]Pellets!G284</f>
        <v>0</v>
      </c>
      <c r="X284" s="104">
        <f>[2]Pellets!H284</f>
        <v>0</v>
      </c>
      <c r="Y284" s="104">
        <f>[2]Pellets!I284</f>
        <v>0</v>
      </c>
      <c r="Z284" s="104">
        <f>'[2]Blocks (Poly)'!D284</f>
        <v>0</v>
      </c>
      <c r="AA284" s="104">
        <f>'[2]Slabs (Poly)'!F284</f>
        <v>0</v>
      </c>
      <c r="AB284" s="104">
        <f>'[2]Stairs (Poly)'!D284</f>
        <v>0</v>
      </c>
      <c r="AC284" s="171">
        <f>[2]Bricks!E284</f>
        <v>0</v>
      </c>
      <c r="AD284" s="103">
        <f>[2]Molds!C284</f>
        <v>0</v>
      </c>
      <c r="AE284" s="103">
        <f xml:space="preserve"> '[2]Molded Items'!C284</f>
        <v>0</v>
      </c>
      <c r="AF284" s="103">
        <f>[2]Masks!C284</f>
        <v>0</v>
      </c>
      <c r="AG284" s="103">
        <f>[2]Wafers!H285</f>
        <v>0</v>
      </c>
      <c r="AH284" s="103"/>
      <c r="AI284" s="103"/>
      <c r="AJ284" s="103"/>
      <c r="AK284" s="103"/>
      <c r="AL284" s="103"/>
      <c r="AM284" s="103"/>
      <c r="AN284" s="103"/>
      <c r="AO284" s="103"/>
      <c r="AP284" s="103"/>
      <c r="AQ284" s="103"/>
      <c r="AR284" s="103"/>
      <c r="AS284" s="103"/>
      <c r="AT284" s="103">
        <f>Inventories!$D284</f>
        <v>0</v>
      </c>
      <c r="AU284" s="103">
        <f>'[2]Gripped Tools'!C194</f>
        <v>0</v>
      </c>
      <c r="AV284" s="103">
        <f>'[2]Pogo Sticks'!$C284</f>
        <v>0</v>
      </c>
      <c r="AW284" s="103">
        <f>'[1]Custom Objects'!$C279</f>
        <v>0</v>
      </c>
      <c r="AX284" s="103"/>
      <c r="AY284" s="103">
        <f>'[3]Items (MC)'!A284</f>
        <v>0</v>
      </c>
      <c r="AZ284" s="103">
        <f>'[3]Blocks (MC)'!A284</f>
        <v>0</v>
      </c>
    </row>
    <row r="285" spans="3:52" x14ac:dyDescent="0.2">
      <c r="C285" s="105">
        <f>[1]Ores!C285</f>
        <v>0</v>
      </c>
      <c r="D285" s="105">
        <f>[1]Ingots!C285</f>
        <v>0</v>
      </c>
      <c r="E285" s="105"/>
      <c r="F285" s="105">
        <f>'[1]Compressed Blocks'!C285</f>
        <v>0</v>
      </c>
      <c r="G285" s="103">
        <f>[1]Catalysts!C285</f>
        <v>0</v>
      </c>
      <c r="H285" s="103">
        <f>[2]Pellets!F282</f>
        <v>0</v>
      </c>
      <c r="I285" s="103">
        <f>'[1]CV Links'!B287</f>
        <v>0</v>
      </c>
      <c r="J285" s="162" t="str">
        <f>'[1]Compound Vessels'!F285</f>
        <v>Vial (Succinic Acid)</v>
      </c>
      <c r="K285" s="106" t="str">
        <f>'[1]Compound Vessels'!G285</f>
        <v>Beaker (Succinic Acid)</v>
      </c>
      <c r="L285" s="106" t="str">
        <f>'[1]Compound Vessels'!H285</f>
        <v>Drum (Succinic Acid)</v>
      </c>
      <c r="M285" s="106" t="str">
        <f>'[1]Compound Vessels'!I285</f>
        <v>Chemical Vat (Succinic Acid)</v>
      </c>
      <c r="N285" s="162">
        <f>'[1]Compound Vessels'!F610</f>
        <v>0</v>
      </c>
      <c r="O285" s="106">
        <f>'[1]Compound Vessels'!G610</f>
        <v>0</v>
      </c>
      <c r="P285" s="106">
        <f>'[1]Compound Vessels'!H610</f>
        <v>0</v>
      </c>
      <c r="Q285" s="106">
        <f>'[1]Compound Vessels'!I610</f>
        <v>0</v>
      </c>
      <c r="R285" s="165">
        <f>'[1]Element Vessels'!F285</f>
        <v>0</v>
      </c>
      <c r="S285" s="103">
        <f>'[1]Element Vessels'!G285</f>
        <v>0</v>
      </c>
      <c r="T285" s="103">
        <f>'[1]Element Vessels'!H285</f>
        <v>0</v>
      </c>
      <c r="U285" s="103">
        <f>'[1]Element Vessels'!I285</f>
        <v>0</v>
      </c>
      <c r="V285" s="168">
        <f>[2]Pellets!F285</f>
        <v>0</v>
      </c>
      <c r="W285" s="104">
        <f>[2]Pellets!G285</f>
        <v>0</v>
      </c>
      <c r="X285" s="104">
        <f>[2]Pellets!H285</f>
        <v>0</v>
      </c>
      <c r="Y285" s="104">
        <f>[2]Pellets!I285</f>
        <v>0</v>
      </c>
      <c r="Z285" s="104">
        <f>'[2]Blocks (Poly)'!D285</f>
        <v>0</v>
      </c>
      <c r="AA285" s="104">
        <f>'[2]Slabs (Poly)'!F285</f>
        <v>0</v>
      </c>
      <c r="AB285" s="104">
        <f>'[2]Stairs (Poly)'!D285</f>
        <v>0</v>
      </c>
      <c r="AC285" s="171">
        <f>[2]Bricks!E285</f>
        <v>0</v>
      </c>
      <c r="AD285" s="103">
        <f>[2]Molds!C285</f>
        <v>0</v>
      </c>
      <c r="AE285" s="103">
        <f xml:space="preserve"> '[2]Molded Items'!C285</f>
        <v>0</v>
      </c>
      <c r="AF285" s="103">
        <f>[2]Masks!C285</f>
        <v>0</v>
      </c>
      <c r="AG285" s="103">
        <f>[2]Wafers!H286</f>
        <v>0</v>
      </c>
      <c r="AH285" s="103"/>
      <c r="AI285" s="103"/>
      <c r="AJ285" s="103"/>
      <c r="AK285" s="103"/>
      <c r="AL285" s="103"/>
      <c r="AM285" s="103"/>
      <c r="AN285" s="103"/>
      <c r="AO285" s="103"/>
      <c r="AP285" s="103"/>
      <c r="AQ285" s="103"/>
      <c r="AR285" s="103"/>
      <c r="AS285" s="103"/>
      <c r="AT285" s="103">
        <f>Inventories!$D285</f>
        <v>0</v>
      </c>
      <c r="AU285" s="103">
        <f>'[2]Gripped Tools'!C195</f>
        <v>0</v>
      </c>
      <c r="AV285" s="103">
        <f>'[2]Pogo Sticks'!$C285</f>
        <v>0</v>
      </c>
      <c r="AW285" s="103">
        <f>'[1]Custom Objects'!$C280</f>
        <v>0</v>
      </c>
      <c r="AX285" s="103"/>
      <c r="AY285" s="103">
        <f>'[3]Items (MC)'!A285</f>
        <v>0</v>
      </c>
      <c r="AZ285" s="103">
        <f>'[3]Blocks (MC)'!A285</f>
        <v>0</v>
      </c>
    </row>
    <row r="286" spans="3:52" x14ac:dyDescent="0.2">
      <c r="C286" s="105">
        <f>[1]Ores!C286</f>
        <v>0</v>
      </c>
      <c r="D286" s="105">
        <f>[1]Ingots!C286</f>
        <v>0</v>
      </c>
      <c r="E286" s="105"/>
      <c r="F286" s="105">
        <f>'[1]Compressed Blocks'!C286</f>
        <v>0</v>
      </c>
      <c r="G286" s="103">
        <f>[1]Catalysts!C286</f>
        <v>0</v>
      </c>
      <c r="H286" s="103">
        <f>[2]Pellets!F283</f>
        <v>0</v>
      </c>
      <c r="I286" s="103">
        <f>'[1]CV Links'!B288</f>
        <v>0</v>
      </c>
      <c r="J286" s="162" t="str">
        <f>'[1]Compound Vessels'!F286</f>
        <v>Vial (Sucrose)</v>
      </c>
      <c r="K286" s="106" t="str">
        <f>'[1]Compound Vessels'!G286</f>
        <v>Beaker (Sucrose)</v>
      </c>
      <c r="L286" s="106" t="str">
        <f>'[1]Compound Vessels'!H286</f>
        <v>Drum (Sucrose)</v>
      </c>
      <c r="M286" s="106" t="str">
        <f>'[1]Compound Vessels'!I286</f>
        <v>Chemical Vat (Sucrose)</v>
      </c>
      <c r="N286" s="162">
        <f>'[1]Compound Vessels'!F611</f>
        <v>0</v>
      </c>
      <c r="O286" s="106">
        <f>'[1]Compound Vessels'!G611</f>
        <v>0</v>
      </c>
      <c r="P286" s="106">
        <f>'[1]Compound Vessels'!H611</f>
        <v>0</v>
      </c>
      <c r="Q286" s="106">
        <f>'[1]Compound Vessels'!I611</f>
        <v>0</v>
      </c>
      <c r="R286" s="165">
        <f>'[1]Element Vessels'!F286</f>
        <v>0</v>
      </c>
      <c r="S286" s="103">
        <f>'[1]Element Vessels'!G286</f>
        <v>0</v>
      </c>
      <c r="T286" s="103">
        <f>'[1]Element Vessels'!H286</f>
        <v>0</v>
      </c>
      <c r="U286" s="103">
        <f>'[1]Element Vessels'!I286</f>
        <v>0</v>
      </c>
      <c r="V286" s="168">
        <f>[2]Pellets!F286</f>
        <v>0</v>
      </c>
      <c r="W286" s="104">
        <f>[2]Pellets!G286</f>
        <v>0</v>
      </c>
      <c r="X286" s="104">
        <f>[2]Pellets!H286</f>
        <v>0</v>
      </c>
      <c r="Y286" s="104">
        <f>[2]Pellets!I286</f>
        <v>0</v>
      </c>
      <c r="Z286" s="104">
        <f>'[2]Blocks (Poly)'!D286</f>
        <v>0</v>
      </c>
      <c r="AA286" s="104">
        <f>'[2]Slabs (Poly)'!F286</f>
        <v>0</v>
      </c>
      <c r="AB286" s="104">
        <f>'[2]Stairs (Poly)'!D286</f>
        <v>0</v>
      </c>
      <c r="AC286" s="171">
        <f>[2]Bricks!E286</f>
        <v>0</v>
      </c>
      <c r="AD286" s="103">
        <f>[2]Molds!C286</f>
        <v>0</v>
      </c>
      <c r="AE286" s="103">
        <f xml:space="preserve"> '[2]Molded Items'!C286</f>
        <v>0</v>
      </c>
      <c r="AF286" s="103">
        <f>[2]Masks!C286</f>
        <v>0</v>
      </c>
      <c r="AG286" s="103">
        <f>[2]Wafers!H287</f>
        <v>0</v>
      </c>
      <c r="AH286" s="103"/>
      <c r="AI286" s="103"/>
      <c r="AJ286" s="103"/>
      <c r="AK286" s="103"/>
      <c r="AL286" s="103"/>
      <c r="AM286" s="103"/>
      <c r="AN286" s="103"/>
      <c r="AO286" s="103"/>
      <c r="AP286" s="103"/>
      <c r="AQ286" s="103"/>
      <c r="AR286" s="103"/>
      <c r="AS286" s="103"/>
      <c r="AT286" s="103">
        <f>Inventories!$D286</f>
        <v>0</v>
      </c>
      <c r="AU286" s="103">
        <f>'[2]Gripped Tools'!C196</f>
        <v>0</v>
      </c>
      <c r="AV286" s="103">
        <f>'[2]Pogo Sticks'!$C286</f>
        <v>0</v>
      </c>
      <c r="AW286" s="103">
        <f>'[1]Custom Objects'!$C281</f>
        <v>0</v>
      </c>
      <c r="AX286" s="103"/>
      <c r="AY286" s="103">
        <f>'[3]Items (MC)'!A286</f>
        <v>0</v>
      </c>
      <c r="AZ286" s="103">
        <f>'[3]Blocks (MC)'!A286</f>
        <v>0</v>
      </c>
    </row>
    <row r="287" spans="3:52" x14ac:dyDescent="0.2">
      <c r="C287" s="105">
        <f>[1]Ores!C287</f>
        <v>0</v>
      </c>
      <c r="D287" s="105">
        <f>[1]Ingots!C287</f>
        <v>0</v>
      </c>
      <c r="E287" s="105"/>
      <c r="F287" s="105">
        <f>'[1]Compressed Blocks'!C287</f>
        <v>0</v>
      </c>
      <c r="G287" s="103">
        <f>[1]Catalysts!C287</f>
        <v>0</v>
      </c>
      <c r="H287" s="103">
        <f>[2]Pellets!F284</f>
        <v>0</v>
      </c>
      <c r="I287" s="103">
        <f>'[1]CV Links'!B289</f>
        <v>0</v>
      </c>
      <c r="J287" s="162" t="str">
        <f>'[1]Compound Vessels'!F287</f>
        <v>Vial (Sulfuric Acid)</v>
      </c>
      <c r="K287" s="106" t="str">
        <f>'[1]Compound Vessels'!G287</f>
        <v>Beaker (Sulfuric Acid)</v>
      </c>
      <c r="L287" s="106" t="str">
        <f>'[1]Compound Vessels'!H287</f>
        <v>Drum (Sulfuric Acid)</v>
      </c>
      <c r="M287" s="106" t="str">
        <f>'[1]Compound Vessels'!I287</f>
        <v>Chemical Vat (Sulfuric Acid)</v>
      </c>
      <c r="N287" s="162">
        <f>'[1]Compound Vessels'!F612</f>
        <v>0</v>
      </c>
      <c r="O287" s="106">
        <f>'[1]Compound Vessels'!G612</f>
        <v>0</v>
      </c>
      <c r="P287" s="106">
        <f>'[1]Compound Vessels'!H612</f>
        <v>0</v>
      </c>
      <c r="Q287" s="106">
        <f>'[1]Compound Vessels'!I612</f>
        <v>0</v>
      </c>
      <c r="R287" s="165">
        <f>'[1]Element Vessels'!F287</f>
        <v>0</v>
      </c>
      <c r="S287" s="103">
        <f>'[1]Element Vessels'!G287</f>
        <v>0</v>
      </c>
      <c r="T287" s="103">
        <f>'[1]Element Vessels'!H287</f>
        <v>0</v>
      </c>
      <c r="U287" s="103">
        <f>'[1]Element Vessels'!I287</f>
        <v>0</v>
      </c>
      <c r="V287" s="168">
        <f>[2]Pellets!F287</f>
        <v>0</v>
      </c>
      <c r="W287" s="104">
        <f>[2]Pellets!G287</f>
        <v>0</v>
      </c>
      <c r="X287" s="104">
        <f>[2]Pellets!H287</f>
        <v>0</v>
      </c>
      <c r="Y287" s="104">
        <f>[2]Pellets!I287</f>
        <v>0</v>
      </c>
      <c r="Z287" s="104">
        <f>'[2]Blocks (Poly)'!D287</f>
        <v>0</v>
      </c>
      <c r="AA287" s="104">
        <f>'[2]Slabs (Poly)'!F287</f>
        <v>0</v>
      </c>
      <c r="AB287" s="104">
        <f>'[2]Stairs (Poly)'!D287</f>
        <v>0</v>
      </c>
      <c r="AC287" s="171">
        <f>[2]Bricks!E287</f>
        <v>0</v>
      </c>
      <c r="AD287" s="103">
        <f>[2]Molds!C287</f>
        <v>0</v>
      </c>
      <c r="AE287" s="103">
        <f xml:space="preserve"> '[2]Molded Items'!C287</f>
        <v>0</v>
      </c>
      <c r="AF287" s="103">
        <f>[2]Masks!C287</f>
        <v>0</v>
      </c>
      <c r="AG287" s="103">
        <f>[2]Wafers!H288</f>
        <v>0</v>
      </c>
      <c r="AH287" s="103"/>
      <c r="AI287" s="103"/>
      <c r="AJ287" s="103"/>
      <c r="AK287" s="103"/>
      <c r="AL287" s="103"/>
      <c r="AM287" s="103"/>
      <c r="AN287" s="103"/>
      <c r="AO287" s="103"/>
      <c r="AP287" s="103"/>
      <c r="AQ287" s="103"/>
      <c r="AR287" s="103"/>
      <c r="AS287" s="103"/>
      <c r="AT287" s="103">
        <f>Inventories!$D287</f>
        <v>0</v>
      </c>
      <c r="AU287" s="103">
        <f>'[2]Gripped Tools'!C197</f>
        <v>0</v>
      </c>
      <c r="AV287" s="103">
        <f>'[2]Pogo Sticks'!$C287</f>
        <v>0</v>
      </c>
      <c r="AW287" s="103">
        <f>'[1]Custom Objects'!$C282</f>
        <v>0</v>
      </c>
      <c r="AX287" s="103"/>
      <c r="AY287" s="103">
        <f>'[3]Items (MC)'!A287</f>
        <v>0</v>
      </c>
      <c r="AZ287" s="103">
        <f>'[3]Blocks (MC)'!A287</f>
        <v>0</v>
      </c>
    </row>
    <row r="288" spans="3:52" x14ac:dyDescent="0.2">
      <c r="C288" s="105">
        <f>[1]Ores!C288</f>
        <v>0</v>
      </c>
      <c r="D288" s="105">
        <f>[1]Ingots!C288</f>
        <v>0</v>
      </c>
      <c r="E288" s="105"/>
      <c r="F288" s="105">
        <f>'[1]Compressed Blocks'!C288</f>
        <v>0</v>
      </c>
      <c r="G288" s="103">
        <f>[1]Catalysts!C288</f>
        <v>0</v>
      </c>
      <c r="H288" s="103">
        <f>[2]Pellets!F285</f>
        <v>0</v>
      </c>
      <c r="I288" s="103">
        <f>'[1]CV Links'!B290</f>
        <v>0</v>
      </c>
      <c r="J288" s="162" t="str">
        <f>'[1]Compound Vessels'!F288</f>
        <v>Flask (Sweet Butane Fuel)</v>
      </c>
      <c r="K288" s="106" t="str">
        <f>'[1]Compound Vessels'!G288</f>
        <v>Cartridge (Sweet Butane Fuel)</v>
      </c>
      <c r="L288" s="106" t="str">
        <f>'[1]Compound Vessels'!H288</f>
        <v>Canister (Sweet Butane Fuel)</v>
      </c>
      <c r="M288" s="106" t="str">
        <f>'[1]Compound Vessels'!I288</f>
        <v>Chemical Tank (Sweet Butane Fuel)</v>
      </c>
      <c r="N288" s="162">
        <f>'[1]Compound Vessels'!F613</f>
        <v>0</v>
      </c>
      <c r="O288" s="106">
        <f>'[1]Compound Vessels'!G613</f>
        <v>0</v>
      </c>
      <c r="P288" s="106">
        <f>'[1]Compound Vessels'!H613</f>
        <v>0</v>
      </c>
      <c r="Q288" s="106">
        <f>'[1]Compound Vessels'!I613</f>
        <v>0</v>
      </c>
      <c r="R288" s="165">
        <f>'[1]Element Vessels'!F288</f>
        <v>0</v>
      </c>
      <c r="S288" s="103">
        <f>'[1]Element Vessels'!G288</f>
        <v>0</v>
      </c>
      <c r="T288" s="103">
        <f>'[1]Element Vessels'!H288</f>
        <v>0</v>
      </c>
      <c r="U288" s="103">
        <f>'[1]Element Vessels'!I288</f>
        <v>0</v>
      </c>
      <c r="V288" s="168">
        <f>[2]Pellets!F288</f>
        <v>0</v>
      </c>
      <c r="W288" s="104">
        <f>[2]Pellets!G288</f>
        <v>0</v>
      </c>
      <c r="X288" s="104">
        <f>[2]Pellets!H288</f>
        <v>0</v>
      </c>
      <c r="Y288" s="104">
        <f>[2]Pellets!I288</f>
        <v>0</v>
      </c>
      <c r="Z288" s="104">
        <f>'[2]Blocks (Poly)'!D288</f>
        <v>0</v>
      </c>
      <c r="AA288" s="104">
        <f>'[2]Slabs (Poly)'!F288</f>
        <v>0</v>
      </c>
      <c r="AB288" s="104">
        <f>'[2]Stairs (Poly)'!D288</f>
        <v>0</v>
      </c>
      <c r="AC288" s="171">
        <f>[2]Bricks!E288</f>
        <v>0</v>
      </c>
      <c r="AD288" s="103">
        <f>[2]Molds!C288</f>
        <v>0</v>
      </c>
      <c r="AE288" s="103">
        <f xml:space="preserve"> '[2]Molded Items'!C288</f>
        <v>0</v>
      </c>
      <c r="AF288" s="103">
        <f>[2]Masks!C288</f>
        <v>0</v>
      </c>
      <c r="AG288" s="103">
        <f>[2]Wafers!H289</f>
        <v>0</v>
      </c>
      <c r="AH288" s="103"/>
      <c r="AI288" s="103"/>
      <c r="AJ288" s="103"/>
      <c r="AK288" s="103"/>
      <c r="AL288" s="103"/>
      <c r="AM288" s="103"/>
      <c r="AN288" s="103"/>
      <c r="AO288" s="103"/>
      <c r="AP288" s="103"/>
      <c r="AQ288" s="103"/>
      <c r="AR288" s="103"/>
      <c r="AS288" s="103"/>
      <c r="AT288" s="103">
        <f>Inventories!$D288</f>
        <v>0</v>
      </c>
      <c r="AU288" s="103">
        <f>'[2]Gripped Tools'!C198</f>
        <v>0</v>
      </c>
      <c r="AV288" s="103">
        <f>'[2]Pogo Sticks'!$C288</f>
        <v>0</v>
      </c>
      <c r="AW288" s="103">
        <f>'[1]Custom Objects'!$C283</f>
        <v>0</v>
      </c>
      <c r="AX288" s="103"/>
      <c r="AY288" s="103">
        <f>'[3]Items (MC)'!A288</f>
        <v>0</v>
      </c>
      <c r="AZ288" s="103">
        <f>'[3]Blocks (MC)'!A288</f>
        <v>0</v>
      </c>
    </row>
    <row r="289" spans="3:52" x14ac:dyDescent="0.2">
      <c r="C289" s="105">
        <f>[1]Ores!C289</f>
        <v>0</v>
      </c>
      <c r="D289" s="105">
        <f>[1]Ingots!C289</f>
        <v>0</v>
      </c>
      <c r="E289" s="105"/>
      <c r="F289" s="105">
        <f>'[1]Compressed Blocks'!C289</f>
        <v>0</v>
      </c>
      <c r="G289" s="103">
        <f>[1]Catalysts!C289</f>
        <v>0</v>
      </c>
      <c r="H289" s="103">
        <f>[2]Pellets!F286</f>
        <v>0</v>
      </c>
      <c r="I289" s="103">
        <f>'[1]CV Links'!B291</f>
        <v>0</v>
      </c>
      <c r="J289" s="162" t="str">
        <f>'[1]Compound Vessels'!F289</f>
        <v>Vial (Sweet Light Naphtha)</v>
      </c>
      <c r="K289" s="106" t="str">
        <f>'[1]Compound Vessels'!G289</f>
        <v>Beaker (Sweet Light Naphtha)</v>
      </c>
      <c r="L289" s="106" t="str">
        <f>'[1]Compound Vessels'!H289</f>
        <v>Drum (Sweet Light Naphtha)</v>
      </c>
      <c r="M289" s="106" t="str">
        <f>'[1]Compound Vessels'!I289</f>
        <v>Chemical Vat (Sweet Light Naphtha)</v>
      </c>
      <c r="N289" s="162">
        <f>'[1]Compound Vessels'!F614</f>
        <v>0</v>
      </c>
      <c r="O289" s="106">
        <f>'[1]Compound Vessels'!G614</f>
        <v>0</v>
      </c>
      <c r="P289" s="106">
        <f>'[1]Compound Vessels'!H614</f>
        <v>0</v>
      </c>
      <c r="Q289" s="106">
        <f>'[1]Compound Vessels'!I614</f>
        <v>0</v>
      </c>
      <c r="R289" s="165">
        <f>'[1]Element Vessels'!F289</f>
        <v>0</v>
      </c>
      <c r="S289" s="103">
        <f>'[1]Element Vessels'!G289</f>
        <v>0</v>
      </c>
      <c r="T289" s="103">
        <f>'[1]Element Vessels'!H289</f>
        <v>0</v>
      </c>
      <c r="U289" s="103">
        <f>'[1]Element Vessels'!I289</f>
        <v>0</v>
      </c>
      <c r="V289" s="168">
        <f>[2]Pellets!F289</f>
        <v>0</v>
      </c>
      <c r="W289" s="104">
        <f>[2]Pellets!G289</f>
        <v>0</v>
      </c>
      <c r="X289" s="104">
        <f>[2]Pellets!H289</f>
        <v>0</v>
      </c>
      <c r="Y289" s="104">
        <f>[2]Pellets!I289</f>
        <v>0</v>
      </c>
      <c r="Z289" s="104">
        <f>'[2]Blocks (Poly)'!D289</f>
        <v>0</v>
      </c>
      <c r="AA289" s="104">
        <f>'[2]Slabs (Poly)'!F289</f>
        <v>0</v>
      </c>
      <c r="AB289" s="104">
        <f>'[2]Stairs (Poly)'!D289</f>
        <v>0</v>
      </c>
      <c r="AC289" s="171">
        <f>[2]Bricks!E289</f>
        <v>0</v>
      </c>
      <c r="AD289" s="103">
        <f>[2]Molds!C289</f>
        <v>0</v>
      </c>
      <c r="AE289" s="103">
        <f xml:space="preserve"> '[2]Molded Items'!C289</f>
        <v>0</v>
      </c>
      <c r="AF289" s="103">
        <f>[2]Masks!C289</f>
        <v>0</v>
      </c>
      <c r="AG289" s="103">
        <f>[2]Wafers!H290</f>
        <v>0</v>
      </c>
      <c r="AH289" s="103"/>
      <c r="AI289" s="103"/>
      <c r="AJ289" s="103"/>
      <c r="AK289" s="103"/>
      <c r="AL289" s="103"/>
      <c r="AM289" s="103"/>
      <c r="AN289" s="103"/>
      <c r="AO289" s="103"/>
      <c r="AP289" s="103"/>
      <c r="AQ289" s="103"/>
      <c r="AR289" s="103"/>
      <c r="AS289" s="103"/>
      <c r="AT289" s="103">
        <f>Inventories!$D289</f>
        <v>0</v>
      </c>
      <c r="AU289" s="103">
        <f>'[2]Gripped Tools'!C199</f>
        <v>0</v>
      </c>
      <c r="AV289" s="103">
        <f>'[2]Pogo Sticks'!$C289</f>
        <v>0</v>
      </c>
      <c r="AW289" s="103">
        <f>'[1]Custom Objects'!$C284</f>
        <v>0</v>
      </c>
      <c r="AX289" s="103"/>
      <c r="AY289" s="103">
        <f>'[3]Items (MC)'!A289</f>
        <v>0</v>
      </c>
      <c r="AZ289" s="103">
        <f>'[3]Blocks (MC)'!A289</f>
        <v>0</v>
      </c>
    </row>
    <row r="290" spans="3:52" x14ac:dyDescent="0.2">
      <c r="C290" s="105">
        <f>[1]Ores!C290</f>
        <v>0</v>
      </c>
      <c r="D290" s="105">
        <f>[1]Ingots!C290</f>
        <v>0</v>
      </c>
      <c r="E290" s="105"/>
      <c r="F290" s="105">
        <f>'[1]Compressed Blocks'!C290</f>
        <v>0</v>
      </c>
      <c r="G290" s="103">
        <f>[1]Catalysts!C290</f>
        <v>0</v>
      </c>
      <c r="H290" s="103">
        <f>[2]Pellets!F287</f>
        <v>0</v>
      </c>
      <c r="I290" s="103">
        <f>'[1]CV Links'!B292</f>
        <v>0</v>
      </c>
      <c r="J290" s="162" t="str">
        <f>'[1]Compound Vessels'!F290</f>
        <v>Flask (Sweet Propane Fuel)</v>
      </c>
      <c r="K290" s="106" t="str">
        <f>'[1]Compound Vessels'!G290</f>
        <v>Cartridge (Sweet Propane Fuel)</v>
      </c>
      <c r="L290" s="106" t="str">
        <f>'[1]Compound Vessels'!H290</f>
        <v>Canister (Sweet Propane Fuel)</v>
      </c>
      <c r="M290" s="106" t="str">
        <f>'[1]Compound Vessels'!I290</f>
        <v>Chemical Tank (Sweet Propane Fuel)</v>
      </c>
      <c r="N290" s="162">
        <f>'[1]Compound Vessels'!F615</f>
        <v>0</v>
      </c>
      <c r="O290" s="106">
        <f>'[1]Compound Vessels'!G615</f>
        <v>0</v>
      </c>
      <c r="P290" s="106">
        <f>'[1]Compound Vessels'!H615</f>
        <v>0</v>
      </c>
      <c r="Q290" s="106">
        <f>'[1]Compound Vessels'!I615</f>
        <v>0</v>
      </c>
      <c r="R290" s="165">
        <f>'[1]Element Vessels'!F290</f>
        <v>0</v>
      </c>
      <c r="S290" s="103">
        <f>'[1]Element Vessels'!G290</f>
        <v>0</v>
      </c>
      <c r="T290" s="103">
        <f>'[1]Element Vessels'!H290</f>
        <v>0</v>
      </c>
      <c r="U290" s="103">
        <f>'[1]Element Vessels'!I290</f>
        <v>0</v>
      </c>
      <c r="V290" s="168">
        <f>[2]Pellets!F290</f>
        <v>0</v>
      </c>
      <c r="W290" s="104">
        <f>[2]Pellets!G290</f>
        <v>0</v>
      </c>
      <c r="X290" s="104">
        <f>[2]Pellets!H290</f>
        <v>0</v>
      </c>
      <c r="Y290" s="104">
        <f>[2]Pellets!I290</f>
        <v>0</v>
      </c>
      <c r="Z290" s="104">
        <f>'[2]Blocks (Poly)'!D290</f>
        <v>0</v>
      </c>
      <c r="AA290" s="104">
        <f>'[2]Slabs (Poly)'!F290</f>
        <v>0</v>
      </c>
      <c r="AB290" s="104">
        <f>'[2]Stairs (Poly)'!D290</f>
        <v>0</v>
      </c>
      <c r="AC290" s="171">
        <f>[2]Bricks!E290</f>
        <v>0</v>
      </c>
      <c r="AD290" s="103">
        <f>[2]Molds!C290</f>
        <v>0</v>
      </c>
      <c r="AE290" s="103">
        <f xml:space="preserve"> '[2]Molded Items'!C290</f>
        <v>0</v>
      </c>
      <c r="AF290" s="103">
        <f>[2]Masks!C290</f>
        <v>0</v>
      </c>
      <c r="AG290" s="103">
        <f>[2]Wafers!H291</f>
        <v>0</v>
      </c>
      <c r="AH290" s="103"/>
      <c r="AI290" s="103"/>
      <c r="AJ290" s="103"/>
      <c r="AK290" s="103"/>
      <c r="AL290" s="103"/>
      <c r="AM290" s="103"/>
      <c r="AN290" s="103"/>
      <c r="AO290" s="103"/>
      <c r="AP290" s="103"/>
      <c r="AQ290" s="103"/>
      <c r="AR290" s="103"/>
      <c r="AS290" s="103"/>
      <c r="AT290" s="103">
        <f>Inventories!$D290</f>
        <v>0</v>
      </c>
      <c r="AU290" s="103">
        <f>'[2]Gripped Tools'!C200</f>
        <v>0</v>
      </c>
      <c r="AV290" s="103">
        <f>'[2]Pogo Sticks'!$C290</f>
        <v>0</v>
      </c>
      <c r="AW290" s="103">
        <f>'[1]Custom Objects'!$C285</f>
        <v>0</v>
      </c>
      <c r="AX290" s="103"/>
      <c r="AY290" s="103">
        <f>'[3]Items (MC)'!A290</f>
        <v>0</v>
      </c>
      <c r="AZ290" s="103">
        <f>'[3]Blocks (MC)'!A290</f>
        <v>0</v>
      </c>
    </row>
    <row r="291" spans="3:52" x14ac:dyDescent="0.2">
      <c r="C291" s="105">
        <f>[1]Ores!C291</f>
        <v>0</v>
      </c>
      <c r="D291" s="105">
        <f>[1]Ingots!C291</f>
        <v>0</v>
      </c>
      <c r="E291" s="105"/>
      <c r="F291" s="105">
        <f>'[1]Compressed Blocks'!C291</f>
        <v>0</v>
      </c>
      <c r="G291" s="103">
        <f>[1]Catalysts!C291</f>
        <v>0</v>
      </c>
      <c r="H291" s="103">
        <f>[2]Pellets!F288</f>
        <v>0</v>
      </c>
      <c r="I291" s="103">
        <f>'[1]CV Links'!B293</f>
        <v>0</v>
      </c>
      <c r="J291" s="162" t="str">
        <f>'[1]Compound Vessels'!F291</f>
        <v>Vial (Tannic Acid)</v>
      </c>
      <c r="K291" s="106" t="str">
        <f>'[1]Compound Vessels'!G291</f>
        <v>Beaker (Tannic Acid)</v>
      </c>
      <c r="L291" s="106" t="str">
        <f>'[1]Compound Vessels'!H291</f>
        <v>Drum (Tannic Acid)</v>
      </c>
      <c r="M291" s="106" t="str">
        <f>'[1]Compound Vessels'!I291</f>
        <v>Chemical Vat (Tannic Acid)</v>
      </c>
      <c r="N291" s="162">
        <f>'[1]Compound Vessels'!F616</f>
        <v>0</v>
      </c>
      <c r="O291" s="106">
        <f>'[1]Compound Vessels'!G616</f>
        <v>0</v>
      </c>
      <c r="P291" s="106">
        <f>'[1]Compound Vessels'!H616</f>
        <v>0</v>
      </c>
      <c r="Q291" s="106">
        <f>'[1]Compound Vessels'!I616</f>
        <v>0</v>
      </c>
      <c r="R291" s="165">
        <f>'[1]Element Vessels'!F291</f>
        <v>0</v>
      </c>
      <c r="S291" s="103">
        <f>'[1]Element Vessels'!G291</f>
        <v>0</v>
      </c>
      <c r="T291" s="103">
        <f>'[1]Element Vessels'!H291</f>
        <v>0</v>
      </c>
      <c r="U291" s="103">
        <f>'[1]Element Vessels'!I291</f>
        <v>0</v>
      </c>
      <c r="V291" s="168">
        <f>[2]Pellets!F291</f>
        <v>0</v>
      </c>
      <c r="W291" s="104">
        <f>[2]Pellets!G291</f>
        <v>0</v>
      </c>
      <c r="X291" s="104">
        <f>[2]Pellets!H291</f>
        <v>0</v>
      </c>
      <c r="Y291" s="104">
        <f>[2]Pellets!I291</f>
        <v>0</v>
      </c>
      <c r="Z291" s="104">
        <f>'[2]Blocks (Poly)'!D291</f>
        <v>0</v>
      </c>
      <c r="AA291" s="104">
        <f>'[2]Slabs (Poly)'!F291</f>
        <v>0</v>
      </c>
      <c r="AB291" s="104">
        <f>'[2]Stairs (Poly)'!D291</f>
        <v>0</v>
      </c>
      <c r="AC291" s="171">
        <f>[2]Bricks!E291</f>
        <v>0</v>
      </c>
      <c r="AD291" s="103">
        <f>[2]Molds!C291</f>
        <v>0</v>
      </c>
      <c r="AE291" s="103">
        <f xml:space="preserve"> '[2]Molded Items'!C291</f>
        <v>0</v>
      </c>
      <c r="AF291" s="103">
        <f>[2]Masks!C291</f>
        <v>0</v>
      </c>
      <c r="AG291" s="103">
        <f>[2]Wafers!H292</f>
        <v>0</v>
      </c>
      <c r="AH291" s="103"/>
      <c r="AI291" s="103"/>
      <c r="AJ291" s="103"/>
      <c r="AK291" s="103"/>
      <c r="AL291" s="103"/>
      <c r="AM291" s="103"/>
      <c r="AN291" s="103"/>
      <c r="AO291" s="103"/>
      <c r="AP291" s="103"/>
      <c r="AQ291" s="103"/>
      <c r="AR291" s="103"/>
      <c r="AS291" s="103"/>
      <c r="AT291" s="103">
        <f>Inventories!$D291</f>
        <v>0</v>
      </c>
      <c r="AU291" s="103">
        <f>'[2]Gripped Tools'!C201</f>
        <v>0</v>
      </c>
      <c r="AV291" s="103">
        <f>'[2]Pogo Sticks'!$C291</f>
        <v>0</v>
      </c>
      <c r="AW291" s="103">
        <f>'[1]Custom Objects'!$C286</f>
        <v>0</v>
      </c>
      <c r="AX291" s="103"/>
      <c r="AY291" s="103">
        <f>'[3]Items (MC)'!A291</f>
        <v>0</v>
      </c>
      <c r="AZ291" s="103">
        <f>'[3]Blocks (MC)'!A291</f>
        <v>0</v>
      </c>
    </row>
    <row r="292" spans="3:52" x14ac:dyDescent="0.2">
      <c r="C292" s="105">
        <f>[1]Ores!C292</f>
        <v>0</v>
      </c>
      <c r="D292" s="105">
        <f>[1]Ingots!C292</f>
        <v>0</v>
      </c>
      <c r="E292" s="105"/>
      <c r="F292" s="105">
        <f>'[1]Compressed Blocks'!C292</f>
        <v>0</v>
      </c>
      <c r="G292" s="103">
        <f>[1]Catalysts!C292</f>
        <v>0</v>
      </c>
      <c r="H292" s="103">
        <f>[2]Pellets!F289</f>
        <v>0</v>
      </c>
      <c r="I292" s="103">
        <f>'[1]CV Links'!B294</f>
        <v>0</v>
      </c>
      <c r="J292" s="162" t="str">
        <f>'[1]Compound Vessels'!F292</f>
        <v>Vial (Tartaric Acid)</v>
      </c>
      <c r="K292" s="106" t="str">
        <f>'[1]Compound Vessels'!G292</f>
        <v>Beaker (Tartaric Acid)</v>
      </c>
      <c r="L292" s="106" t="str">
        <f>'[1]Compound Vessels'!H292</f>
        <v>Drum (Tartaric Acid)</v>
      </c>
      <c r="M292" s="106" t="str">
        <f>'[1]Compound Vessels'!I292</f>
        <v>Chemical Vat (Tartaric Acid)</v>
      </c>
      <c r="N292" s="162">
        <f>'[1]Compound Vessels'!F617</f>
        <v>0</v>
      </c>
      <c r="O292" s="106">
        <f>'[1]Compound Vessels'!G617</f>
        <v>0</v>
      </c>
      <c r="P292" s="106">
        <f>'[1]Compound Vessels'!H617</f>
        <v>0</v>
      </c>
      <c r="Q292" s="106">
        <f>'[1]Compound Vessels'!I617</f>
        <v>0</v>
      </c>
      <c r="R292" s="165">
        <f>'[1]Element Vessels'!F292</f>
        <v>0</v>
      </c>
      <c r="S292" s="103">
        <f>'[1]Element Vessels'!G292</f>
        <v>0</v>
      </c>
      <c r="T292" s="103">
        <f>'[1]Element Vessels'!H292</f>
        <v>0</v>
      </c>
      <c r="U292" s="103">
        <f>'[1]Element Vessels'!I292</f>
        <v>0</v>
      </c>
      <c r="V292" s="168">
        <f>[2]Pellets!F292</f>
        <v>0</v>
      </c>
      <c r="W292" s="104">
        <f>[2]Pellets!G292</f>
        <v>0</v>
      </c>
      <c r="X292" s="104">
        <f>[2]Pellets!H292</f>
        <v>0</v>
      </c>
      <c r="Y292" s="104">
        <f>[2]Pellets!I292</f>
        <v>0</v>
      </c>
      <c r="Z292" s="104">
        <f>'[2]Blocks (Poly)'!D292</f>
        <v>0</v>
      </c>
      <c r="AA292" s="104">
        <f>'[2]Slabs (Poly)'!F292</f>
        <v>0</v>
      </c>
      <c r="AB292" s="104">
        <f>'[2]Stairs (Poly)'!D292</f>
        <v>0</v>
      </c>
      <c r="AC292" s="171">
        <f>[2]Bricks!E292</f>
        <v>0</v>
      </c>
      <c r="AD292" s="103">
        <f>[2]Molds!C292</f>
        <v>0</v>
      </c>
      <c r="AE292" s="103">
        <f xml:space="preserve"> '[2]Molded Items'!C292</f>
        <v>0</v>
      </c>
      <c r="AF292" s="103">
        <f>[2]Masks!C292</f>
        <v>0</v>
      </c>
      <c r="AG292" s="103">
        <f>[2]Wafers!H293</f>
        <v>0</v>
      </c>
      <c r="AH292" s="103"/>
      <c r="AI292" s="103"/>
      <c r="AJ292" s="103"/>
      <c r="AK292" s="103"/>
      <c r="AL292" s="103"/>
      <c r="AM292" s="103"/>
      <c r="AN292" s="103"/>
      <c r="AO292" s="103"/>
      <c r="AP292" s="103"/>
      <c r="AQ292" s="103"/>
      <c r="AR292" s="103"/>
      <c r="AS292" s="103"/>
      <c r="AT292" s="103">
        <f>Inventories!$D292</f>
        <v>0</v>
      </c>
      <c r="AU292" s="103">
        <f>'[2]Gripped Tools'!C202</f>
        <v>0</v>
      </c>
      <c r="AV292" s="103">
        <f>'[2]Pogo Sticks'!$C292</f>
        <v>0</v>
      </c>
      <c r="AW292" s="103">
        <f>'[1]Custom Objects'!$C287</f>
        <v>0</v>
      </c>
      <c r="AX292" s="103"/>
      <c r="AY292" s="103">
        <f>'[3]Items (MC)'!A292</f>
        <v>0</v>
      </c>
      <c r="AZ292" s="103">
        <f>'[3]Blocks (MC)'!A292</f>
        <v>0</v>
      </c>
    </row>
    <row r="293" spans="3:52" x14ac:dyDescent="0.2">
      <c r="C293" s="105">
        <f>[1]Ores!C293</f>
        <v>0</v>
      </c>
      <c r="D293" s="105">
        <f>[1]Ingots!C293</f>
        <v>0</v>
      </c>
      <c r="E293" s="105"/>
      <c r="F293" s="105">
        <f>'[1]Compressed Blocks'!C293</f>
        <v>0</v>
      </c>
      <c r="G293" s="103">
        <f>[1]Catalysts!C293</f>
        <v>0</v>
      </c>
      <c r="H293" s="103">
        <f>[2]Pellets!F290</f>
        <v>0</v>
      </c>
      <c r="I293" s="103">
        <f>'[1]CV Links'!B295</f>
        <v>0</v>
      </c>
      <c r="J293" s="162" t="str">
        <f>'[1]Compound Vessels'!F293</f>
        <v>Vial (t-Butyl Mercaptan)</v>
      </c>
      <c r="K293" s="106" t="str">
        <f>'[1]Compound Vessels'!G293</f>
        <v>Beaker (t-Butyl Mercaptan)</v>
      </c>
      <c r="L293" s="106" t="str">
        <f>'[1]Compound Vessels'!H293</f>
        <v>Drum (t-Butyl Mercaptan)</v>
      </c>
      <c r="M293" s="106" t="str">
        <f>'[1]Compound Vessels'!I293</f>
        <v>Chemical Vat (t-Butyl Mercaptan)</v>
      </c>
      <c r="N293" s="162">
        <f>'[1]Compound Vessels'!F618</f>
        <v>0</v>
      </c>
      <c r="O293" s="106">
        <f>'[1]Compound Vessels'!G618</f>
        <v>0</v>
      </c>
      <c r="P293" s="106">
        <f>'[1]Compound Vessels'!H618</f>
        <v>0</v>
      </c>
      <c r="Q293" s="106">
        <f>'[1]Compound Vessels'!I618</f>
        <v>0</v>
      </c>
      <c r="R293" s="165">
        <f>'[1]Element Vessels'!F293</f>
        <v>0</v>
      </c>
      <c r="S293" s="103">
        <f>'[1]Element Vessels'!G293</f>
        <v>0</v>
      </c>
      <c r="T293" s="103">
        <f>'[1]Element Vessels'!H293</f>
        <v>0</v>
      </c>
      <c r="U293" s="103">
        <f>'[1]Element Vessels'!I293</f>
        <v>0</v>
      </c>
      <c r="V293" s="168">
        <f>[2]Pellets!F293</f>
        <v>0</v>
      </c>
      <c r="W293" s="104">
        <f>[2]Pellets!G293</f>
        <v>0</v>
      </c>
      <c r="X293" s="104">
        <f>[2]Pellets!H293</f>
        <v>0</v>
      </c>
      <c r="Y293" s="104">
        <f>[2]Pellets!I293</f>
        <v>0</v>
      </c>
      <c r="Z293" s="104">
        <f>'[2]Blocks (Poly)'!D293</f>
        <v>0</v>
      </c>
      <c r="AA293" s="104">
        <f>'[2]Slabs (Poly)'!F293</f>
        <v>0</v>
      </c>
      <c r="AB293" s="104">
        <f>'[2]Stairs (Poly)'!D293</f>
        <v>0</v>
      </c>
      <c r="AC293" s="171">
        <f>[2]Bricks!E293</f>
        <v>0</v>
      </c>
      <c r="AD293" s="103">
        <f>[2]Molds!C293</f>
        <v>0</v>
      </c>
      <c r="AE293" s="103">
        <f xml:space="preserve"> '[2]Molded Items'!C293</f>
        <v>0</v>
      </c>
      <c r="AF293" s="103">
        <f>[2]Masks!C293</f>
        <v>0</v>
      </c>
      <c r="AG293" s="103">
        <f>[2]Wafers!H294</f>
        <v>0</v>
      </c>
      <c r="AH293" s="103"/>
      <c r="AI293" s="103"/>
      <c r="AJ293" s="103"/>
      <c r="AK293" s="103"/>
      <c r="AL293" s="103"/>
      <c r="AM293" s="103"/>
      <c r="AN293" s="103"/>
      <c r="AO293" s="103"/>
      <c r="AP293" s="103"/>
      <c r="AQ293" s="103"/>
      <c r="AR293" s="103"/>
      <c r="AS293" s="103"/>
      <c r="AT293" s="103">
        <f>Inventories!$D293</f>
        <v>0</v>
      </c>
      <c r="AU293" s="103">
        <f>'[2]Gripped Tools'!C203</f>
        <v>0</v>
      </c>
      <c r="AV293" s="103">
        <f>'[2]Pogo Sticks'!$C293</f>
        <v>0</v>
      </c>
      <c r="AW293" s="103">
        <f>'[1]Custom Objects'!$C288</f>
        <v>0</v>
      </c>
      <c r="AX293" s="103"/>
      <c r="AY293" s="103">
        <f>'[3]Items (MC)'!A293</f>
        <v>0</v>
      </c>
      <c r="AZ293" s="103">
        <f>'[3]Blocks (MC)'!A293</f>
        <v>0</v>
      </c>
    </row>
    <row r="294" spans="3:52" x14ac:dyDescent="0.2">
      <c r="C294" s="105">
        <f>[1]Ores!C294</f>
        <v>0</v>
      </c>
      <c r="D294" s="105">
        <f>[1]Ingots!C294</f>
        <v>0</v>
      </c>
      <c r="E294" s="105"/>
      <c r="F294" s="105">
        <f>'[1]Compressed Blocks'!C294</f>
        <v>0</v>
      </c>
      <c r="G294" s="103">
        <f>[1]Catalysts!C294</f>
        <v>0</v>
      </c>
      <c r="H294" s="103">
        <f>[2]Pellets!F291</f>
        <v>0</v>
      </c>
      <c r="I294" s="103">
        <f>'[1]CV Links'!B296</f>
        <v>0</v>
      </c>
      <c r="J294" s="162" t="str">
        <f>'[1]Compound Vessels'!F294</f>
        <v>Vial (Tequila)</v>
      </c>
      <c r="K294" s="106" t="str">
        <f>'[1]Compound Vessels'!G294</f>
        <v>Beaker (Tequila)</v>
      </c>
      <c r="L294" s="106" t="str">
        <f>'[1]Compound Vessels'!H294</f>
        <v>Drum (Tequila)</v>
      </c>
      <c r="M294" s="106" t="str">
        <f>'[1]Compound Vessels'!I294</f>
        <v>Chemical Vat (Tequila)</v>
      </c>
      <c r="N294" s="162">
        <f>'[1]Compound Vessels'!F619</f>
        <v>0</v>
      </c>
      <c r="O294" s="106">
        <f>'[1]Compound Vessels'!G619</f>
        <v>0</v>
      </c>
      <c r="P294" s="106">
        <f>'[1]Compound Vessels'!H619</f>
        <v>0</v>
      </c>
      <c r="Q294" s="106">
        <f>'[1]Compound Vessels'!I619</f>
        <v>0</v>
      </c>
      <c r="R294" s="165">
        <f>'[1]Element Vessels'!F294</f>
        <v>0</v>
      </c>
      <c r="S294" s="103">
        <f>'[1]Element Vessels'!G294</f>
        <v>0</v>
      </c>
      <c r="T294" s="103">
        <f>'[1]Element Vessels'!H294</f>
        <v>0</v>
      </c>
      <c r="U294" s="103">
        <f>'[1]Element Vessels'!I294</f>
        <v>0</v>
      </c>
      <c r="V294" s="168">
        <f>[2]Pellets!F294</f>
        <v>0</v>
      </c>
      <c r="W294" s="104">
        <f>[2]Pellets!G294</f>
        <v>0</v>
      </c>
      <c r="X294" s="104">
        <f>[2]Pellets!H294</f>
        <v>0</v>
      </c>
      <c r="Y294" s="104">
        <f>[2]Pellets!I294</f>
        <v>0</v>
      </c>
      <c r="Z294" s="104">
        <f>'[2]Blocks (Poly)'!D294</f>
        <v>0</v>
      </c>
      <c r="AA294" s="104">
        <f>'[2]Slabs (Poly)'!F294</f>
        <v>0</v>
      </c>
      <c r="AB294" s="104">
        <f>'[2]Stairs (Poly)'!D294</f>
        <v>0</v>
      </c>
      <c r="AC294" s="171">
        <f>[2]Bricks!E294</f>
        <v>0</v>
      </c>
      <c r="AD294" s="103">
        <f>[2]Molds!C294</f>
        <v>0</v>
      </c>
      <c r="AE294" s="103">
        <f xml:space="preserve"> '[2]Molded Items'!C294</f>
        <v>0</v>
      </c>
      <c r="AF294" s="103">
        <f>[2]Masks!C294</f>
        <v>0</v>
      </c>
      <c r="AG294" s="103">
        <f>[2]Wafers!H295</f>
        <v>0</v>
      </c>
      <c r="AH294" s="103"/>
      <c r="AI294" s="103"/>
      <c r="AJ294" s="103"/>
      <c r="AK294" s="103"/>
      <c r="AL294" s="103"/>
      <c r="AM294" s="103"/>
      <c r="AN294" s="103"/>
      <c r="AO294" s="103"/>
      <c r="AP294" s="103"/>
      <c r="AQ294" s="103"/>
      <c r="AR294" s="103"/>
      <c r="AS294" s="103"/>
      <c r="AT294" s="103">
        <f>Inventories!$D294</f>
        <v>0</v>
      </c>
      <c r="AU294" s="103">
        <f>'[2]Gripped Tools'!C204</f>
        <v>0</v>
      </c>
      <c r="AV294" s="103">
        <f>'[2]Pogo Sticks'!$C294</f>
        <v>0</v>
      </c>
      <c r="AW294" s="103">
        <f>'[1]Custom Objects'!$C289</f>
        <v>0</v>
      </c>
      <c r="AX294" s="103"/>
      <c r="AY294" s="103">
        <f>'[3]Items (MC)'!A294</f>
        <v>0</v>
      </c>
      <c r="AZ294" s="103">
        <f>'[3]Blocks (MC)'!A294</f>
        <v>0</v>
      </c>
    </row>
    <row r="295" spans="3:52" x14ac:dyDescent="0.2">
      <c r="C295" s="105">
        <f>[1]Ores!C295</f>
        <v>0</v>
      </c>
      <c r="D295" s="105">
        <f>[1]Ingots!C295</f>
        <v>0</v>
      </c>
      <c r="E295" s="105"/>
      <c r="F295" s="105">
        <f>'[1]Compressed Blocks'!C295</f>
        <v>0</v>
      </c>
      <c r="G295" s="103">
        <f>[1]Catalysts!C295</f>
        <v>0</v>
      </c>
      <c r="H295" s="103">
        <f>[2]Pellets!F292</f>
        <v>0</v>
      </c>
      <c r="I295" s="103">
        <f>'[1]CV Links'!B297</f>
        <v>0</v>
      </c>
      <c r="J295" s="162" t="str">
        <f>'[1]Compound Vessels'!F295</f>
        <v>Vial (Terephthalic Acid)</v>
      </c>
      <c r="K295" s="106" t="str">
        <f>'[1]Compound Vessels'!G295</f>
        <v>Beaker (Terephthalic Acid)</v>
      </c>
      <c r="L295" s="106" t="str">
        <f>'[1]Compound Vessels'!H295</f>
        <v>Drum (Terephthalic Acid)</v>
      </c>
      <c r="M295" s="106" t="str">
        <f>'[1]Compound Vessels'!I295</f>
        <v>Chemical Vat (Terephthalic Acid)</v>
      </c>
      <c r="N295" s="162">
        <f>'[1]Compound Vessels'!F620</f>
        <v>0</v>
      </c>
      <c r="O295" s="106">
        <f>'[1]Compound Vessels'!G620</f>
        <v>0</v>
      </c>
      <c r="P295" s="106">
        <f>'[1]Compound Vessels'!H620</f>
        <v>0</v>
      </c>
      <c r="Q295" s="106">
        <f>'[1]Compound Vessels'!I620</f>
        <v>0</v>
      </c>
      <c r="R295" s="165">
        <f>'[1]Element Vessels'!F295</f>
        <v>0</v>
      </c>
      <c r="S295" s="103">
        <f>'[1]Element Vessels'!G295</f>
        <v>0</v>
      </c>
      <c r="T295" s="103">
        <f>'[1]Element Vessels'!H295</f>
        <v>0</v>
      </c>
      <c r="U295" s="103">
        <f>'[1]Element Vessels'!I295</f>
        <v>0</v>
      </c>
      <c r="V295" s="168">
        <f>[2]Pellets!F295</f>
        <v>0</v>
      </c>
      <c r="W295" s="104">
        <f>[2]Pellets!G295</f>
        <v>0</v>
      </c>
      <c r="X295" s="104">
        <f>[2]Pellets!H295</f>
        <v>0</v>
      </c>
      <c r="Y295" s="104">
        <f>[2]Pellets!I295</f>
        <v>0</v>
      </c>
      <c r="Z295" s="104">
        <f>'[2]Blocks (Poly)'!D295</f>
        <v>0</v>
      </c>
      <c r="AA295" s="104">
        <f>'[2]Slabs (Poly)'!F295</f>
        <v>0</v>
      </c>
      <c r="AB295" s="104">
        <f>'[2]Stairs (Poly)'!D295</f>
        <v>0</v>
      </c>
      <c r="AC295" s="171">
        <f>[2]Bricks!E295</f>
        <v>0</v>
      </c>
      <c r="AD295" s="103">
        <f>[2]Molds!C295</f>
        <v>0</v>
      </c>
      <c r="AE295" s="103">
        <f xml:space="preserve"> '[2]Molded Items'!C295</f>
        <v>0</v>
      </c>
      <c r="AF295" s="103">
        <f>[2]Masks!C295</f>
        <v>0</v>
      </c>
      <c r="AG295" s="103">
        <f>[2]Wafers!H296</f>
        <v>0</v>
      </c>
      <c r="AH295" s="103"/>
      <c r="AI295" s="103"/>
      <c r="AJ295" s="103"/>
      <c r="AK295" s="103"/>
      <c r="AL295" s="103"/>
      <c r="AM295" s="103"/>
      <c r="AN295" s="103"/>
      <c r="AO295" s="103"/>
      <c r="AP295" s="103"/>
      <c r="AQ295" s="103"/>
      <c r="AR295" s="103"/>
      <c r="AS295" s="103"/>
      <c r="AT295" s="103">
        <f>Inventories!$D295</f>
        <v>0</v>
      </c>
      <c r="AU295" s="103">
        <f>'[2]Gripped Tools'!C205</f>
        <v>0</v>
      </c>
      <c r="AV295" s="103">
        <f>'[2]Pogo Sticks'!$C295</f>
        <v>0</v>
      </c>
      <c r="AW295" s="103">
        <f>'[1]Custom Objects'!$C290</f>
        <v>0</v>
      </c>
      <c r="AX295" s="103"/>
      <c r="AY295" s="103">
        <f>'[3]Items (MC)'!A295</f>
        <v>0</v>
      </c>
      <c r="AZ295" s="103">
        <f>'[3]Blocks (MC)'!A295</f>
        <v>0</v>
      </c>
    </row>
    <row r="296" spans="3:52" x14ac:dyDescent="0.2">
      <c r="C296" s="105">
        <f>[1]Ores!C296</f>
        <v>0</v>
      </c>
      <c r="D296" s="105">
        <f>[1]Ingots!C296</f>
        <v>0</v>
      </c>
      <c r="E296" s="105"/>
      <c r="F296" s="105">
        <f>'[1]Compressed Blocks'!C296</f>
        <v>0</v>
      </c>
      <c r="G296" s="103">
        <f>[1]Catalysts!C296</f>
        <v>0</v>
      </c>
      <c r="H296" s="103">
        <f>[2]Pellets!F293</f>
        <v>0</v>
      </c>
      <c r="I296" s="103">
        <f>'[1]CV Links'!B298</f>
        <v>0</v>
      </c>
      <c r="J296" s="162" t="str">
        <f>'[1]Compound Vessels'!F296</f>
        <v>Vial (Tetrachloroethylene)</v>
      </c>
      <c r="K296" s="106" t="str">
        <f>'[1]Compound Vessels'!G296</f>
        <v>Beaker (Tetrachloroethylene)</v>
      </c>
      <c r="L296" s="106" t="str">
        <f>'[1]Compound Vessels'!H296</f>
        <v>Drum (Tetrachloroethylene)</v>
      </c>
      <c r="M296" s="106" t="str">
        <f>'[1]Compound Vessels'!I296</f>
        <v>Chemical Vat (Tetrachloroethylene)</v>
      </c>
      <c r="N296" s="162">
        <f>'[1]Compound Vessels'!F621</f>
        <v>0</v>
      </c>
      <c r="O296" s="106">
        <f>'[1]Compound Vessels'!G621</f>
        <v>0</v>
      </c>
      <c r="P296" s="106">
        <f>'[1]Compound Vessels'!H621</f>
        <v>0</v>
      </c>
      <c r="Q296" s="106">
        <f>'[1]Compound Vessels'!I621</f>
        <v>0</v>
      </c>
      <c r="R296" s="165">
        <f>'[1]Element Vessels'!F296</f>
        <v>0</v>
      </c>
      <c r="S296" s="103">
        <f>'[1]Element Vessels'!G296</f>
        <v>0</v>
      </c>
      <c r="T296" s="103">
        <f>'[1]Element Vessels'!H296</f>
        <v>0</v>
      </c>
      <c r="U296" s="103">
        <f>'[1]Element Vessels'!I296</f>
        <v>0</v>
      </c>
      <c r="V296" s="168">
        <f>[2]Pellets!F296</f>
        <v>0</v>
      </c>
      <c r="W296" s="104">
        <f>[2]Pellets!G296</f>
        <v>0</v>
      </c>
      <c r="X296" s="104">
        <f>[2]Pellets!H296</f>
        <v>0</v>
      </c>
      <c r="Y296" s="104">
        <f>[2]Pellets!I296</f>
        <v>0</v>
      </c>
      <c r="Z296" s="104">
        <f>'[2]Blocks (Poly)'!D296</f>
        <v>0</v>
      </c>
      <c r="AA296" s="104">
        <f>'[2]Slabs (Poly)'!F296</f>
        <v>0</v>
      </c>
      <c r="AB296" s="104">
        <f>'[2]Stairs (Poly)'!D296</f>
        <v>0</v>
      </c>
      <c r="AC296" s="171">
        <f>[2]Bricks!E296</f>
        <v>0</v>
      </c>
      <c r="AD296" s="103">
        <f>[2]Molds!C296</f>
        <v>0</v>
      </c>
      <c r="AE296" s="103">
        <f xml:space="preserve"> '[2]Molded Items'!C296</f>
        <v>0</v>
      </c>
      <c r="AF296" s="103">
        <f>[2]Masks!C296</f>
        <v>0</v>
      </c>
      <c r="AG296" s="103">
        <f>[2]Wafers!H297</f>
        <v>0</v>
      </c>
      <c r="AH296" s="103"/>
      <c r="AI296" s="103"/>
      <c r="AJ296" s="103"/>
      <c r="AK296" s="103"/>
      <c r="AL296" s="103"/>
      <c r="AM296" s="103"/>
      <c r="AN296" s="103"/>
      <c r="AO296" s="103"/>
      <c r="AP296" s="103"/>
      <c r="AQ296" s="103"/>
      <c r="AR296" s="103"/>
      <c r="AS296" s="103"/>
      <c r="AT296" s="103">
        <f>Inventories!$D296</f>
        <v>0</v>
      </c>
      <c r="AU296" s="103">
        <f>'[2]Gripped Tools'!C206</f>
        <v>0</v>
      </c>
      <c r="AV296" s="103">
        <f>'[2]Pogo Sticks'!$C296</f>
        <v>0</v>
      </c>
      <c r="AW296" s="103">
        <f>'[1]Custom Objects'!$C291</f>
        <v>0</v>
      </c>
      <c r="AX296" s="103"/>
      <c r="AY296" s="103">
        <f>'[3]Items (MC)'!A296</f>
        <v>0</v>
      </c>
      <c r="AZ296" s="103">
        <f>'[3]Blocks (MC)'!A296</f>
        <v>0</v>
      </c>
    </row>
    <row r="297" spans="3:52" x14ac:dyDescent="0.2">
      <c r="C297" s="105">
        <f>[1]Ores!C297</f>
        <v>0</v>
      </c>
      <c r="D297" s="105">
        <f>[1]Ingots!C297</f>
        <v>0</v>
      </c>
      <c r="E297" s="105"/>
      <c r="F297" s="105">
        <f>'[1]Compressed Blocks'!C297</f>
        <v>0</v>
      </c>
      <c r="G297" s="103">
        <f>[1]Catalysts!C297</f>
        <v>0</v>
      </c>
      <c r="H297" s="103">
        <f>[2]Pellets!F294</f>
        <v>0</v>
      </c>
      <c r="I297" s="103">
        <f>'[1]CV Links'!B299</f>
        <v>0</v>
      </c>
      <c r="J297" s="162" t="str">
        <f>'[1]Compound Vessels'!F297</f>
        <v>Vial (Tetraethylene Glycol)</v>
      </c>
      <c r="K297" s="106" t="str">
        <f>'[1]Compound Vessels'!G297</f>
        <v>Beaker (Tetraethylene Glycol)</v>
      </c>
      <c r="L297" s="106" t="str">
        <f>'[1]Compound Vessels'!H297</f>
        <v>Drum (Tetraethylene Glycol)</v>
      </c>
      <c r="M297" s="106" t="str">
        <f>'[1]Compound Vessels'!I297</f>
        <v>Chemical Vat (Tetraethylene Glycol)</v>
      </c>
      <c r="N297" s="162">
        <f>'[1]Compound Vessels'!F622</f>
        <v>0</v>
      </c>
      <c r="O297" s="106">
        <f>'[1]Compound Vessels'!G622</f>
        <v>0</v>
      </c>
      <c r="P297" s="106">
        <f>'[1]Compound Vessels'!H622</f>
        <v>0</v>
      </c>
      <c r="Q297" s="106">
        <f>'[1]Compound Vessels'!I622</f>
        <v>0</v>
      </c>
      <c r="R297" s="165">
        <f>'[1]Element Vessels'!F297</f>
        <v>0</v>
      </c>
      <c r="S297" s="103">
        <f>'[1]Element Vessels'!G297</f>
        <v>0</v>
      </c>
      <c r="T297" s="103">
        <f>'[1]Element Vessels'!H297</f>
        <v>0</v>
      </c>
      <c r="U297" s="103">
        <f>'[1]Element Vessels'!I297</f>
        <v>0</v>
      </c>
      <c r="V297" s="168">
        <f>[2]Pellets!F297</f>
        <v>0</v>
      </c>
      <c r="W297" s="104">
        <f>[2]Pellets!G297</f>
        <v>0</v>
      </c>
      <c r="X297" s="104">
        <f>[2]Pellets!H297</f>
        <v>0</v>
      </c>
      <c r="Y297" s="104">
        <f>[2]Pellets!I297</f>
        <v>0</v>
      </c>
      <c r="Z297" s="104">
        <f>'[2]Blocks (Poly)'!D297</f>
        <v>0</v>
      </c>
      <c r="AA297" s="104">
        <f>'[2]Slabs (Poly)'!F297</f>
        <v>0</v>
      </c>
      <c r="AB297" s="104">
        <f>'[2]Stairs (Poly)'!D297</f>
        <v>0</v>
      </c>
      <c r="AC297" s="171">
        <f>[2]Bricks!E297</f>
        <v>0</v>
      </c>
      <c r="AD297" s="103">
        <f>[2]Molds!C297</f>
        <v>0</v>
      </c>
      <c r="AE297" s="103">
        <f xml:space="preserve"> '[2]Molded Items'!C297</f>
        <v>0</v>
      </c>
      <c r="AF297" s="103">
        <f>[2]Masks!C297</f>
        <v>0</v>
      </c>
      <c r="AG297" s="103">
        <f>[2]Wafers!H298</f>
        <v>0</v>
      </c>
      <c r="AH297" s="103"/>
      <c r="AI297" s="103"/>
      <c r="AJ297" s="103"/>
      <c r="AK297" s="103"/>
      <c r="AL297" s="103"/>
      <c r="AM297" s="103"/>
      <c r="AN297" s="103"/>
      <c r="AO297" s="103"/>
      <c r="AP297" s="103"/>
      <c r="AQ297" s="103"/>
      <c r="AR297" s="103"/>
      <c r="AS297" s="103"/>
      <c r="AT297" s="103">
        <f>Inventories!$D297</f>
        <v>0</v>
      </c>
      <c r="AU297" s="103">
        <f>'[2]Gripped Tools'!C207</f>
        <v>0</v>
      </c>
      <c r="AV297" s="103">
        <f>'[2]Pogo Sticks'!$C297</f>
        <v>0</v>
      </c>
      <c r="AW297" s="103">
        <f>'[1]Custom Objects'!$C292</f>
        <v>0</v>
      </c>
      <c r="AX297" s="103"/>
      <c r="AY297" s="103">
        <f>'[3]Items (MC)'!A297</f>
        <v>0</v>
      </c>
      <c r="AZ297" s="103">
        <f>'[3]Blocks (MC)'!A297</f>
        <v>0</v>
      </c>
    </row>
    <row r="298" spans="3:52" x14ac:dyDescent="0.2">
      <c r="C298" s="105">
        <f>[1]Ores!C298</f>
        <v>0</v>
      </c>
      <c r="D298" s="105">
        <f>[1]Ingots!C298</f>
        <v>0</v>
      </c>
      <c r="E298" s="105"/>
      <c r="F298" s="105">
        <f>'[1]Compressed Blocks'!C298</f>
        <v>0</v>
      </c>
      <c r="G298" s="103">
        <f>[1]Catalysts!C298</f>
        <v>0</v>
      </c>
      <c r="H298" s="103">
        <f>[2]Pellets!F295</f>
        <v>0</v>
      </c>
      <c r="I298" s="103">
        <f>'[1]CV Links'!B300</f>
        <v>0</v>
      </c>
      <c r="J298" s="162" t="str">
        <f>'[1]Compound Vessels'!F298</f>
        <v>Vial (Thiourea)</v>
      </c>
      <c r="K298" s="106" t="str">
        <f>'[1]Compound Vessels'!G298</f>
        <v>Beaker (Thiourea)</v>
      </c>
      <c r="L298" s="106" t="str">
        <f>'[1]Compound Vessels'!H298</f>
        <v>Drum (Thiourea)</v>
      </c>
      <c r="M298" s="106" t="str">
        <f>'[1]Compound Vessels'!I298</f>
        <v>Chemical Vat (Thiourea)</v>
      </c>
      <c r="N298" s="162">
        <f>'[1]Compound Vessels'!F623</f>
        <v>0</v>
      </c>
      <c r="O298" s="106">
        <f>'[1]Compound Vessels'!G623</f>
        <v>0</v>
      </c>
      <c r="P298" s="106">
        <f>'[1]Compound Vessels'!H623</f>
        <v>0</v>
      </c>
      <c r="Q298" s="106">
        <f>'[1]Compound Vessels'!I623</f>
        <v>0</v>
      </c>
      <c r="R298" s="165">
        <f>'[1]Element Vessels'!F298</f>
        <v>0</v>
      </c>
      <c r="S298" s="103">
        <f>'[1]Element Vessels'!G298</f>
        <v>0</v>
      </c>
      <c r="T298" s="103">
        <f>'[1]Element Vessels'!H298</f>
        <v>0</v>
      </c>
      <c r="U298" s="103">
        <f>'[1]Element Vessels'!I298</f>
        <v>0</v>
      </c>
      <c r="V298" s="168">
        <f>[2]Pellets!F298</f>
        <v>0</v>
      </c>
      <c r="W298" s="104">
        <f>[2]Pellets!G298</f>
        <v>0</v>
      </c>
      <c r="X298" s="104">
        <f>[2]Pellets!H298</f>
        <v>0</v>
      </c>
      <c r="Y298" s="104">
        <f>[2]Pellets!I298</f>
        <v>0</v>
      </c>
      <c r="Z298" s="104">
        <f>'[2]Blocks (Poly)'!D298</f>
        <v>0</v>
      </c>
      <c r="AA298" s="104">
        <f>'[2]Slabs (Poly)'!F298</f>
        <v>0</v>
      </c>
      <c r="AB298" s="104">
        <f>'[2]Stairs (Poly)'!D298</f>
        <v>0</v>
      </c>
      <c r="AC298" s="171">
        <f>[2]Bricks!E298</f>
        <v>0</v>
      </c>
      <c r="AD298" s="103">
        <f>[2]Molds!C298</f>
        <v>0</v>
      </c>
      <c r="AE298" s="103">
        <f xml:space="preserve"> '[2]Molded Items'!C298</f>
        <v>0</v>
      </c>
      <c r="AF298" s="103">
        <f>[2]Masks!C298</f>
        <v>0</v>
      </c>
      <c r="AG298" s="103">
        <f>[2]Wafers!H299</f>
        <v>0</v>
      </c>
      <c r="AH298" s="103"/>
      <c r="AI298" s="103"/>
      <c r="AJ298" s="103"/>
      <c r="AK298" s="103"/>
      <c r="AL298" s="103"/>
      <c r="AM298" s="103"/>
      <c r="AN298" s="103"/>
      <c r="AO298" s="103"/>
      <c r="AP298" s="103"/>
      <c r="AQ298" s="103"/>
      <c r="AR298" s="103"/>
      <c r="AS298" s="103"/>
      <c r="AT298" s="103">
        <f>Inventories!$D298</f>
        <v>0</v>
      </c>
      <c r="AU298" s="103">
        <f>'[2]Gripped Tools'!C208</f>
        <v>0</v>
      </c>
      <c r="AV298" s="103">
        <f>'[2]Pogo Sticks'!$C298</f>
        <v>0</v>
      </c>
      <c r="AW298" s="103">
        <f>'[1]Custom Objects'!$C293</f>
        <v>0</v>
      </c>
      <c r="AX298" s="103"/>
      <c r="AY298" s="103">
        <f>'[3]Items (MC)'!A298</f>
        <v>0</v>
      </c>
      <c r="AZ298" s="103">
        <f>'[3]Blocks (MC)'!A298</f>
        <v>0</v>
      </c>
    </row>
    <row r="299" spans="3:52" x14ac:dyDescent="0.2">
      <c r="C299" s="105">
        <f>[1]Ores!C299</f>
        <v>0</v>
      </c>
      <c r="D299" s="105">
        <f>[1]Ingots!C299</f>
        <v>0</v>
      </c>
      <c r="E299" s="105"/>
      <c r="F299" s="105">
        <f>'[1]Compressed Blocks'!C299</f>
        <v>0</v>
      </c>
      <c r="G299" s="103">
        <f>[1]Catalysts!C299</f>
        <v>0</v>
      </c>
      <c r="H299" s="103">
        <f>[2]Pellets!F296</f>
        <v>0</v>
      </c>
      <c r="I299" s="103">
        <f>'[1]CV Links'!B301</f>
        <v>0</v>
      </c>
      <c r="J299" s="162" t="str">
        <f>'[1]Compound Vessels'!F299</f>
        <v>Vial (Thymolphthalein)</v>
      </c>
      <c r="K299" s="106" t="str">
        <f>'[1]Compound Vessels'!G299</f>
        <v>Beaker (Thymolphthalein)</v>
      </c>
      <c r="L299" s="106" t="str">
        <f>'[1]Compound Vessels'!H299</f>
        <v>Drum (Thymolphthalein)</v>
      </c>
      <c r="M299" s="106" t="str">
        <f>'[1]Compound Vessels'!I299</f>
        <v>Chemical Vat (Thymolphthalein)</v>
      </c>
      <c r="N299" s="162">
        <f>'[1]Compound Vessels'!F624</f>
        <v>0</v>
      </c>
      <c r="O299" s="106">
        <f>'[1]Compound Vessels'!G624</f>
        <v>0</v>
      </c>
      <c r="P299" s="106">
        <f>'[1]Compound Vessels'!H624</f>
        <v>0</v>
      </c>
      <c r="Q299" s="106">
        <f>'[1]Compound Vessels'!I624</f>
        <v>0</v>
      </c>
      <c r="R299" s="165">
        <f>'[1]Element Vessels'!F299</f>
        <v>0</v>
      </c>
      <c r="S299" s="103">
        <f>'[1]Element Vessels'!G299</f>
        <v>0</v>
      </c>
      <c r="T299" s="103">
        <f>'[1]Element Vessels'!H299</f>
        <v>0</v>
      </c>
      <c r="U299" s="103">
        <f>'[1]Element Vessels'!I299</f>
        <v>0</v>
      </c>
      <c r="V299" s="168">
        <f>[2]Pellets!F299</f>
        <v>0</v>
      </c>
      <c r="W299" s="104">
        <f>[2]Pellets!G299</f>
        <v>0</v>
      </c>
      <c r="X299" s="104">
        <f>[2]Pellets!H299</f>
        <v>0</v>
      </c>
      <c r="Y299" s="104">
        <f>[2]Pellets!I299</f>
        <v>0</v>
      </c>
      <c r="Z299" s="104">
        <f>'[2]Blocks (Poly)'!D299</f>
        <v>0</v>
      </c>
      <c r="AA299" s="104">
        <f>'[2]Slabs (Poly)'!F299</f>
        <v>0</v>
      </c>
      <c r="AB299" s="104">
        <f>'[2]Stairs (Poly)'!D299</f>
        <v>0</v>
      </c>
      <c r="AC299" s="171">
        <f>[2]Bricks!E299</f>
        <v>0</v>
      </c>
      <c r="AD299" s="103">
        <f>[2]Molds!C299</f>
        <v>0</v>
      </c>
      <c r="AE299" s="103">
        <f xml:space="preserve"> '[2]Molded Items'!C299</f>
        <v>0</v>
      </c>
      <c r="AF299" s="103">
        <f>[2]Masks!C299</f>
        <v>0</v>
      </c>
      <c r="AG299" s="103">
        <f>[2]Wafers!H300</f>
        <v>0</v>
      </c>
      <c r="AH299" s="103"/>
      <c r="AI299" s="103"/>
      <c r="AJ299" s="103"/>
      <c r="AK299" s="103"/>
      <c r="AL299" s="103"/>
      <c r="AM299" s="103"/>
      <c r="AN299" s="103"/>
      <c r="AO299" s="103"/>
      <c r="AP299" s="103"/>
      <c r="AQ299" s="103"/>
      <c r="AR299" s="103"/>
      <c r="AS299" s="103"/>
      <c r="AT299" s="103">
        <f>Inventories!$D299</f>
        <v>0</v>
      </c>
      <c r="AU299" s="103">
        <f>'[2]Gripped Tools'!C209</f>
        <v>0</v>
      </c>
      <c r="AV299" s="103">
        <f>'[2]Pogo Sticks'!$C299</f>
        <v>0</v>
      </c>
      <c r="AW299" s="103">
        <f>'[1]Custom Objects'!$C294</f>
        <v>0</v>
      </c>
      <c r="AX299" s="103"/>
      <c r="AY299" s="103">
        <f>'[3]Items (MC)'!A299</f>
        <v>0</v>
      </c>
      <c r="AZ299" s="103">
        <f>'[3]Blocks (MC)'!A299</f>
        <v>0</v>
      </c>
    </row>
    <row r="300" spans="3:52" x14ac:dyDescent="0.2">
      <c r="C300" s="105">
        <f>[1]Ores!C300</f>
        <v>0</v>
      </c>
      <c r="D300" s="105">
        <f>[1]Ingots!C300</f>
        <v>0</v>
      </c>
      <c r="E300" s="105"/>
      <c r="F300" s="105">
        <f>'[1]Compressed Blocks'!C300</f>
        <v>0</v>
      </c>
      <c r="G300" s="103">
        <f>[1]Catalysts!C300</f>
        <v>0</v>
      </c>
      <c r="H300" s="103">
        <f>[2]Pellets!F297</f>
        <v>0</v>
      </c>
      <c r="I300" s="103">
        <f>'[1]CV Links'!B302</f>
        <v>0</v>
      </c>
      <c r="J300" s="162" t="str">
        <f>'[1]Compound Vessels'!F300</f>
        <v>Vial (Titanium Dioxide)</v>
      </c>
      <c r="K300" s="106" t="str">
        <f>'[1]Compound Vessels'!G300</f>
        <v>Beaker (Titanium Dioxide)</v>
      </c>
      <c r="L300" s="106" t="str">
        <f>'[1]Compound Vessels'!H300</f>
        <v>Drum (Titanium Dioxide)</v>
      </c>
      <c r="M300" s="106" t="str">
        <f>'[1]Compound Vessels'!I300</f>
        <v>Chemical Vat (Titanium Dioxide)</v>
      </c>
      <c r="N300" s="162">
        <f>'[1]Compound Vessels'!F625</f>
        <v>0</v>
      </c>
      <c r="O300" s="106">
        <f>'[1]Compound Vessels'!G625</f>
        <v>0</v>
      </c>
      <c r="P300" s="106">
        <f>'[1]Compound Vessels'!H625</f>
        <v>0</v>
      </c>
      <c r="Q300" s="106">
        <f>'[1]Compound Vessels'!I625</f>
        <v>0</v>
      </c>
      <c r="R300" s="165">
        <f>'[1]Element Vessels'!F300</f>
        <v>0</v>
      </c>
      <c r="S300" s="103">
        <f>'[1]Element Vessels'!G300</f>
        <v>0</v>
      </c>
      <c r="T300" s="103">
        <f>'[1]Element Vessels'!H300</f>
        <v>0</v>
      </c>
      <c r="U300" s="103">
        <f>'[1]Element Vessels'!I300</f>
        <v>0</v>
      </c>
      <c r="V300" s="168">
        <f>[2]Pellets!F300</f>
        <v>0</v>
      </c>
      <c r="W300" s="104">
        <f>[2]Pellets!G300</f>
        <v>0</v>
      </c>
      <c r="X300" s="104">
        <f>[2]Pellets!H300</f>
        <v>0</v>
      </c>
      <c r="Y300" s="104">
        <f>[2]Pellets!I300</f>
        <v>0</v>
      </c>
      <c r="Z300" s="104">
        <f>'[2]Blocks (Poly)'!D300</f>
        <v>0</v>
      </c>
      <c r="AA300" s="104">
        <f>'[2]Slabs (Poly)'!F300</f>
        <v>0</v>
      </c>
      <c r="AB300" s="104">
        <f>'[2]Stairs (Poly)'!D300</f>
        <v>0</v>
      </c>
      <c r="AC300" s="171">
        <f>[2]Bricks!E300</f>
        <v>0</v>
      </c>
      <c r="AD300" s="103">
        <f>[2]Molds!C300</f>
        <v>0</v>
      </c>
      <c r="AE300" s="103">
        <f xml:space="preserve"> '[2]Molded Items'!C300</f>
        <v>0</v>
      </c>
      <c r="AF300" s="103">
        <f>[2]Masks!C300</f>
        <v>0</v>
      </c>
      <c r="AG300" s="103">
        <f>[2]Wafers!H301</f>
        <v>0</v>
      </c>
      <c r="AH300" s="103"/>
      <c r="AI300" s="103"/>
      <c r="AJ300" s="103"/>
      <c r="AK300" s="103"/>
      <c r="AL300" s="103"/>
      <c r="AM300" s="103"/>
      <c r="AN300" s="103"/>
      <c r="AO300" s="103"/>
      <c r="AP300" s="103"/>
      <c r="AQ300" s="103"/>
      <c r="AR300" s="103"/>
      <c r="AS300" s="103"/>
      <c r="AT300" s="103">
        <f>Inventories!$D300</f>
        <v>0</v>
      </c>
      <c r="AU300" s="103">
        <f>'[2]Gripped Tools'!C210</f>
        <v>0</v>
      </c>
      <c r="AV300" s="103">
        <f>'[2]Pogo Sticks'!$C300</f>
        <v>0</v>
      </c>
      <c r="AW300" s="103">
        <f>'[1]Custom Objects'!$C295</f>
        <v>0</v>
      </c>
      <c r="AX300" s="103"/>
      <c r="AY300" s="103">
        <f>'[3]Items (MC)'!A300</f>
        <v>0</v>
      </c>
      <c r="AZ300" s="103">
        <f>'[3]Blocks (MC)'!A300</f>
        <v>0</v>
      </c>
    </row>
    <row r="301" spans="3:52" x14ac:dyDescent="0.2">
      <c r="C301" s="105">
        <f>[1]Ores!C301</f>
        <v>0</v>
      </c>
      <c r="D301" s="105">
        <f>[1]Ingots!C301</f>
        <v>0</v>
      </c>
      <c r="E301" s="105"/>
      <c r="F301" s="105">
        <f>'[1]Compressed Blocks'!C301</f>
        <v>0</v>
      </c>
      <c r="G301" s="103">
        <f>[1]Catalysts!C301</f>
        <v>0</v>
      </c>
      <c r="H301" s="103">
        <f>[2]Pellets!F298</f>
        <v>0</v>
      </c>
      <c r="I301" s="103">
        <f>'[1]CV Links'!B303</f>
        <v>0</v>
      </c>
      <c r="J301" s="162" t="str">
        <f>'[1]Compound Vessels'!F301</f>
        <v>Vial (Toluene)</v>
      </c>
      <c r="K301" s="106" t="str">
        <f>'[1]Compound Vessels'!G301</f>
        <v>Beaker (Toluene)</v>
      </c>
      <c r="L301" s="106" t="str">
        <f>'[1]Compound Vessels'!H301</f>
        <v>Drum (Toluene)</v>
      </c>
      <c r="M301" s="106" t="str">
        <f>'[1]Compound Vessels'!I301</f>
        <v>Chemical Vat (Toluene)</v>
      </c>
      <c r="N301" s="162">
        <f>'[1]Compound Vessels'!F626</f>
        <v>0</v>
      </c>
      <c r="O301" s="106">
        <f>'[1]Compound Vessels'!G626</f>
        <v>0</v>
      </c>
      <c r="P301" s="106">
        <f>'[1]Compound Vessels'!H626</f>
        <v>0</v>
      </c>
      <c r="Q301" s="106">
        <f>'[1]Compound Vessels'!I626</f>
        <v>0</v>
      </c>
      <c r="R301" s="165">
        <f>'[1]Element Vessels'!F301</f>
        <v>0</v>
      </c>
      <c r="S301" s="103">
        <f>'[1]Element Vessels'!G301</f>
        <v>0</v>
      </c>
      <c r="T301" s="103">
        <f>'[1]Element Vessels'!H301</f>
        <v>0</v>
      </c>
      <c r="U301" s="103">
        <f>'[1]Element Vessels'!I301</f>
        <v>0</v>
      </c>
      <c r="V301" s="168">
        <f>[2]Pellets!F301</f>
        <v>0</v>
      </c>
      <c r="W301" s="104">
        <f>[2]Pellets!G301</f>
        <v>0</v>
      </c>
      <c r="X301" s="104">
        <f>[2]Pellets!H301</f>
        <v>0</v>
      </c>
      <c r="Y301" s="104">
        <f>[2]Pellets!I301</f>
        <v>0</v>
      </c>
      <c r="Z301" s="104">
        <f>'[2]Blocks (Poly)'!D301</f>
        <v>0</v>
      </c>
      <c r="AA301" s="104">
        <f>'[2]Slabs (Poly)'!F301</f>
        <v>0</v>
      </c>
      <c r="AB301" s="104">
        <f>'[2]Stairs (Poly)'!D301</f>
        <v>0</v>
      </c>
      <c r="AC301" s="171">
        <f>[2]Bricks!E301</f>
        <v>0</v>
      </c>
      <c r="AD301" s="103">
        <f>[2]Molds!C301</f>
        <v>0</v>
      </c>
      <c r="AE301" s="103">
        <f xml:space="preserve"> '[2]Molded Items'!C301</f>
        <v>0</v>
      </c>
      <c r="AF301" s="103">
        <f>[2]Masks!C301</f>
        <v>0</v>
      </c>
      <c r="AG301" s="103">
        <f>[2]Wafers!H302</f>
        <v>0</v>
      </c>
      <c r="AH301" s="103"/>
      <c r="AI301" s="103"/>
      <c r="AJ301" s="103"/>
      <c r="AK301" s="103"/>
      <c r="AL301" s="103"/>
      <c r="AM301" s="103"/>
      <c r="AN301" s="103"/>
      <c r="AO301" s="103"/>
      <c r="AP301" s="103"/>
      <c r="AQ301" s="103"/>
      <c r="AR301" s="103"/>
      <c r="AS301" s="103"/>
      <c r="AT301" s="103">
        <f>Inventories!$D301</f>
        <v>0</v>
      </c>
      <c r="AU301" s="103">
        <f>'[2]Gripped Tools'!C211</f>
        <v>0</v>
      </c>
      <c r="AV301" s="103">
        <f>'[2]Pogo Sticks'!$C301</f>
        <v>0</v>
      </c>
      <c r="AW301" s="103">
        <f>'[1]Custom Objects'!$C296</f>
        <v>0</v>
      </c>
      <c r="AX301" s="103"/>
      <c r="AY301" s="103">
        <f>'[3]Items (MC)'!A301</f>
        <v>0</v>
      </c>
      <c r="AZ301" s="103">
        <f>'[3]Blocks (MC)'!A301</f>
        <v>0</v>
      </c>
    </row>
    <row r="302" spans="3:52" x14ac:dyDescent="0.2">
      <c r="C302" s="105">
        <f>[1]Ores!C302</f>
        <v>0</v>
      </c>
      <c r="D302" s="105">
        <f>[1]Ingots!C302</f>
        <v>0</v>
      </c>
      <c r="E302" s="105"/>
      <c r="F302" s="105">
        <f>'[1]Compressed Blocks'!C302</f>
        <v>0</v>
      </c>
      <c r="G302" s="103">
        <f>[1]Catalysts!C302</f>
        <v>0</v>
      </c>
      <c r="H302" s="103">
        <f>[2]Pellets!F299</f>
        <v>0</v>
      </c>
      <c r="I302" s="103">
        <f>'[1]CV Links'!B304</f>
        <v>0</v>
      </c>
      <c r="J302" s="162" t="str">
        <f>'[1]Compound Vessels'!F302</f>
        <v>Vial (Toluene Diisocyanate)</v>
      </c>
      <c r="K302" s="106" t="str">
        <f>'[1]Compound Vessels'!G302</f>
        <v>Beaker (Toluene Diisocyanate)</v>
      </c>
      <c r="L302" s="106" t="str">
        <f>'[1]Compound Vessels'!H302</f>
        <v>Drum (Toluene Diisocyanate)</v>
      </c>
      <c r="M302" s="106" t="str">
        <f>'[1]Compound Vessels'!I302</f>
        <v>Chemical Vat (Toluene Diisocyanate)</v>
      </c>
      <c r="N302" s="162">
        <f>'[1]Compound Vessels'!F627</f>
        <v>0</v>
      </c>
      <c r="O302" s="106">
        <f>'[1]Compound Vessels'!G627</f>
        <v>0</v>
      </c>
      <c r="P302" s="106">
        <f>'[1]Compound Vessels'!H627</f>
        <v>0</v>
      </c>
      <c r="Q302" s="106">
        <f>'[1]Compound Vessels'!I627</f>
        <v>0</v>
      </c>
      <c r="R302" s="165">
        <f>'[1]Element Vessels'!F302</f>
        <v>0</v>
      </c>
      <c r="S302" s="103">
        <f>'[1]Element Vessels'!G302</f>
        <v>0</v>
      </c>
      <c r="T302" s="103">
        <f>'[1]Element Vessels'!H302</f>
        <v>0</v>
      </c>
      <c r="U302" s="103">
        <f>'[1]Element Vessels'!I302</f>
        <v>0</v>
      </c>
      <c r="V302" s="168">
        <f>[2]Pellets!F302</f>
        <v>0</v>
      </c>
      <c r="W302" s="104">
        <f>[2]Pellets!G302</f>
        <v>0</v>
      </c>
      <c r="X302" s="104">
        <f>[2]Pellets!H302</f>
        <v>0</v>
      </c>
      <c r="Y302" s="104">
        <f>[2]Pellets!I302</f>
        <v>0</v>
      </c>
      <c r="Z302" s="104">
        <f>'[2]Blocks (Poly)'!D302</f>
        <v>0</v>
      </c>
      <c r="AA302" s="104">
        <f>'[2]Slabs (Poly)'!F302</f>
        <v>0</v>
      </c>
      <c r="AB302" s="104">
        <f>'[2]Stairs (Poly)'!D302</f>
        <v>0</v>
      </c>
      <c r="AC302" s="171">
        <f>[2]Bricks!E302</f>
        <v>0</v>
      </c>
      <c r="AD302" s="103">
        <f>[2]Molds!C302</f>
        <v>0</v>
      </c>
      <c r="AE302" s="103">
        <f xml:space="preserve"> '[2]Molded Items'!C302</f>
        <v>0</v>
      </c>
      <c r="AF302" s="103">
        <f>[2]Masks!C302</f>
        <v>0</v>
      </c>
      <c r="AG302" s="103">
        <f>[2]Wafers!H303</f>
        <v>0</v>
      </c>
      <c r="AH302" s="103"/>
      <c r="AI302" s="103"/>
      <c r="AJ302" s="103"/>
      <c r="AK302" s="103"/>
      <c r="AL302" s="103"/>
      <c r="AM302" s="103"/>
      <c r="AN302" s="103"/>
      <c r="AO302" s="103"/>
      <c r="AP302" s="103"/>
      <c r="AQ302" s="103"/>
      <c r="AR302" s="103"/>
      <c r="AS302" s="103"/>
      <c r="AT302" s="103">
        <f>Inventories!$D302</f>
        <v>0</v>
      </c>
      <c r="AU302" s="103">
        <f>'[2]Gripped Tools'!C212</f>
        <v>0</v>
      </c>
      <c r="AV302" s="103">
        <f>'[2]Pogo Sticks'!$C302</f>
        <v>0</v>
      </c>
      <c r="AW302" s="103">
        <f>'[1]Custom Objects'!$C297</f>
        <v>0</v>
      </c>
      <c r="AX302" s="103"/>
      <c r="AY302" s="103">
        <f>'[3]Items (MC)'!A302</f>
        <v>0</v>
      </c>
      <c r="AZ302" s="103">
        <f>'[3]Blocks (MC)'!A302</f>
        <v>0</v>
      </c>
    </row>
    <row r="303" spans="3:52" x14ac:dyDescent="0.2">
      <c r="C303" s="105">
        <f>[1]Ores!C303</f>
        <v>0</v>
      </c>
      <c r="D303" s="105">
        <f>[1]Ingots!C303</f>
        <v>0</v>
      </c>
      <c r="E303" s="105"/>
      <c r="F303" s="105">
        <f>'[1]Compressed Blocks'!C303</f>
        <v>0</v>
      </c>
      <c r="G303" s="103">
        <f>[1]Catalysts!C303</f>
        <v>0</v>
      </c>
      <c r="H303" s="103">
        <f>[2]Pellets!F300</f>
        <v>0</v>
      </c>
      <c r="I303" s="103">
        <f>'[1]CV Links'!B305</f>
        <v>0</v>
      </c>
      <c r="J303" s="162" t="str">
        <f>'[1]Compound Vessels'!F303</f>
        <v>Flask (Town Gas)</v>
      </c>
      <c r="K303" s="106" t="str">
        <f>'[1]Compound Vessels'!G303</f>
        <v>Cartridge (Town Gas)</v>
      </c>
      <c r="L303" s="106" t="str">
        <f>'[1]Compound Vessels'!H303</f>
        <v>Canister (Town Gas)</v>
      </c>
      <c r="M303" s="106" t="str">
        <f>'[1]Compound Vessels'!I303</f>
        <v>Chemical Tank (Town Gas)</v>
      </c>
      <c r="N303" s="162">
        <f>'[1]Compound Vessels'!F628</f>
        <v>0</v>
      </c>
      <c r="O303" s="106">
        <f>'[1]Compound Vessels'!G628</f>
        <v>0</v>
      </c>
      <c r="P303" s="106">
        <f>'[1]Compound Vessels'!H628</f>
        <v>0</v>
      </c>
      <c r="Q303" s="106">
        <f>'[1]Compound Vessels'!I628</f>
        <v>0</v>
      </c>
      <c r="R303" s="165">
        <f>'[1]Element Vessels'!F303</f>
        <v>0</v>
      </c>
      <c r="S303" s="103">
        <f>'[1]Element Vessels'!G303</f>
        <v>0</v>
      </c>
      <c r="T303" s="103">
        <f>'[1]Element Vessels'!H303</f>
        <v>0</v>
      </c>
      <c r="U303" s="103">
        <f>'[1]Element Vessels'!I303</f>
        <v>0</v>
      </c>
      <c r="V303" s="168">
        <f>[2]Pellets!F303</f>
        <v>0</v>
      </c>
      <c r="W303" s="104">
        <f>[2]Pellets!G303</f>
        <v>0</v>
      </c>
      <c r="X303" s="104">
        <f>[2]Pellets!H303</f>
        <v>0</v>
      </c>
      <c r="Y303" s="104">
        <f>[2]Pellets!I303</f>
        <v>0</v>
      </c>
      <c r="Z303" s="104">
        <f>'[2]Blocks (Poly)'!D303</f>
        <v>0</v>
      </c>
      <c r="AA303" s="104">
        <f>'[2]Slabs (Poly)'!F303</f>
        <v>0</v>
      </c>
      <c r="AB303" s="104">
        <f>'[2]Stairs (Poly)'!D303</f>
        <v>0</v>
      </c>
      <c r="AC303" s="171">
        <f>[2]Bricks!E303</f>
        <v>0</v>
      </c>
      <c r="AD303" s="103">
        <f>[2]Molds!C303</f>
        <v>0</v>
      </c>
      <c r="AE303" s="103">
        <f xml:space="preserve"> '[2]Molded Items'!C303</f>
        <v>0</v>
      </c>
      <c r="AF303" s="103">
        <f>[2]Masks!C303</f>
        <v>0</v>
      </c>
      <c r="AG303" s="103">
        <f>[2]Wafers!H304</f>
        <v>0</v>
      </c>
      <c r="AH303" s="103"/>
      <c r="AI303" s="103"/>
      <c r="AJ303" s="103"/>
      <c r="AK303" s="103"/>
      <c r="AL303" s="103"/>
      <c r="AM303" s="103"/>
      <c r="AN303" s="103"/>
      <c r="AO303" s="103"/>
      <c r="AP303" s="103"/>
      <c r="AQ303" s="103"/>
      <c r="AR303" s="103"/>
      <c r="AS303" s="103"/>
      <c r="AT303" s="103">
        <f>Inventories!$D303</f>
        <v>0</v>
      </c>
      <c r="AU303" s="103">
        <f>'[2]Gripped Tools'!C213</f>
        <v>0</v>
      </c>
      <c r="AV303" s="103">
        <f>'[2]Pogo Sticks'!$C303</f>
        <v>0</v>
      </c>
      <c r="AW303" s="103">
        <f>'[1]Custom Objects'!$C298</f>
        <v>0</v>
      </c>
      <c r="AX303" s="103"/>
      <c r="AY303" s="103">
        <f>'[3]Items (MC)'!A303</f>
        <v>0</v>
      </c>
      <c r="AZ303" s="103">
        <f>'[3]Blocks (MC)'!A303</f>
        <v>0</v>
      </c>
    </row>
    <row r="304" spans="3:52" x14ac:dyDescent="0.2">
      <c r="C304" s="105">
        <f>[1]Ores!C304</f>
        <v>0</v>
      </c>
      <c r="D304" s="105">
        <f>[1]Ingots!C304</f>
        <v>0</v>
      </c>
      <c r="E304" s="105"/>
      <c r="F304" s="105">
        <f>'[1]Compressed Blocks'!C304</f>
        <v>0</v>
      </c>
      <c r="G304" s="103">
        <f>[1]Catalysts!C304</f>
        <v>0</v>
      </c>
      <c r="H304" s="103">
        <f>[2]Pellets!F301</f>
        <v>0</v>
      </c>
      <c r="I304" s="103">
        <f>'[1]CV Links'!B306</f>
        <v>0</v>
      </c>
      <c r="J304" s="162" t="str">
        <f>'[1]Compound Vessels'!F304</f>
        <v>Vial (Trichloroethylene)</v>
      </c>
      <c r="K304" s="106" t="str">
        <f>'[1]Compound Vessels'!G304</f>
        <v>Beaker (Trichloroethylene)</v>
      </c>
      <c r="L304" s="106" t="str">
        <f>'[1]Compound Vessels'!H304</f>
        <v>Drum (Trichloroethylene)</v>
      </c>
      <c r="M304" s="106" t="str">
        <f>'[1]Compound Vessels'!I304</f>
        <v>Chemical Vat (Trichloroethylene)</v>
      </c>
      <c r="N304" s="162">
        <f>'[1]Compound Vessels'!F629</f>
        <v>0</v>
      </c>
      <c r="O304" s="106">
        <f>'[1]Compound Vessels'!G629</f>
        <v>0</v>
      </c>
      <c r="P304" s="106">
        <f>'[1]Compound Vessels'!H629</f>
        <v>0</v>
      </c>
      <c r="Q304" s="106">
        <f>'[1]Compound Vessels'!I629</f>
        <v>0</v>
      </c>
      <c r="R304" s="165">
        <f>'[1]Element Vessels'!F304</f>
        <v>0</v>
      </c>
      <c r="S304" s="103">
        <f>'[1]Element Vessels'!G304</f>
        <v>0</v>
      </c>
      <c r="T304" s="103">
        <f>'[1]Element Vessels'!H304</f>
        <v>0</v>
      </c>
      <c r="U304" s="103">
        <f>'[1]Element Vessels'!I304</f>
        <v>0</v>
      </c>
      <c r="V304" s="168">
        <f>[2]Pellets!F304</f>
        <v>0</v>
      </c>
      <c r="W304" s="104">
        <f>[2]Pellets!G304</f>
        <v>0</v>
      </c>
      <c r="X304" s="104">
        <f>[2]Pellets!H304</f>
        <v>0</v>
      </c>
      <c r="Y304" s="104">
        <f>[2]Pellets!I304</f>
        <v>0</v>
      </c>
      <c r="Z304" s="104">
        <f>'[2]Blocks (Poly)'!D304</f>
        <v>0</v>
      </c>
      <c r="AA304" s="104">
        <f>'[2]Slabs (Poly)'!F304</f>
        <v>0</v>
      </c>
      <c r="AB304" s="104">
        <f>'[2]Stairs (Poly)'!D304</f>
        <v>0</v>
      </c>
      <c r="AC304" s="171">
        <f>[2]Bricks!E304</f>
        <v>0</v>
      </c>
      <c r="AD304" s="103">
        <f>[2]Molds!C304</f>
        <v>0</v>
      </c>
      <c r="AE304" s="103">
        <f xml:space="preserve"> '[2]Molded Items'!C304</f>
        <v>0</v>
      </c>
      <c r="AF304" s="103"/>
      <c r="AG304" s="103">
        <f>[2]Wafers!H305</f>
        <v>0</v>
      </c>
      <c r="AH304" s="103"/>
      <c r="AI304" s="103"/>
      <c r="AJ304" s="103"/>
      <c r="AK304" s="103"/>
      <c r="AL304" s="103"/>
      <c r="AM304" s="103"/>
      <c r="AN304" s="103"/>
      <c r="AO304" s="103"/>
      <c r="AP304" s="103"/>
      <c r="AQ304" s="103"/>
      <c r="AR304" s="103"/>
      <c r="AS304" s="103"/>
      <c r="AT304" s="103">
        <f>Inventories!$D304</f>
        <v>0</v>
      </c>
      <c r="AU304" s="103">
        <f>'[2]Gripped Tools'!C214</f>
        <v>0</v>
      </c>
      <c r="AV304" s="103">
        <f>'[2]Pogo Sticks'!$C304</f>
        <v>0</v>
      </c>
      <c r="AW304" s="103">
        <f>'[1]Custom Objects'!$C299</f>
        <v>0</v>
      </c>
      <c r="AX304" s="103"/>
      <c r="AY304" s="103">
        <f>'[3]Items (MC)'!A304</f>
        <v>0</v>
      </c>
      <c r="AZ304" s="103">
        <f>'[3]Blocks (MC)'!A304</f>
        <v>0</v>
      </c>
    </row>
    <row r="305" spans="3:52" x14ac:dyDescent="0.2">
      <c r="C305" s="105">
        <f>[1]Ores!C305</f>
        <v>0</v>
      </c>
      <c r="D305" s="105">
        <f>[1]Ingots!C305</f>
        <v>0</v>
      </c>
      <c r="E305" s="105"/>
      <c r="F305" s="105">
        <f>'[1]Compressed Blocks'!C305</f>
        <v>0</v>
      </c>
      <c r="G305" s="103">
        <f>[1]Catalysts!C305</f>
        <v>0</v>
      </c>
      <c r="H305" s="103">
        <f>[2]Pellets!F302</f>
        <v>0</v>
      </c>
      <c r="I305" s="103">
        <f>'[1]CV Links'!B307</f>
        <v>0</v>
      </c>
      <c r="J305" s="162" t="str">
        <f>'[1]Compound Vessels'!F305</f>
        <v>Bag (Triethylaluminium)</v>
      </c>
      <c r="K305" s="106" t="str">
        <f>'[1]Compound Vessels'!G305</f>
        <v>Sack (Triethylaluminium)</v>
      </c>
      <c r="L305" s="106" t="str">
        <f>'[1]Compound Vessels'!H305</f>
        <v>Powder Keg (Triethylaluminium)</v>
      </c>
      <c r="M305" s="106" t="str">
        <f>'[1]Compound Vessels'!I305</f>
        <v>Chemical Silo (Triethylaluminium)</v>
      </c>
      <c r="N305" s="162">
        <f>'[1]Compound Vessels'!F630</f>
        <v>0</v>
      </c>
      <c r="O305" s="106">
        <f>'[1]Compound Vessels'!G630</f>
        <v>0</v>
      </c>
      <c r="P305" s="106">
        <f>'[1]Compound Vessels'!H630</f>
        <v>0</v>
      </c>
      <c r="Q305" s="106">
        <f>'[1]Compound Vessels'!I630</f>
        <v>0</v>
      </c>
      <c r="R305" s="165">
        <f>'[1]Element Vessels'!F305</f>
        <v>0</v>
      </c>
      <c r="S305" s="103">
        <f>'[1]Element Vessels'!G305</f>
        <v>0</v>
      </c>
      <c r="T305" s="103">
        <f>'[1]Element Vessels'!H305</f>
        <v>0</v>
      </c>
      <c r="U305" s="103">
        <f>'[1]Element Vessels'!I305</f>
        <v>0</v>
      </c>
      <c r="V305" s="168">
        <f>[2]Pellets!F305</f>
        <v>0</v>
      </c>
      <c r="W305" s="104">
        <f>[2]Pellets!G305</f>
        <v>0</v>
      </c>
      <c r="X305" s="104">
        <f>[2]Pellets!H305</f>
        <v>0</v>
      </c>
      <c r="Y305" s="104">
        <f>[2]Pellets!I305</f>
        <v>0</v>
      </c>
      <c r="Z305" s="104">
        <f>'[2]Blocks (Poly)'!D305</f>
        <v>0</v>
      </c>
      <c r="AA305" s="104">
        <f>'[2]Slabs (Poly)'!F305</f>
        <v>0</v>
      </c>
      <c r="AB305" s="104">
        <f>'[2]Stairs (Poly)'!D305</f>
        <v>0</v>
      </c>
      <c r="AC305" s="171">
        <f>[2]Bricks!E305</f>
        <v>0</v>
      </c>
      <c r="AD305" s="103">
        <f>[2]Molds!C305</f>
        <v>0</v>
      </c>
      <c r="AE305" s="103">
        <f xml:space="preserve"> '[2]Molded Items'!C305</f>
        <v>0</v>
      </c>
      <c r="AF305" s="103"/>
      <c r="AG305" s="103">
        <f>[2]Wafers!H306</f>
        <v>0</v>
      </c>
      <c r="AH305" s="103"/>
      <c r="AI305" s="103"/>
      <c r="AJ305" s="103"/>
      <c r="AK305" s="103"/>
      <c r="AL305" s="103"/>
      <c r="AM305" s="103"/>
      <c r="AN305" s="103"/>
      <c r="AO305" s="103"/>
      <c r="AP305" s="103"/>
      <c r="AQ305" s="103"/>
      <c r="AR305" s="103"/>
      <c r="AS305" s="103"/>
      <c r="AT305" s="103">
        <f>Inventories!$D305</f>
        <v>0</v>
      </c>
      <c r="AU305" s="103">
        <f>'[2]Gripped Tools'!C215</f>
        <v>0</v>
      </c>
      <c r="AV305" s="103">
        <f>'[2]Pogo Sticks'!$C305</f>
        <v>0</v>
      </c>
      <c r="AW305" s="103">
        <f>'[1]Custom Objects'!$C300</f>
        <v>0</v>
      </c>
      <c r="AX305" s="103"/>
      <c r="AY305" s="103">
        <f>'[3]Items (MC)'!A305</f>
        <v>0</v>
      </c>
      <c r="AZ305" s="103">
        <f>'[3]Blocks (MC)'!A305</f>
        <v>0</v>
      </c>
    </row>
    <row r="306" spans="3:52" x14ac:dyDescent="0.2">
      <c r="C306" s="105">
        <f>[1]Ores!C306</f>
        <v>0</v>
      </c>
      <c r="D306" s="105">
        <f>[1]Ingots!C306</f>
        <v>0</v>
      </c>
      <c r="E306" s="105"/>
      <c r="F306" s="105">
        <f>'[1]Compressed Blocks'!C306</f>
        <v>0</v>
      </c>
      <c r="G306" s="103">
        <f>[1]Catalysts!C306</f>
        <v>0</v>
      </c>
      <c r="H306" s="103">
        <f>[2]Pellets!F303</f>
        <v>0</v>
      </c>
      <c r="I306" s="103">
        <f>'[1]CV Links'!B308</f>
        <v>0</v>
      </c>
      <c r="J306" s="162" t="str">
        <f>'[1]Compound Vessels'!F306</f>
        <v>Vial (Triethylene Glycol)</v>
      </c>
      <c r="K306" s="106" t="str">
        <f>'[1]Compound Vessels'!G306</f>
        <v>Beaker (Triethylene Glycol)</v>
      </c>
      <c r="L306" s="106" t="str">
        <f>'[1]Compound Vessels'!H306</f>
        <v>Drum (Triethylene Glycol)</v>
      </c>
      <c r="M306" s="106" t="str">
        <f>'[1]Compound Vessels'!I306</f>
        <v>Chemical Vat (Triethylene Glycol)</v>
      </c>
      <c r="N306" s="162">
        <f>'[1]Compound Vessels'!F631</f>
        <v>0</v>
      </c>
      <c r="O306" s="106">
        <f>'[1]Compound Vessels'!G631</f>
        <v>0</v>
      </c>
      <c r="P306" s="106">
        <f>'[1]Compound Vessels'!H631</f>
        <v>0</v>
      </c>
      <c r="Q306" s="106">
        <f>'[1]Compound Vessels'!I631</f>
        <v>0</v>
      </c>
      <c r="R306" s="165">
        <f>'[1]Element Vessels'!F306</f>
        <v>0</v>
      </c>
      <c r="S306" s="103">
        <f>'[1]Element Vessels'!G306</f>
        <v>0</v>
      </c>
      <c r="T306" s="103">
        <f>'[1]Element Vessels'!H306</f>
        <v>0</v>
      </c>
      <c r="U306" s="103">
        <f>'[1]Element Vessels'!I306</f>
        <v>0</v>
      </c>
      <c r="V306" s="168">
        <f>[2]Pellets!F306</f>
        <v>0</v>
      </c>
      <c r="W306" s="104">
        <f>[2]Pellets!G306</f>
        <v>0</v>
      </c>
      <c r="X306" s="104">
        <f>[2]Pellets!H306</f>
        <v>0</v>
      </c>
      <c r="Y306" s="104">
        <f>[2]Pellets!I306</f>
        <v>0</v>
      </c>
      <c r="Z306" s="104">
        <f>'[2]Blocks (Poly)'!D306</f>
        <v>0</v>
      </c>
      <c r="AA306" s="104">
        <f>'[2]Slabs (Poly)'!F306</f>
        <v>0</v>
      </c>
      <c r="AB306" s="104">
        <f>'[2]Stairs (Poly)'!D306</f>
        <v>0</v>
      </c>
      <c r="AC306" s="171">
        <f>[2]Bricks!E306</f>
        <v>0</v>
      </c>
      <c r="AD306" s="103">
        <f>[2]Molds!C306</f>
        <v>0</v>
      </c>
      <c r="AE306" s="103">
        <f xml:space="preserve"> '[2]Molded Items'!C306</f>
        <v>0</v>
      </c>
      <c r="AF306" s="103"/>
      <c r="AG306" s="103">
        <f>[2]Wafers!H307</f>
        <v>0</v>
      </c>
      <c r="AH306" s="103"/>
      <c r="AI306" s="103"/>
      <c r="AJ306" s="103"/>
      <c r="AK306" s="103"/>
      <c r="AL306" s="103"/>
      <c r="AM306" s="103"/>
      <c r="AN306" s="103"/>
      <c r="AO306" s="103"/>
      <c r="AP306" s="103"/>
      <c r="AQ306" s="103"/>
      <c r="AR306" s="103"/>
      <c r="AS306" s="103"/>
      <c r="AT306" s="103">
        <f>Inventories!$D306</f>
        <v>0</v>
      </c>
      <c r="AU306" s="103">
        <f>'[2]Gripped Tools'!C216</f>
        <v>0</v>
      </c>
      <c r="AV306" s="103">
        <f>'[2]Pogo Sticks'!$C306</f>
        <v>0</v>
      </c>
      <c r="AW306" s="103">
        <f>'[1]Custom Objects'!$C301</f>
        <v>0</v>
      </c>
      <c r="AX306" s="103"/>
      <c r="AY306" s="103">
        <f>'[3]Items (MC)'!A306</f>
        <v>0</v>
      </c>
      <c r="AZ306" s="103">
        <f>'[3]Blocks (MC)'!A306</f>
        <v>0</v>
      </c>
    </row>
    <row r="307" spans="3:52" x14ac:dyDescent="0.2">
      <c r="C307" s="105">
        <f>[1]Ores!C307</f>
        <v>0</v>
      </c>
      <c r="D307" s="105">
        <f>[1]Ingots!C307</f>
        <v>0</v>
      </c>
      <c r="E307" s="105"/>
      <c r="F307" s="105">
        <f>'[1]Compressed Blocks'!C307</f>
        <v>0</v>
      </c>
      <c r="G307" s="103">
        <f>[1]Catalysts!C307</f>
        <v>0</v>
      </c>
      <c r="H307" s="103">
        <f>[2]Pellets!F304</f>
        <v>0</v>
      </c>
      <c r="I307" s="103">
        <f>'[1]CV Links'!B309</f>
        <v>0</v>
      </c>
      <c r="J307" s="162" t="str">
        <f>'[1]Compound Vessels'!F307</f>
        <v>Bag (Trimethyl Orthoformate)</v>
      </c>
      <c r="K307" s="106" t="str">
        <f>'[1]Compound Vessels'!G307</f>
        <v>Sack (Trimethyl Orthoformate)</v>
      </c>
      <c r="L307" s="106" t="str">
        <f>'[1]Compound Vessels'!H307</f>
        <v>Powder Keg (Trimethyl Orthoformate)</v>
      </c>
      <c r="M307" s="106" t="str">
        <f>'[1]Compound Vessels'!I307</f>
        <v>Chemical Silo (Trimethyl Orthoformate)</v>
      </c>
      <c r="N307" s="162">
        <f>'[1]Compound Vessels'!F632</f>
        <v>0</v>
      </c>
      <c r="O307" s="106">
        <f>'[1]Compound Vessels'!G632</f>
        <v>0</v>
      </c>
      <c r="P307" s="106">
        <f>'[1]Compound Vessels'!H632</f>
        <v>0</v>
      </c>
      <c r="Q307" s="106">
        <f>'[1]Compound Vessels'!I632</f>
        <v>0</v>
      </c>
      <c r="R307" s="165">
        <f>'[1]Element Vessels'!F307</f>
        <v>0</v>
      </c>
      <c r="S307" s="103">
        <f>'[1]Element Vessels'!G307</f>
        <v>0</v>
      </c>
      <c r="T307" s="103">
        <f>'[1]Element Vessels'!H307</f>
        <v>0</v>
      </c>
      <c r="U307" s="103">
        <f>'[1]Element Vessels'!I307</f>
        <v>0</v>
      </c>
      <c r="V307" s="168">
        <f>[2]Pellets!F307</f>
        <v>0</v>
      </c>
      <c r="W307" s="104">
        <f>[2]Pellets!G307</f>
        <v>0</v>
      </c>
      <c r="X307" s="104">
        <f>[2]Pellets!H307</f>
        <v>0</v>
      </c>
      <c r="Y307" s="104">
        <f>[2]Pellets!I307</f>
        <v>0</v>
      </c>
      <c r="Z307" s="104">
        <f>'[2]Blocks (Poly)'!D307</f>
        <v>0</v>
      </c>
      <c r="AA307" s="104">
        <f>'[2]Slabs (Poly)'!F307</f>
        <v>0</v>
      </c>
      <c r="AB307" s="104">
        <f>'[2]Stairs (Poly)'!D307</f>
        <v>0</v>
      </c>
      <c r="AC307" s="171">
        <f>[2]Bricks!E307</f>
        <v>0</v>
      </c>
      <c r="AD307" s="103">
        <f>[2]Molds!C307</f>
        <v>0</v>
      </c>
      <c r="AE307" s="103">
        <f xml:space="preserve"> '[2]Molded Items'!C307</f>
        <v>0</v>
      </c>
      <c r="AF307" s="103"/>
      <c r="AG307" s="103">
        <f>[2]Wafers!H308</f>
        <v>0</v>
      </c>
      <c r="AH307" s="103"/>
      <c r="AI307" s="103"/>
      <c r="AJ307" s="103"/>
      <c r="AK307" s="103"/>
      <c r="AL307" s="103"/>
      <c r="AM307" s="103"/>
      <c r="AN307" s="103"/>
      <c r="AO307" s="103"/>
      <c r="AP307" s="103"/>
      <c r="AQ307" s="103"/>
      <c r="AR307" s="103"/>
      <c r="AS307" s="103"/>
      <c r="AT307" s="103">
        <f>Inventories!$D307</f>
        <v>0</v>
      </c>
      <c r="AU307" s="103">
        <f>'[2]Gripped Tools'!C217</f>
        <v>0</v>
      </c>
      <c r="AV307" s="103">
        <f>'[2]Pogo Sticks'!$C307</f>
        <v>0</v>
      </c>
      <c r="AW307" s="103">
        <f>'[1]Custom Objects'!$C302</f>
        <v>0</v>
      </c>
      <c r="AX307" s="103"/>
      <c r="AY307" s="103">
        <f>'[3]Items (MC)'!A307</f>
        <v>0</v>
      </c>
      <c r="AZ307" s="103">
        <f>'[3]Blocks (MC)'!A307</f>
        <v>0</v>
      </c>
    </row>
    <row r="308" spans="3:52" x14ac:dyDescent="0.2">
      <c r="C308" s="105">
        <f>[1]Ores!C308</f>
        <v>0</v>
      </c>
      <c r="D308" s="105">
        <f>[1]Ingots!C308</f>
        <v>0</v>
      </c>
      <c r="E308" s="105"/>
      <c r="F308" s="105">
        <f>'[1]Compressed Blocks'!C308</f>
        <v>0</v>
      </c>
      <c r="G308" s="103">
        <f>[1]Catalysts!C308</f>
        <v>0</v>
      </c>
      <c r="H308" s="103">
        <f>[2]Pellets!F305</f>
        <v>0</v>
      </c>
      <c r="I308" s="103">
        <f>'[1]CV Links'!B310</f>
        <v>0</v>
      </c>
      <c r="J308" s="162" t="str">
        <f>'[1]Compound Vessels'!F308</f>
        <v>Vial (Trioxane)</v>
      </c>
      <c r="K308" s="106" t="str">
        <f>'[1]Compound Vessels'!G308</f>
        <v>Beaker (Trioxane)</v>
      </c>
      <c r="L308" s="106" t="str">
        <f>'[1]Compound Vessels'!H308</f>
        <v>Drum (Trioxane)</v>
      </c>
      <c r="M308" s="106" t="str">
        <f>'[1]Compound Vessels'!I308</f>
        <v>Chemical Vat (Trioxane)</v>
      </c>
      <c r="N308" s="162">
        <f>'[1]Compound Vessels'!F633</f>
        <v>0</v>
      </c>
      <c r="O308" s="106">
        <f>'[1]Compound Vessels'!G633</f>
        <v>0</v>
      </c>
      <c r="P308" s="106">
        <f>'[1]Compound Vessels'!H633</f>
        <v>0</v>
      </c>
      <c r="Q308" s="106">
        <f>'[1]Compound Vessels'!I633</f>
        <v>0</v>
      </c>
      <c r="R308" s="165">
        <f>'[1]Element Vessels'!F308</f>
        <v>0</v>
      </c>
      <c r="S308" s="103">
        <f>'[1]Element Vessels'!G308</f>
        <v>0</v>
      </c>
      <c r="T308" s="103">
        <f>'[1]Element Vessels'!H308</f>
        <v>0</v>
      </c>
      <c r="U308" s="103">
        <f>'[1]Element Vessels'!I308</f>
        <v>0</v>
      </c>
      <c r="V308" s="168">
        <f>[2]Pellets!F308</f>
        <v>0</v>
      </c>
      <c r="W308" s="104">
        <f>[2]Pellets!G308</f>
        <v>0</v>
      </c>
      <c r="X308" s="104">
        <f>[2]Pellets!H308</f>
        <v>0</v>
      </c>
      <c r="Y308" s="104">
        <f>[2]Pellets!I308</f>
        <v>0</v>
      </c>
      <c r="Z308" s="104">
        <f>'[2]Blocks (Poly)'!D308</f>
        <v>0</v>
      </c>
      <c r="AA308" s="104">
        <f>'[2]Slabs (Poly)'!F308</f>
        <v>0</v>
      </c>
      <c r="AB308" s="104">
        <f>'[2]Stairs (Poly)'!D308</f>
        <v>0</v>
      </c>
      <c r="AC308" s="171">
        <f>[2]Bricks!E308</f>
        <v>0</v>
      </c>
      <c r="AD308" s="103">
        <f>[2]Molds!C308</f>
        <v>0</v>
      </c>
      <c r="AE308" s="103">
        <f xml:space="preserve"> '[2]Molded Items'!C308</f>
        <v>0</v>
      </c>
      <c r="AF308" s="103"/>
      <c r="AG308" s="103">
        <f>[2]Wafers!H309</f>
        <v>0</v>
      </c>
      <c r="AH308" s="103"/>
      <c r="AI308" s="103"/>
      <c r="AJ308" s="103"/>
      <c r="AK308" s="103"/>
      <c r="AL308" s="103"/>
      <c r="AM308" s="103"/>
      <c r="AN308" s="103"/>
      <c r="AO308" s="103"/>
      <c r="AP308" s="103"/>
      <c r="AQ308" s="103"/>
      <c r="AR308" s="103"/>
      <c r="AS308" s="103"/>
      <c r="AT308" s="103">
        <f>Inventories!$D308</f>
        <v>0</v>
      </c>
      <c r="AU308" s="103">
        <f>'[2]Gripped Tools'!C218</f>
        <v>0</v>
      </c>
      <c r="AV308" s="103">
        <f>'[2]Pogo Sticks'!$C308</f>
        <v>0</v>
      </c>
      <c r="AW308" s="103">
        <f>'[1]Custom Objects'!$C303</f>
        <v>0</v>
      </c>
      <c r="AX308" s="103"/>
      <c r="AY308" s="103">
        <f>'[3]Items (MC)'!A308</f>
        <v>0</v>
      </c>
      <c r="AZ308" s="103">
        <f>'[3]Blocks (MC)'!A308</f>
        <v>0</v>
      </c>
    </row>
    <row r="309" spans="3:52" x14ac:dyDescent="0.2">
      <c r="C309" s="105">
        <f>[1]Ores!C309</f>
        <v>0</v>
      </c>
      <c r="D309" s="105">
        <f>[1]Ingots!C309</f>
        <v>0</v>
      </c>
      <c r="E309" s="105"/>
      <c r="F309" s="105">
        <f>'[1]Compressed Blocks'!C309</f>
        <v>0</v>
      </c>
      <c r="G309" s="103">
        <f>[1]Catalysts!C309</f>
        <v>0</v>
      </c>
      <c r="H309" s="103">
        <f>[2]Pellets!F306</f>
        <v>0</v>
      </c>
      <c r="I309" s="103">
        <f>'[1]CV Links'!B311</f>
        <v>0</v>
      </c>
      <c r="J309" s="162" t="str">
        <f>'[1]Compound Vessels'!F309</f>
        <v>Bag (Tungsten VI Chloride )</v>
      </c>
      <c r="K309" s="106" t="str">
        <f>'[1]Compound Vessels'!G309</f>
        <v>Sack (Tungsten VI Chloride )</v>
      </c>
      <c r="L309" s="106" t="str">
        <f>'[1]Compound Vessels'!H309</f>
        <v>Powder Keg (Tungsten VI Chloride )</v>
      </c>
      <c r="M309" s="106" t="str">
        <f>'[1]Compound Vessels'!I309</f>
        <v>Chemical Silo (Tungsten VI Chloride )</v>
      </c>
      <c r="N309" s="162">
        <f>'[1]Compound Vessels'!F634</f>
        <v>0</v>
      </c>
      <c r="O309" s="106">
        <f>'[1]Compound Vessels'!G634</f>
        <v>0</v>
      </c>
      <c r="P309" s="106">
        <f>'[1]Compound Vessels'!H634</f>
        <v>0</v>
      </c>
      <c r="Q309" s="106">
        <f>'[1]Compound Vessels'!I634</f>
        <v>0</v>
      </c>
      <c r="R309" s="165">
        <f>'[1]Element Vessels'!F309</f>
        <v>0</v>
      </c>
      <c r="S309" s="103">
        <f>'[1]Element Vessels'!G309</f>
        <v>0</v>
      </c>
      <c r="T309" s="103">
        <f>'[1]Element Vessels'!H309</f>
        <v>0</v>
      </c>
      <c r="U309" s="103">
        <f>'[1]Element Vessels'!I309</f>
        <v>0</v>
      </c>
      <c r="V309" s="168">
        <f>[2]Pellets!F309</f>
        <v>0</v>
      </c>
      <c r="W309" s="104">
        <f>[2]Pellets!G309</f>
        <v>0</v>
      </c>
      <c r="X309" s="104">
        <f>[2]Pellets!H309</f>
        <v>0</v>
      </c>
      <c r="Y309" s="104">
        <f>[2]Pellets!I309</f>
        <v>0</v>
      </c>
      <c r="Z309" s="104">
        <f>'[2]Blocks (Poly)'!D309</f>
        <v>0</v>
      </c>
      <c r="AA309" s="104">
        <f>'[2]Slabs (Poly)'!F309</f>
        <v>0</v>
      </c>
      <c r="AB309" s="104">
        <f>'[2]Stairs (Poly)'!D309</f>
        <v>0</v>
      </c>
      <c r="AC309" s="171">
        <f>[2]Bricks!E309</f>
        <v>0</v>
      </c>
      <c r="AD309" s="103">
        <f>[2]Molds!C309</f>
        <v>0</v>
      </c>
      <c r="AE309" s="103">
        <f xml:space="preserve"> '[2]Molded Items'!C309</f>
        <v>0</v>
      </c>
      <c r="AF309" s="103"/>
      <c r="AG309" s="103">
        <f>[2]Wafers!H310</f>
        <v>0</v>
      </c>
      <c r="AH309" s="103"/>
      <c r="AI309" s="103"/>
      <c r="AJ309" s="103"/>
      <c r="AK309" s="103"/>
      <c r="AL309" s="103"/>
      <c r="AM309" s="103"/>
      <c r="AN309" s="103"/>
      <c r="AO309" s="103"/>
      <c r="AP309" s="103"/>
      <c r="AQ309" s="103"/>
      <c r="AR309" s="103"/>
      <c r="AS309" s="103"/>
      <c r="AT309" s="103">
        <f>Inventories!$D309</f>
        <v>0</v>
      </c>
      <c r="AU309" s="103">
        <f>'[2]Gripped Tools'!C219</f>
        <v>0</v>
      </c>
      <c r="AV309" s="103">
        <f>'[2]Pogo Sticks'!$C309</f>
        <v>0</v>
      </c>
      <c r="AW309" s="103">
        <f>'[1]Custom Objects'!$C304</f>
        <v>0</v>
      </c>
      <c r="AX309" s="103"/>
      <c r="AY309" s="103">
        <f>'[3]Items (MC)'!A309</f>
        <v>0</v>
      </c>
      <c r="AZ309" s="103">
        <f>'[3]Blocks (MC)'!A309</f>
        <v>0</v>
      </c>
    </row>
    <row r="310" spans="3:52" x14ac:dyDescent="0.2">
      <c r="C310" s="105">
        <f>[1]Ores!C310</f>
        <v>0</v>
      </c>
      <c r="D310" s="105">
        <f>[1]Ingots!C310</f>
        <v>0</v>
      </c>
      <c r="E310" s="105"/>
      <c r="F310" s="105">
        <f>'[1]Compressed Blocks'!C310</f>
        <v>0</v>
      </c>
      <c r="G310" s="103">
        <f>[1]Catalysts!C310</f>
        <v>0</v>
      </c>
      <c r="H310" s="103">
        <f>[2]Pellets!F307</f>
        <v>0</v>
      </c>
      <c r="I310" s="103">
        <f>'[1]CV Links'!B312</f>
        <v>0</v>
      </c>
      <c r="J310" s="162" t="str">
        <f>'[1]Compound Vessels'!F310</f>
        <v>Vial (Turpentine)</v>
      </c>
      <c r="K310" s="106" t="str">
        <f>'[1]Compound Vessels'!G310</f>
        <v>Beaker (Turpentine)</v>
      </c>
      <c r="L310" s="106" t="str">
        <f>'[1]Compound Vessels'!H310</f>
        <v>Drum (Turpentine)</v>
      </c>
      <c r="M310" s="106" t="str">
        <f>'[1]Compound Vessels'!I310</f>
        <v>Chemical Vat (Turpentine)</v>
      </c>
      <c r="N310" s="162">
        <f>'[1]Compound Vessels'!F635</f>
        <v>0</v>
      </c>
      <c r="O310" s="106">
        <f>'[1]Compound Vessels'!G635</f>
        <v>0</v>
      </c>
      <c r="P310" s="106">
        <f>'[1]Compound Vessels'!H635</f>
        <v>0</v>
      </c>
      <c r="Q310" s="106">
        <f>'[1]Compound Vessels'!I635</f>
        <v>0</v>
      </c>
      <c r="R310" s="165">
        <f>'[1]Element Vessels'!F310</f>
        <v>0</v>
      </c>
      <c r="S310" s="103">
        <f>'[1]Element Vessels'!G310</f>
        <v>0</v>
      </c>
      <c r="T310" s="103">
        <f>'[1]Element Vessels'!H310</f>
        <v>0</v>
      </c>
      <c r="U310" s="103">
        <f>'[1]Element Vessels'!I310</f>
        <v>0</v>
      </c>
      <c r="V310" s="168">
        <f>[2]Pellets!F310</f>
        <v>0</v>
      </c>
      <c r="W310" s="104">
        <f>[2]Pellets!G310</f>
        <v>0</v>
      </c>
      <c r="X310" s="104">
        <f>[2]Pellets!H310</f>
        <v>0</v>
      </c>
      <c r="Y310" s="104">
        <f>[2]Pellets!I310</f>
        <v>0</v>
      </c>
      <c r="Z310" s="104">
        <f>'[2]Blocks (Poly)'!D310</f>
        <v>0</v>
      </c>
      <c r="AA310" s="104">
        <f>'[2]Slabs (Poly)'!F310</f>
        <v>0</v>
      </c>
      <c r="AB310" s="104">
        <f>'[2]Stairs (Poly)'!D310</f>
        <v>0</v>
      </c>
      <c r="AC310" s="171">
        <f>[2]Bricks!E310</f>
        <v>0</v>
      </c>
      <c r="AD310" s="103">
        <f>[2]Molds!C310</f>
        <v>0</v>
      </c>
      <c r="AE310" s="103">
        <f xml:space="preserve"> '[2]Molded Items'!C310</f>
        <v>0</v>
      </c>
      <c r="AF310" s="103"/>
      <c r="AG310" s="103">
        <f>[2]Wafers!H311</f>
        <v>0</v>
      </c>
      <c r="AH310" s="103"/>
      <c r="AI310" s="103"/>
      <c r="AJ310" s="103"/>
      <c r="AK310" s="103"/>
      <c r="AL310" s="103"/>
      <c r="AM310" s="103"/>
      <c r="AN310" s="103"/>
      <c r="AO310" s="103"/>
      <c r="AP310" s="103"/>
      <c r="AQ310" s="103"/>
      <c r="AR310" s="103"/>
      <c r="AS310" s="103"/>
      <c r="AT310" s="103">
        <f>Inventories!$D310</f>
        <v>0</v>
      </c>
      <c r="AU310" s="103">
        <f>'[2]Gripped Tools'!C220</f>
        <v>0</v>
      </c>
      <c r="AV310" s="103">
        <f>'[2]Pogo Sticks'!$C310</f>
        <v>0</v>
      </c>
      <c r="AW310" s="103">
        <f>'[1]Custom Objects'!$C305</f>
        <v>0</v>
      </c>
      <c r="AX310" s="103"/>
      <c r="AY310" s="103">
        <f>'[3]Items (MC)'!A310</f>
        <v>0</v>
      </c>
      <c r="AZ310" s="103">
        <f>'[3]Blocks (MC)'!A310</f>
        <v>0</v>
      </c>
    </row>
    <row r="311" spans="3:52" x14ac:dyDescent="0.2">
      <c r="C311" s="105">
        <f>[1]Ores!C311</f>
        <v>0</v>
      </c>
      <c r="D311" s="105">
        <f>[1]Ingots!C311</f>
        <v>0</v>
      </c>
      <c r="E311" s="105"/>
      <c r="F311" s="105">
        <f>'[1]Compressed Blocks'!C311</f>
        <v>0</v>
      </c>
      <c r="G311" s="103">
        <f>[1]Catalysts!C311</f>
        <v>0</v>
      </c>
      <c r="H311" s="103">
        <f>[2]Pellets!F308</f>
        <v>0</v>
      </c>
      <c r="I311" s="103">
        <f>'[1]CV Links'!B313</f>
        <v>0</v>
      </c>
      <c r="J311" s="162" t="str">
        <f>'[1]Compound Vessels'!F311</f>
        <v>Vial (Urea)</v>
      </c>
      <c r="K311" s="106" t="str">
        <f>'[1]Compound Vessels'!G311</f>
        <v>Beaker (Urea)</v>
      </c>
      <c r="L311" s="106" t="str">
        <f>'[1]Compound Vessels'!H311</f>
        <v>Drum (Urea)</v>
      </c>
      <c r="M311" s="106" t="str">
        <f>'[1]Compound Vessels'!I311</f>
        <v>Chemical Vat (Urea)</v>
      </c>
      <c r="N311" s="162">
        <f>'[1]Compound Vessels'!F636</f>
        <v>0</v>
      </c>
      <c r="O311" s="106">
        <f>'[1]Compound Vessels'!G636</f>
        <v>0</v>
      </c>
      <c r="P311" s="106">
        <f>'[1]Compound Vessels'!H636</f>
        <v>0</v>
      </c>
      <c r="Q311" s="106">
        <f>'[1]Compound Vessels'!I636</f>
        <v>0</v>
      </c>
      <c r="R311" s="165">
        <f>'[1]Element Vessels'!F311</f>
        <v>0</v>
      </c>
      <c r="S311" s="103">
        <f>'[1]Element Vessels'!G311</f>
        <v>0</v>
      </c>
      <c r="T311" s="103">
        <f>'[1]Element Vessels'!H311</f>
        <v>0</v>
      </c>
      <c r="U311" s="103">
        <f>'[1]Element Vessels'!I311</f>
        <v>0</v>
      </c>
      <c r="V311" s="168">
        <f>[2]Pellets!F311</f>
        <v>0</v>
      </c>
      <c r="W311" s="104">
        <f>[2]Pellets!G311</f>
        <v>0</v>
      </c>
      <c r="X311" s="104">
        <f>[2]Pellets!H311</f>
        <v>0</v>
      </c>
      <c r="Y311" s="104">
        <f>[2]Pellets!I311</f>
        <v>0</v>
      </c>
      <c r="Z311" s="104">
        <f>'[2]Blocks (Poly)'!D311</f>
        <v>0</v>
      </c>
      <c r="AA311" s="104">
        <f>'[2]Slabs (Poly)'!F311</f>
        <v>0</v>
      </c>
      <c r="AB311" s="104">
        <f>'[2]Stairs (Poly)'!D311</f>
        <v>0</v>
      </c>
      <c r="AC311" s="171">
        <f>[2]Bricks!E311</f>
        <v>0</v>
      </c>
      <c r="AD311" s="103">
        <f>[2]Molds!C311</f>
        <v>0</v>
      </c>
      <c r="AE311" s="103">
        <f xml:space="preserve"> '[2]Molded Items'!C311</f>
        <v>0</v>
      </c>
      <c r="AF311" s="103"/>
      <c r="AG311" s="103">
        <f>[2]Wafers!H312</f>
        <v>0</v>
      </c>
      <c r="AH311" s="103"/>
      <c r="AI311" s="103"/>
      <c r="AJ311" s="103"/>
      <c r="AK311" s="103"/>
      <c r="AL311" s="103"/>
      <c r="AM311" s="103"/>
      <c r="AN311" s="103"/>
      <c r="AO311" s="103"/>
      <c r="AP311" s="103"/>
      <c r="AQ311" s="103"/>
      <c r="AR311" s="103"/>
      <c r="AS311" s="103"/>
      <c r="AT311" s="103">
        <f>Inventories!$D311</f>
        <v>0</v>
      </c>
      <c r="AU311" s="103">
        <f>'[2]Gripped Tools'!C221</f>
        <v>0</v>
      </c>
      <c r="AV311" s="103">
        <f>'[2]Pogo Sticks'!$C311</f>
        <v>0</v>
      </c>
      <c r="AW311" s="103">
        <f>'[1]Custom Objects'!$C306</f>
        <v>0</v>
      </c>
      <c r="AX311" s="103"/>
      <c r="AY311" s="103">
        <f>'[3]Items (MC)'!A311</f>
        <v>0</v>
      </c>
      <c r="AZ311" s="103">
        <f>'[3]Blocks (MC)'!A311</f>
        <v>0</v>
      </c>
    </row>
    <row r="312" spans="3:52" x14ac:dyDescent="0.2">
      <c r="C312" s="105">
        <f>[1]Ores!C312</f>
        <v>0</v>
      </c>
      <c r="D312" s="105">
        <f>[1]Ingots!C312</f>
        <v>0</v>
      </c>
      <c r="E312" s="105"/>
      <c r="F312" s="105">
        <f>'[1]Compressed Blocks'!C312</f>
        <v>0</v>
      </c>
      <c r="G312" s="103">
        <f>[1]Catalysts!C312</f>
        <v>0</v>
      </c>
      <c r="H312" s="103">
        <f>[2]Pellets!F309</f>
        <v>0</v>
      </c>
      <c r="I312" s="103">
        <f>'[1]CV Links'!B314</f>
        <v>0</v>
      </c>
      <c r="J312" s="162" t="str">
        <f>'[1]Compound Vessels'!F312</f>
        <v>Vial (Urea Formaldehyde)</v>
      </c>
      <c r="K312" s="106" t="str">
        <f>'[1]Compound Vessels'!G312</f>
        <v>Beaker (Urea Formaldehyde)</v>
      </c>
      <c r="L312" s="106" t="str">
        <f>'[1]Compound Vessels'!H312</f>
        <v>Drum (Urea Formaldehyde)</v>
      </c>
      <c r="M312" s="106" t="str">
        <f>'[1]Compound Vessels'!I312</f>
        <v>Chemical Vat (Urea Formaldehyde)</v>
      </c>
      <c r="N312" s="162">
        <f>'[1]Compound Vessels'!F637</f>
        <v>0</v>
      </c>
      <c r="O312" s="106">
        <f>'[1]Compound Vessels'!G637</f>
        <v>0</v>
      </c>
      <c r="P312" s="106">
        <f>'[1]Compound Vessels'!H637</f>
        <v>0</v>
      </c>
      <c r="Q312" s="106">
        <f>'[1]Compound Vessels'!I637</f>
        <v>0</v>
      </c>
      <c r="R312" s="165">
        <f>'[1]Element Vessels'!F312</f>
        <v>0</v>
      </c>
      <c r="S312" s="103">
        <f>'[1]Element Vessels'!G312</f>
        <v>0</v>
      </c>
      <c r="T312" s="103">
        <f>'[1]Element Vessels'!H312</f>
        <v>0</v>
      </c>
      <c r="U312" s="103">
        <f>'[1]Element Vessels'!I312</f>
        <v>0</v>
      </c>
      <c r="V312" s="168">
        <f>[2]Pellets!F312</f>
        <v>0</v>
      </c>
      <c r="W312" s="104">
        <f>[2]Pellets!G312</f>
        <v>0</v>
      </c>
      <c r="X312" s="104">
        <f>[2]Pellets!H312</f>
        <v>0</v>
      </c>
      <c r="Y312" s="104">
        <f>[2]Pellets!I312</f>
        <v>0</v>
      </c>
      <c r="Z312" s="104">
        <f>'[2]Blocks (Poly)'!D312</f>
        <v>0</v>
      </c>
      <c r="AA312" s="104">
        <f>'[2]Slabs (Poly)'!F312</f>
        <v>0</v>
      </c>
      <c r="AB312" s="104">
        <f>'[2]Stairs (Poly)'!D312</f>
        <v>0</v>
      </c>
      <c r="AC312" s="171">
        <f>[2]Bricks!E312</f>
        <v>0</v>
      </c>
      <c r="AD312" s="103">
        <f>[2]Molds!C312</f>
        <v>0</v>
      </c>
      <c r="AE312" s="103">
        <f xml:space="preserve"> '[2]Molded Items'!C312</f>
        <v>0</v>
      </c>
      <c r="AF312" s="103"/>
      <c r="AG312" s="103">
        <f>[2]Wafers!H313</f>
        <v>0</v>
      </c>
      <c r="AH312" s="103"/>
      <c r="AI312" s="103"/>
      <c r="AJ312" s="103"/>
      <c r="AK312" s="103"/>
      <c r="AL312" s="103"/>
      <c r="AM312" s="103"/>
      <c r="AN312" s="103"/>
      <c r="AO312" s="103"/>
      <c r="AP312" s="103"/>
      <c r="AQ312" s="103"/>
      <c r="AR312" s="103"/>
      <c r="AS312" s="103"/>
      <c r="AT312" s="103">
        <f>Inventories!$D312</f>
        <v>0</v>
      </c>
      <c r="AU312" s="103">
        <f>'[2]Gripped Tools'!C222</f>
        <v>0</v>
      </c>
      <c r="AV312" s="103">
        <f>'[2]Pogo Sticks'!$C312</f>
        <v>0</v>
      </c>
      <c r="AW312" s="103">
        <f>'[1]Custom Objects'!$C307</f>
        <v>0</v>
      </c>
      <c r="AX312" s="103"/>
      <c r="AY312" s="103">
        <f>'[3]Items (MC)'!A312</f>
        <v>0</v>
      </c>
      <c r="AZ312" s="103">
        <f>'[3]Blocks (MC)'!A312</f>
        <v>0</v>
      </c>
    </row>
    <row r="313" spans="3:52" x14ac:dyDescent="0.2">
      <c r="C313" s="105">
        <f>[1]Ores!C313</f>
        <v>0</v>
      </c>
      <c r="D313" s="105">
        <f>[1]Ingots!C313</f>
        <v>0</v>
      </c>
      <c r="E313" s="105"/>
      <c r="F313" s="105">
        <f>'[1]Compressed Blocks'!C313</f>
        <v>0</v>
      </c>
      <c r="G313" s="103">
        <f>[1]Catalysts!C313</f>
        <v>0</v>
      </c>
      <c r="H313" s="103">
        <f>[2]Pellets!F310</f>
        <v>0</v>
      </c>
      <c r="I313" s="103">
        <f>'[1]CV Links'!B315</f>
        <v>0</v>
      </c>
      <c r="J313" s="162" t="str">
        <f>'[1]Compound Vessels'!F313</f>
        <v>Vial (Valerolactone)</v>
      </c>
      <c r="K313" s="106" t="str">
        <f>'[1]Compound Vessels'!G313</f>
        <v>Beaker (Valerolactone)</v>
      </c>
      <c r="L313" s="106" t="str">
        <f>'[1]Compound Vessels'!H313</f>
        <v>Drum (Valerolactone)</v>
      </c>
      <c r="M313" s="106" t="str">
        <f>'[1]Compound Vessels'!I313</f>
        <v>Chemical Vat (Valerolactone)</v>
      </c>
      <c r="N313" s="162">
        <f>'[1]Compound Vessels'!F638</f>
        <v>0</v>
      </c>
      <c r="O313" s="106">
        <f>'[1]Compound Vessels'!G638</f>
        <v>0</v>
      </c>
      <c r="P313" s="106">
        <f>'[1]Compound Vessels'!H638</f>
        <v>0</v>
      </c>
      <c r="Q313" s="106">
        <f>'[1]Compound Vessels'!I638</f>
        <v>0</v>
      </c>
      <c r="R313" s="165">
        <f>'[1]Element Vessels'!F313</f>
        <v>0</v>
      </c>
      <c r="S313" s="103">
        <f>'[1]Element Vessels'!G313</f>
        <v>0</v>
      </c>
      <c r="T313" s="103">
        <f>'[1]Element Vessels'!H313</f>
        <v>0</v>
      </c>
      <c r="U313" s="103">
        <f>'[1]Element Vessels'!I313</f>
        <v>0</v>
      </c>
      <c r="V313" s="168">
        <f>[2]Pellets!F313</f>
        <v>0</v>
      </c>
      <c r="W313" s="104">
        <f>[2]Pellets!G313</f>
        <v>0</v>
      </c>
      <c r="X313" s="104">
        <f>[2]Pellets!H313</f>
        <v>0</v>
      </c>
      <c r="Y313" s="104">
        <f>[2]Pellets!I313</f>
        <v>0</v>
      </c>
      <c r="Z313" s="104">
        <f>'[2]Blocks (Poly)'!D313</f>
        <v>0</v>
      </c>
      <c r="AA313" s="104">
        <f>'[2]Slabs (Poly)'!F313</f>
        <v>0</v>
      </c>
      <c r="AB313" s="104">
        <f>'[2]Stairs (Poly)'!D313</f>
        <v>0</v>
      </c>
      <c r="AC313" s="171">
        <f>[2]Bricks!E313</f>
        <v>0</v>
      </c>
      <c r="AD313" s="103">
        <f>[2]Molds!C313</f>
        <v>0</v>
      </c>
      <c r="AE313" s="103">
        <f xml:space="preserve"> '[2]Molded Items'!C313</f>
        <v>0</v>
      </c>
      <c r="AF313" s="103"/>
      <c r="AG313" s="103">
        <f>[2]Wafers!H314</f>
        <v>0</v>
      </c>
      <c r="AH313" s="103"/>
      <c r="AI313" s="103"/>
      <c r="AJ313" s="103"/>
      <c r="AK313" s="103"/>
      <c r="AL313" s="103"/>
      <c r="AM313" s="103"/>
      <c r="AN313" s="103"/>
      <c r="AO313" s="103"/>
      <c r="AP313" s="103"/>
      <c r="AQ313" s="103"/>
      <c r="AR313" s="103"/>
      <c r="AS313" s="103"/>
      <c r="AT313" s="103">
        <f>Inventories!$D313</f>
        <v>0</v>
      </c>
      <c r="AU313" s="103">
        <f>'[2]Gripped Tools'!C223</f>
        <v>0</v>
      </c>
      <c r="AV313" s="103">
        <f>'[2]Pogo Sticks'!$C313</f>
        <v>0</v>
      </c>
      <c r="AW313" s="103">
        <f>'[1]Custom Objects'!$C308</f>
        <v>0</v>
      </c>
      <c r="AX313" s="103"/>
      <c r="AY313" s="103">
        <f>'[3]Items (MC)'!A313</f>
        <v>0</v>
      </c>
      <c r="AZ313" s="103">
        <f>'[3]Blocks (MC)'!A313</f>
        <v>0</v>
      </c>
    </row>
    <row r="314" spans="3:52" x14ac:dyDescent="0.2">
      <c r="C314" s="105">
        <f>[1]Ores!C314</f>
        <v>0</v>
      </c>
      <c r="D314" s="105">
        <f>[1]Ingots!C314</f>
        <v>0</v>
      </c>
      <c r="E314" s="105"/>
      <c r="F314" s="105">
        <f>'[1]Compressed Blocks'!C314</f>
        <v>0</v>
      </c>
      <c r="G314" s="103">
        <f>[1]Catalysts!C314</f>
        <v>0</v>
      </c>
      <c r="H314" s="103">
        <f>[2]Pellets!F311</f>
        <v>0</v>
      </c>
      <c r="I314" s="103">
        <f>'[1]CV Links'!B316</f>
        <v>0</v>
      </c>
      <c r="J314" s="162" t="str">
        <f>'[1]Compound Vessels'!F314</f>
        <v>Vial (Vinyl Acetate)</v>
      </c>
      <c r="K314" s="106" t="str">
        <f>'[1]Compound Vessels'!G314</f>
        <v>Beaker (Vinyl Acetate)</v>
      </c>
      <c r="L314" s="106" t="str">
        <f>'[1]Compound Vessels'!H314</f>
        <v>Drum (Vinyl Acetate)</v>
      </c>
      <c r="M314" s="106" t="str">
        <f>'[1]Compound Vessels'!I314</f>
        <v>Chemical Vat (Vinyl Acetate)</v>
      </c>
      <c r="N314" s="162">
        <f>'[1]Compound Vessels'!F639</f>
        <v>0</v>
      </c>
      <c r="O314" s="106">
        <f>'[1]Compound Vessels'!G639</f>
        <v>0</v>
      </c>
      <c r="P314" s="106">
        <f>'[1]Compound Vessels'!H639</f>
        <v>0</v>
      </c>
      <c r="Q314" s="106">
        <f>'[1]Compound Vessels'!I639</f>
        <v>0</v>
      </c>
      <c r="R314" s="165">
        <f>'[1]Element Vessels'!F314</f>
        <v>0</v>
      </c>
      <c r="S314" s="103">
        <f>'[1]Element Vessels'!G314</f>
        <v>0</v>
      </c>
      <c r="T314" s="103">
        <f>'[1]Element Vessels'!H314</f>
        <v>0</v>
      </c>
      <c r="U314" s="103">
        <f>'[1]Element Vessels'!I314</f>
        <v>0</v>
      </c>
      <c r="V314" s="168">
        <f>[2]Pellets!F314</f>
        <v>0</v>
      </c>
      <c r="W314" s="104">
        <f>[2]Pellets!G314</f>
        <v>0</v>
      </c>
      <c r="X314" s="104">
        <f>[2]Pellets!H314</f>
        <v>0</v>
      </c>
      <c r="Y314" s="104">
        <f>[2]Pellets!I314</f>
        <v>0</v>
      </c>
      <c r="Z314" s="104">
        <f>'[2]Blocks (Poly)'!D314</f>
        <v>0</v>
      </c>
      <c r="AA314" s="104">
        <f>'[2]Slabs (Poly)'!F314</f>
        <v>0</v>
      </c>
      <c r="AB314" s="104">
        <f>'[2]Stairs (Poly)'!D314</f>
        <v>0</v>
      </c>
      <c r="AC314" s="171">
        <f>[2]Bricks!E314</f>
        <v>0</v>
      </c>
      <c r="AD314" s="103">
        <f>[2]Molds!C314</f>
        <v>0</v>
      </c>
      <c r="AE314" s="103">
        <f xml:space="preserve"> '[2]Molded Items'!C314</f>
        <v>0</v>
      </c>
      <c r="AF314" s="103"/>
      <c r="AG314" s="103">
        <f>[2]Wafers!H315</f>
        <v>0</v>
      </c>
      <c r="AH314" s="103"/>
      <c r="AI314" s="103"/>
      <c r="AJ314" s="103"/>
      <c r="AK314" s="103"/>
      <c r="AL314" s="103"/>
      <c r="AM314" s="103"/>
      <c r="AN314" s="103"/>
      <c r="AO314" s="103"/>
      <c r="AP314" s="103"/>
      <c r="AQ314" s="103"/>
      <c r="AR314" s="103"/>
      <c r="AS314" s="103"/>
      <c r="AT314" s="103">
        <f>Inventories!$D314</f>
        <v>0</v>
      </c>
      <c r="AU314" s="103">
        <f>'[2]Gripped Tools'!C224</f>
        <v>0</v>
      </c>
      <c r="AV314" s="103">
        <f>'[2]Pogo Sticks'!$C314</f>
        <v>0</v>
      </c>
      <c r="AW314" s="103">
        <f>'[1]Custom Objects'!$C309</f>
        <v>0</v>
      </c>
      <c r="AX314" s="103"/>
      <c r="AY314" s="103">
        <f>'[3]Items (MC)'!A314</f>
        <v>0</v>
      </c>
      <c r="AZ314" s="103">
        <f>'[3]Blocks (MC)'!A314</f>
        <v>0</v>
      </c>
    </row>
    <row r="315" spans="3:52" x14ac:dyDescent="0.2">
      <c r="C315" s="105">
        <f>[1]Ores!C315</f>
        <v>0</v>
      </c>
      <c r="D315" s="105">
        <f>[1]Ingots!C315</f>
        <v>0</v>
      </c>
      <c r="E315" s="105"/>
      <c r="F315" s="105">
        <f>'[1]Compressed Blocks'!C315</f>
        <v>0</v>
      </c>
      <c r="G315" s="103">
        <f>[1]Catalysts!C315</f>
        <v>0</v>
      </c>
      <c r="H315" s="103">
        <f>[2]Pellets!F312</f>
        <v>0</v>
      </c>
      <c r="I315" s="103">
        <f>'[1]CV Links'!B317</f>
        <v>0</v>
      </c>
      <c r="J315" s="162" t="str">
        <f>'[1]Compound Vessels'!F315</f>
        <v>Vial (Vinyl Chloride)</v>
      </c>
      <c r="K315" s="106" t="str">
        <f>'[1]Compound Vessels'!G315</f>
        <v>Beaker (Vinyl Chloride)</v>
      </c>
      <c r="L315" s="106" t="str">
        <f>'[1]Compound Vessels'!H315</f>
        <v>Drum (Vinyl Chloride)</v>
      </c>
      <c r="M315" s="106" t="str">
        <f>'[1]Compound Vessels'!I315</f>
        <v>Chemical Vat (Vinyl Chloride)</v>
      </c>
      <c r="N315" s="162">
        <f>'[1]Compound Vessels'!F640</f>
        <v>0</v>
      </c>
      <c r="O315" s="106">
        <f>'[1]Compound Vessels'!G640</f>
        <v>0</v>
      </c>
      <c r="P315" s="106">
        <f>'[1]Compound Vessels'!H640</f>
        <v>0</v>
      </c>
      <c r="Q315" s="106">
        <f>'[1]Compound Vessels'!I640</f>
        <v>0</v>
      </c>
      <c r="R315" s="165">
        <f>'[1]Element Vessels'!F315</f>
        <v>0</v>
      </c>
      <c r="S315" s="103">
        <f>'[1]Element Vessels'!G315</f>
        <v>0</v>
      </c>
      <c r="T315" s="103">
        <f>'[1]Element Vessels'!H315</f>
        <v>0</v>
      </c>
      <c r="U315" s="103">
        <f>'[1]Element Vessels'!I315</f>
        <v>0</v>
      </c>
      <c r="V315" s="168">
        <f>[2]Pellets!F315</f>
        <v>0</v>
      </c>
      <c r="W315" s="104">
        <f>[2]Pellets!G315</f>
        <v>0</v>
      </c>
      <c r="X315" s="104">
        <f>[2]Pellets!H315</f>
        <v>0</v>
      </c>
      <c r="Y315" s="104">
        <f>[2]Pellets!I315</f>
        <v>0</v>
      </c>
      <c r="Z315" s="104">
        <f>'[2]Blocks (Poly)'!D315</f>
        <v>0</v>
      </c>
      <c r="AA315" s="104">
        <f>'[2]Slabs (Poly)'!F315</f>
        <v>0</v>
      </c>
      <c r="AB315" s="104">
        <f>'[2]Stairs (Poly)'!D315</f>
        <v>0</v>
      </c>
      <c r="AC315" s="171">
        <f>[2]Bricks!E315</f>
        <v>0</v>
      </c>
      <c r="AD315" s="103">
        <f>[2]Molds!C315</f>
        <v>0</v>
      </c>
      <c r="AE315" s="103">
        <f xml:space="preserve"> '[2]Molded Items'!C315</f>
        <v>0</v>
      </c>
      <c r="AF315" s="103"/>
      <c r="AG315" s="103">
        <f>[2]Wafers!H316</f>
        <v>0</v>
      </c>
      <c r="AH315" s="103"/>
      <c r="AI315" s="103"/>
      <c r="AJ315" s="103"/>
      <c r="AK315" s="103"/>
      <c r="AL315" s="103"/>
      <c r="AM315" s="103"/>
      <c r="AN315" s="103"/>
      <c r="AO315" s="103"/>
      <c r="AP315" s="103"/>
      <c r="AQ315" s="103"/>
      <c r="AR315" s="103"/>
      <c r="AS315" s="103"/>
      <c r="AT315" s="103">
        <f>Inventories!$D315</f>
        <v>0</v>
      </c>
      <c r="AU315" s="103">
        <f>'[2]Gripped Tools'!C225</f>
        <v>0</v>
      </c>
      <c r="AV315" s="103">
        <f>'[2]Pogo Sticks'!$C315</f>
        <v>0</v>
      </c>
      <c r="AW315" s="103">
        <f>'[1]Custom Objects'!$C310</f>
        <v>0</v>
      </c>
      <c r="AX315" s="103"/>
      <c r="AY315" s="103">
        <f>'[3]Items (MC)'!A315</f>
        <v>0</v>
      </c>
      <c r="AZ315" s="103">
        <f>'[3]Blocks (MC)'!A315</f>
        <v>0</v>
      </c>
    </row>
    <row r="316" spans="3:52" x14ac:dyDescent="0.2">
      <c r="C316" s="105">
        <f>[1]Ores!C316</f>
        <v>0</v>
      </c>
      <c r="D316" s="105">
        <f>[1]Ingots!C316</f>
        <v>0</v>
      </c>
      <c r="E316" s="105"/>
      <c r="F316" s="105">
        <f>'[1]Compressed Blocks'!C316</f>
        <v>0</v>
      </c>
      <c r="G316" s="103">
        <f>[1]Catalysts!C316</f>
        <v>0</v>
      </c>
      <c r="H316" s="103">
        <f>[2]Pellets!F313</f>
        <v>0</v>
      </c>
      <c r="I316" s="103">
        <f>'[1]CV Links'!B318</f>
        <v>0</v>
      </c>
      <c r="J316" s="162" t="str">
        <f>'[1]Compound Vessels'!F316</f>
        <v>Vial (Vodka)</v>
      </c>
      <c r="K316" s="106" t="str">
        <f>'[1]Compound Vessels'!G316</f>
        <v>Beaker (Vodka)</v>
      </c>
      <c r="L316" s="106" t="str">
        <f>'[1]Compound Vessels'!H316</f>
        <v>Drum (Vodka)</v>
      </c>
      <c r="M316" s="106" t="str">
        <f>'[1]Compound Vessels'!I316</f>
        <v>Chemical Vat (Vodka)</v>
      </c>
      <c r="N316" s="162">
        <f>'[1]Compound Vessels'!F641</f>
        <v>0</v>
      </c>
      <c r="O316" s="106">
        <f>'[1]Compound Vessels'!G641</f>
        <v>0</v>
      </c>
      <c r="P316" s="106">
        <f>'[1]Compound Vessels'!H641</f>
        <v>0</v>
      </c>
      <c r="Q316" s="106">
        <f>'[1]Compound Vessels'!I641</f>
        <v>0</v>
      </c>
      <c r="R316" s="165">
        <f>'[1]Element Vessels'!F316</f>
        <v>0</v>
      </c>
      <c r="S316" s="103">
        <f>'[1]Element Vessels'!G316</f>
        <v>0</v>
      </c>
      <c r="T316" s="103">
        <f>'[1]Element Vessels'!H316</f>
        <v>0</v>
      </c>
      <c r="U316" s="103">
        <f>'[1]Element Vessels'!I316</f>
        <v>0</v>
      </c>
      <c r="V316" s="168">
        <f>[2]Pellets!F316</f>
        <v>0</v>
      </c>
      <c r="W316" s="104">
        <f>[2]Pellets!G316</f>
        <v>0</v>
      </c>
      <c r="X316" s="104">
        <f>[2]Pellets!H316</f>
        <v>0</v>
      </c>
      <c r="Y316" s="104">
        <f>[2]Pellets!I316</f>
        <v>0</v>
      </c>
      <c r="Z316" s="104">
        <f>'[2]Blocks (Poly)'!D316</f>
        <v>0</v>
      </c>
      <c r="AA316" s="104">
        <f>'[2]Slabs (Poly)'!F316</f>
        <v>0</v>
      </c>
      <c r="AB316" s="104">
        <f>'[2]Stairs (Poly)'!D316</f>
        <v>0</v>
      </c>
      <c r="AC316" s="171">
        <f>[2]Bricks!E316</f>
        <v>0</v>
      </c>
      <c r="AD316" s="103">
        <f>[2]Molds!C316</f>
        <v>0</v>
      </c>
      <c r="AE316" s="103">
        <f xml:space="preserve"> '[2]Molded Items'!C316</f>
        <v>0</v>
      </c>
      <c r="AF316" s="103"/>
      <c r="AG316" s="103">
        <f>[2]Wafers!H317</f>
        <v>0</v>
      </c>
      <c r="AH316" s="103"/>
      <c r="AI316" s="103"/>
      <c r="AJ316" s="103"/>
      <c r="AK316" s="103"/>
      <c r="AL316" s="103"/>
      <c r="AM316" s="103"/>
      <c r="AN316" s="103"/>
      <c r="AO316" s="103"/>
      <c r="AP316" s="103"/>
      <c r="AQ316" s="103"/>
      <c r="AR316" s="103"/>
      <c r="AS316" s="103"/>
      <c r="AT316" s="103">
        <f>Inventories!$D316</f>
        <v>0</v>
      </c>
      <c r="AU316" s="103">
        <f>'[2]Gripped Tools'!C226</f>
        <v>0</v>
      </c>
      <c r="AV316" s="103">
        <f>'[2]Pogo Sticks'!$C316</f>
        <v>0</v>
      </c>
      <c r="AW316" s="103">
        <f>'[1]Custom Objects'!$C311</f>
        <v>0</v>
      </c>
      <c r="AX316" s="103"/>
      <c r="AY316" s="103">
        <f>'[3]Items (MC)'!A316</f>
        <v>0</v>
      </c>
      <c r="AZ316" s="103">
        <f>'[3]Blocks (MC)'!A316</f>
        <v>0</v>
      </c>
    </row>
    <row r="317" spans="3:52" x14ac:dyDescent="0.2">
      <c r="C317" s="105">
        <f>[1]Ores!C317</f>
        <v>0</v>
      </c>
      <c r="D317" s="105">
        <f>[1]Ingots!C317</f>
        <v>0</v>
      </c>
      <c r="E317" s="105"/>
      <c r="F317" s="105">
        <f>'[1]Compressed Blocks'!C317</f>
        <v>0</v>
      </c>
      <c r="G317" s="103">
        <f>[1]Catalysts!C317</f>
        <v>0</v>
      </c>
      <c r="H317" s="103">
        <f>[2]Pellets!F314</f>
        <v>0</v>
      </c>
      <c r="I317" s="103">
        <f>'[1]CV Links'!B319</f>
        <v>0</v>
      </c>
      <c r="J317" s="162" t="str">
        <f>'[1]Compound Vessels'!F317</f>
        <v>Vial (Deionized Water)</v>
      </c>
      <c r="K317" s="106" t="str">
        <f>'[1]Compound Vessels'!G317</f>
        <v>Beaker (Deionized Water)</v>
      </c>
      <c r="L317" s="106" t="str">
        <f>'[1]Compound Vessels'!H317</f>
        <v>Drum (Deionized Water)</v>
      </c>
      <c r="M317" s="106" t="str">
        <f>'[1]Compound Vessels'!I317</f>
        <v>Chemical Vat (Deionized Water)</v>
      </c>
      <c r="N317" s="162">
        <f>'[1]Compound Vessels'!F642</f>
        <v>0</v>
      </c>
      <c r="O317" s="106">
        <f>'[1]Compound Vessels'!G642</f>
        <v>0</v>
      </c>
      <c r="P317" s="106">
        <f>'[1]Compound Vessels'!H642</f>
        <v>0</v>
      </c>
      <c r="Q317" s="106">
        <f>'[1]Compound Vessels'!I642</f>
        <v>0</v>
      </c>
      <c r="R317" s="165">
        <f>'[1]Element Vessels'!F317</f>
        <v>0</v>
      </c>
      <c r="S317" s="103">
        <f>'[1]Element Vessels'!G317</f>
        <v>0</v>
      </c>
      <c r="T317" s="103">
        <f>'[1]Element Vessels'!H317</f>
        <v>0</v>
      </c>
      <c r="U317" s="103">
        <f>'[1]Element Vessels'!I317</f>
        <v>0</v>
      </c>
      <c r="V317" s="168">
        <f>[2]Pellets!F317</f>
        <v>0</v>
      </c>
      <c r="W317" s="104">
        <f>[2]Pellets!G317</f>
        <v>0</v>
      </c>
      <c r="X317" s="104">
        <f>[2]Pellets!H317</f>
        <v>0</v>
      </c>
      <c r="Y317" s="104">
        <f>[2]Pellets!I317</f>
        <v>0</v>
      </c>
      <c r="Z317" s="104">
        <f>'[2]Blocks (Poly)'!D317</f>
        <v>0</v>
      </c>
      <c r="AA317" s="104">
        <f>'[2]Slabs (Poly)'!F317</f>
        <v>0</v>
      </c>
      <c r="AB317" s="104">
        <f>'[2]Stairs (Poly)'!D317</f>
        <v>0</v>
      </c>
      <c r="AC317" s="171">
        <f>[2]Bricks!E317</f>
        <v>0</v>
      </c>
      <c r="AD317" s="103">
        <f>[2]Molds!C317</f>
        <v>0</v>
      </c>
      <c r="AE317" s="103">
        <f xml:space="preserve"> '[2]Molded Items'!C317</f>
        <v>0</v>
      </c>
      <c r="AF317" s="103"/>
      <c r="AG317" s="103">
        <f>[2]Wafers!H318</f>
        <v>0</v>
      </c>
      <c r="AH317" s="103"/>
      <c r="AI317" s="103"/>
      <c r="AJ317" s="103"/>
      <c r="AK317" s="103"/>
      <c r="AL317" s="103"/>
      <c r="AM317" s="103"/>
      <c r="AN317" s="103"/>
      <c r="AO317" s="103"/>
      <c r="AP317" s="103"/>
      <c r="AQ317" s="103"/>
      <c r="AR317" s="103"/>
      <c r="AS317" s="103"/>
      <c r="AT317" s="103">
        <f>Inventories!$D317</f>
        <v>0</v>
      </c>
      <c r="AU317" s="103">
        <f>'[2]Gripped Tools'!C227</f>
        <v>0</v>
      </c>
      <c r="AV317" s="103">
        <f>'[2]Pogo Sticks'!$C317</f>
        <v>0</v>
      </c>
      <c r="AW317" s="103">
        <f>'[1]Custom Objects'!$C312</f>
        <v>0</v>
      </c>
      <c r="AX317" s="103"/>
      <c r="AY317" s="103">
        <f>'[3]Items (MC)'!A317</f>
        <v>0</v>
      </c>
      <c r="AZ317" s="103">
        <f>'[3]Blocks (MC)'!A317</f>
        <v>0</v>
      </c>
    </row>
    <row r="318" spans="3:52" x14ac:dyDescent="0.2">
      <c r="C318" s="105">
        <f>[1]Ores!C318</f>
        <v>0</v>
      </c>
      <c r="D318" s="105">
        <f>[1]Ingots!C318</f>
        <v>0</v>
      </c>
      <c r="E318" s="105"/>
      <c r="F318" s="105">
        <f>'[1]Compressed Blocks'!C318</f>
        <v>0</v>
      </c>
      <c r="G318" s="103">
        <f>[1]Catalysts!C318</f>
        <v>0</v>
      </c>
      <c r="H318" s="103">
        <f>[2]Pellets!F315</f>
        <v>0</v>
      </c>
      <c r="I318" s="103">
        <f>'[1]CV Links'!B320</f>
        <v>0</v>
      </c>
      <c r="J318" s="162" t="str">
        <f>'[1]Compound Vessels'!F318</f>
        <v>Vial (Whiskey)</v>
      </c>
      <c r="K318" s="106" t="str">
        <f>'[1]Compound Vessels'!G318</f>
        <v>Beaker (Whiskey)</v>
      </c>
      <c r="L318" s="106" t="str">
        <f>'[1]Compound Vessels'!H318</f>
        <v>Drum (Whiskey)</v>
      </c>
      <c r="M318" s="106" t="str">
        <f>'[1]Compound Vessels'!I318</f>
        <v>Chemical Vat (Whiskey)</v>
      </c>
      <c r="N318" s="162">
        <f>'[1]Compound Vessels'!F643</f>
        <v>0</v>
      </c>
      <c r="O318" s="106">
        <f>'[1]Compound Vessels'!G643</f>
        <v>0</v>
      </c>
      <c r="P318" s="106">
        <f>'[1]Compound Vessels'!H643</f>
        <v>0</v>
      </c>
      <c r="Q318" s="106">
        <f>'[1]Compound Vessels'!I643</f>
        <v>0</v>
      </c>
      <c r="R318" s="165">
        <f>'[1]Element Vessels'!F318</f>
        <v>0</v>
      </c>
      <c r="S318" s="103">
        <f>'[1]Element Vessels'!G318</f>
        <v>0</v>
      </c>
      <c r="T318" s="103">
        <f>'[1]Element Vessels'!H318</f>
        <v>0</v>
      </c>
      <c r="U318" s="103">
        <f>'[1]Element Vessels'!I318</f>
        <v>0</v>
      </c>
      <c r="V318" s="168">
        <f>[2]Pellets!F318</f>
        <v>0</v>
      </c>
      <c r="W318" s="104">
        <f>[2]Pellets!G318</f>
        <v>0</v>
      </c>
      <c r="X318" s="104">
        <f>[2]Pellets!H318</f>
        <v>0</v>
      </c>
      <c r="Y318" s="104">
        <f>[2]Pellets!I318</f>
        <v>0</v>
      </c>
      <c r="Z318" s="104">
        <f>'[2]Blocks (Poly)'!D318</f>
        <v>0</v>
      </c>
      <c r="AA318" s="104">
        <f>'[2]Slabs (Poly)'!F318</f>
        <v>0</v>
      </c>
      <c r="AB318" s="104">
        <f>'[2]Stairs (Poly)'!D318</f>
        <v>0</v>
      </c>
      <c r="AC318" s="171">
        <f>[2]Bricks!E318</f>
        <v>0</v>
      </c>
      <c r="AD318" s="103">
        <f>[2]Molds!C318</f>
        <v>0</v>
      </c>
      <c r="AE318" s="103">
        <f xml:space="preserve"> '[2]Molded Items'!C318</f>
        <v>0</v>
      </c>
      <c r="AF318" s="103"/>
      <c r="AG318" s="103">
        <f>[2]Wafers!H319</f>
        <v>0</v>
      </c>
      <c r="AH318" s="103"/>
      <c r="AI318" s="103"/>
      <c r="AJ318" s="103"/>
      <c r="AK318" s="103"/>
      <c r="AL318" s="103"/>
      <c r="AM318" s="103"/>
      <c r="AN318" s="103"/>
      <c r="AO318" s="103"/>
      <c r="AP318" s="103"/>
      <c r="AQ318" s="103"/>
      <c r="AR318" s="103"/>
      <c r="AS318" s="103"/>
      <c r="AT318" s="103">
        <f>Inventories!$D318</f>
        <v>0</v>
      </c>
      <c r="AU318" s="103">
        <f>'[2]Gripped Tools'!C228</f>
        <v>0</v>
      </c>
      <c r="AV318" s="103">
        <f>'[2]Pogo Sticks'!$C318</f>
        <v>0</v>
      </c>
      <c r="AW318" s="103">
        <f>'[1]Custom Objects'!$C313</f>
        <v>0</v>
      </c>
      <c r="AX318" s="103"/>
      <c r="AY318" s="103">
        <f>'[3]Items (MC)'!A318</f>
        <v>0</v>
      </c>
      <c r="AZ318" s="103">
        <f>'[3]Blocks (MC)'!A318</f>
        <v>0</v>
      </c>
    </row>
    <row r="319" spans="3:52" x14ac:dyDescent="0.2">
      <c r="C319" s="105">
        <f>[1]Ores!C319</f>
        <v>0</v>
      </c>
      <c r="D319" s="105">
        <f>[1]Ingots!C319</f>
        <v>0</v>
      </c>
      <c r="E319" s="105"/>
      <c r="F319" s="105">
        <f>'[1]Compressed Blocks'!C319</f>
        <v>0</v>
      </c>
      <c r="G319" s="103">
        <f>[1]Catalysts!C319</f>
        <v>0</v>
      </c>
      <c r="H319" s="103">
        <f>[2]Pellets!F316</f>
        <v>0</v>
      </c>
      <c r="I319" s="103">
        <f>'[1]CV Links'!B321</f>
        <v>0</v>
      </c>
      <c r="J319" s="162" t="str">
        <f>'[1]Compound Vessels'!F319</f>
        <v>Vial (Wine)</v>
      </c>
      <c r="K319" s="106" t="str">
        <f>'[1]Compound Vessels'!G319</f>
        <v>Beaker (Wine)</v>
      </c>
      <c r="L319" s="106" t="str">
        <f>'[1]Compound Vessels'!H319</f>
        <v>Drum (Wine)</v>
      </c>
      <c r="M319" s="106" t="str">
        <f>'[1]Compound Vessels'!I319</f>
        <v>Chemical Vat (Wine)</v>
      </c>
      <c r="N319" s="162">
        <f>'[1]Compound Vessels'!F644</f>
        <v>0</v>
      </c>
      <c r="O319" s="106">
        <f>'[1]Compound Vessels'!G644</f>
        <v>0</v>
      </c>
      <c r="P319" s="106">
        <f>'[1]Compound Vessels'!H644</f>
        <v>0</v>
      </c>
      <c r="Q319" s="106">
        <f>'[1]Compound Vessels'!I644</f>
        <v>0</v>
      </c>
      <c r="R319" s="165">
        <f>'[1]Element Vessels'!F319</f>
        <v>0</v>
      </c>
      <c r="S319" s="103">
        <f>'[1]Element Vessels'!G319</f>
        <v>0</v>
      </c>
      <c r="T319" s="103">
        <f>'[1]Element Vessels'!H319</f>
        <v>0</v>
      </c>
      <c r="U319" s="103">
        <f>'[1]Element Vessels'!I319</f>
        <v>0</v>
      </c>
      <c r="V319" s="168">
        <f>[2]Pellets!F319</f>
        <v>0</v>
      </c>
      <c r="W319" s="104">
        <f>[2]Pellets!G319</f>
        <v>0</v>
      </c>
      <c r="X319" s="104">
        <f>[2]Pellets!H319</f>
        <v>0</v>
      </c>
      <c r="Y319" s="104">
        <f>[2]Pellets!I319</f>
        <v>0</v>
      </c>
      <c r="Z319" s="104">
        <f>'[2]Blocks (Poly)'!D319</f>
        <v>0</v>
      </c>
      <c r="AA319" s="104">
        <f>'[2]Slabs (Poly)'!F319</f>
        <v>0</v>
      </c>
      <c r="AB319" s="104">
        <f>'[2]Stairs (Poly)'!D319</f>
        <v>0</v>
      </c>
      <c r="AC319" s="171">
        <f>[2]Bricks!E319</f>
        <v>0</v>
      </c>
      <c r="AD319" s="103">
        <f>[2]Molds!C319</f>
        <v>0</v>
      </c>
      <c r="AE319" s="103">
        <f xml:space="preserve"> '[2]Molded Items'!C319</f>
        <v>0</v>
      </c>
      <c r="AF319" s="103"/>
      <c r="AG319" s="103"/>
      <c r="AH319" s="103"/>
      <c r="AI319" s="103"/>
      <c r="AJ319" s="103"/>
      <c r="AK319" s="103"/>
      <c r="AL319" s="103"/>
      <c r="AM319" s="103"/>
      <c r="AN319" s="103"/>
      <c r="AO319" s="103"/>
      <c r="AP319" s="103"/>
      <c r="AQ319" s="103"/>
      <c r="AR319" s="103"/>
      <c r="AS319" s="103"/>
      <c r="AT319" s="103">
        <f>Inventories!$D319</f>
        <v>0</v>
      </c>
      <c r="AU319" s="103">
        <f>'[2]Gripped Tools'!C229</f>
        <v>0</v>
      </c>
      <c r="AV319" s="103">
        <f>'[2]Pogo Sticks'!$C319</f>
        <v>0</v>
      </c>
      <c r="AW319" s="103">
        <f>'[1]Custom Objects'!$C314</f>
        <v>0</v>
      </c>
      <c r="AX319" s="103"/>
      <c r="AY319" s="103">
        <f>'[3]Items (MC)'!A319</f>
        <v>0</v>
      </c>
      <c r="AZ319" s="103">
        <f>'[3]Blocks (MC)'!A319</f>
        <v>0</v>
      </c>
    </row>
    <row r="320" spans="3:52" x14ac:dyDescent="0.2">
      <c r="C320" s="105">
        <f>[1]Ores!C320</f>
        <v>0</v>
      </c>
      <c r="D320" s="105">
        <f>[1]Ingots!C320</f>
        <v>0</v>
      </c>
      <c r="E320" s="105"/>
      <c r="F320" s="105">
        <f>'[1]Compressed Blocks'!C320</f>
        <v>0</v>
      </c>
      <c r="G320" s="103">
        <f>[1]Catalysts!C320</f>
        <v>0</v>
      </c>
      <c r="H320" s="103">
        <f>[2]Pellets!F317</f>
        <v>0</v>
      </c>
      <c r="I320" s="103">
        <f>'[1]CV Links'!B322</f>
        <v>0</v>
      </c>
      <c r="J320" s="162" t="str">
        <f>'[1]Compound Vessels'!F320</f>
        <v>Vial (Xylene)</v>
      </c>
      <c r="K320" s="106" t="str">
        <f>'[1]Compound Vessels'!G320</f>
        <v>Beaker (Xylene)</v>
      </c>
      <c r="L320" s="106" t="str">
        <f>'[1]Compound Vessels'!H320</f>
        <v>Drum (Xylene)</v>
      </c>
      <c r="M320" s="106" t="str">
        <f>'[1]Compound Vessels'!I320</f>
        <v>Chemical Vat (Xylene)</v>
      </c>
      <c r="N320" s="162">
        <f>'[1]Compound Vessels'!F645</f>
        <v>0</v>
      </c>
      <c r="O320" s="106">
        <f>'[1]Compound Vessels'!G645</f>
        <v>0</v>
      </c>
      <c r="P320" s="106">
        <f>'[1]Compound Vessels'!H645</f>
        <v>0</v>
      </c>
      <c r="Q320" s="106">
        <f>'[1]Compound Vessels'!I645</f>
        <v>0</v>
      </c>
      <c r="R320" s="165">
        <f>'[1]Element Vessels'!F320</f>
        <v>0</v>
      </c>
      <c r="S320" s="103">
        <f>'[1]Element Vessels'!G320</f>
        <v>0</v>
      </c>
      <c r="T320" s="103">
        <f>'[1]Element Vessels'!H320</f>
        <v>0</v>
      </c>
      <c r="U320" s="103">
        <f>'[1]Element Vessels'!I320</f>
        <v>0</v>
      </c>
      <c r="V320" s="168">
        <f>[2]Pellets!F320</f>
        <v>0</v>
      </c>
      <c r="W320" s="104">
        <f>[2]Pellets!G320</f>
        <v>0</v>
      </c>
      <c r="X320" s="104">
        <f>[2]Pellets!H320</f>
        <v>0</v>
      </c>
      <c r="Y320" s="104">
        <f>[2]Pellets!I320</f>
        <v>0</v>
      </c>
      <c r="Z320" s="104">
        <f>'[2]Blocks (Poly)'!D320</f>
        <v>0</v>
      </c>
      <c r="AA320" s="104">
        <f>'[2]Slabs (Poly)'!F320</f>
        <v>0</v>
      </c>
      <c r="AB320" s="104">
        <f>'[2]Stairs (Poly)'!D320</f>
        <v>0</v>
      </c>
      <c r="AC320" s="171">
        <f>[2]Bricks!E320</f>
        <v>0</v>
      </c>
      <c r="AD320" s="103">
        <f>[2]Molds!C320</f>
        <v>0</v>
      </c>
      <c r="AE320" s="103">
        <f xml:space="preserve"> '[2]Molded Items'!C320</f>
        <v>0</v>
      </c>
      <c r="AF320" s="103"/>
      <c r="AG320" s="103"/>
      <c r="AH320" s="103"/>
      <c r="AI320" s="103"/>
      <c r="AJ320" s="103"/>
      <c r="AK320" s="103"/>
      <c r="AL320" s="103"/>
      <c r="AM320" s="103"/>
      <c r="AN320" s="103"/>
      <c r="AO320" s="103"/>
      <c r="AP320" s="103"/>
      <c r="AQ320" s="103"/>
      <c r="AR320" s="103"/>
      <c r="AS320" s="103"/>
      <c r="AT320" s="103">
        <f>Inventories!$D320</f>
        <v>0</v>
      </c>
      <c r="AU320" s="103">
        <f>'[2]Gripped Tools'!C230</f>
        <v>0</v>
      </c>
      <c r="AV320" s="103">
        <f>'[2]Pogo Sticks'!$C320</f>
        <v>0</v>
      </c>
      <c r="AW320" s="103">
        <f>'[1]Custom Objects'!$C315</f>
        <v>0</v>
      </c>
      <c r="AX320" s="103"/>
      <c r="AY320" s="103">
        <f>'[3]Items (MC)'!A320</f>
        <v>0</v>
      </c>
      <c r="AZ320" s="103">
        <f>'[3]Blocks (MC)'!A320</f>
        <v>0</v>
      </c>
    </row>
    <row r="321" spans="3:52" x14ac:dyDescent="0.2">
      <c r="C321" s="105">
        <f>[1]Ores!C321</f>
        <v>0</v>
      </c>
      <c r="D321" s="105">
        <f>[1]Ingots!C321</f>
        <v>0</v>
      </c>
      <c r="E321" s="105"/>
      <c r="F321" s="105">
        <f>'[1]Compressed Blocks'!C321</f>
        <v>0</v>
      </c>
      <c r="G321" s="103">
        <f>[1]Catalysts!C321</f>
        <v>0</v>
      </c>
      <c r="H321" s="103">
        <f>[2]Pellets!F318</f>
        <v>0</v>
      </c>
      <c r="I321" s="103">
        <f>'[1]CV Links'!B323</f>
        <v>0</v>
      </c>
      <c r="J321" s="162" t="str">
        <f>'[1]Compound Vessels'!F321</f>
        <v>Bag (Zeolite)</v>
      </c>
      <c r="K321" s="106" t="str">
        <f>'[1]Compound Vessels'!G321</f>
        <v>Sack (Zeolite)</v>
      </c>
      <c r="L321" s="106" t="str">
        <f>'[1]Compound Vessels'!H321</f>
        <v>Powder Keg (Zeolite)</v>
      </c>
      <c r="M321" s="106" t="str">
        <f>'[1]Compound Vessels'!I321</f>
        <v>Chemical Silo (Zeolite)</v>
      </c>
      <c r="N321" s="162">
        <f>'[1]Compound Vessels'!F646</f>
        <v>0</v>
      </c>
      <c r="O321" s="106">
        <f>'[1]Compound Vessels'!G646</f>
        <v>0</v>
      </c>
      <c r="P321" s="106">
        <f>'[1]Compound Vessels'!H646</f>
        <v>0</v>
      </c>
      <c r="Q321" s="106">
        <f>'[1]Compound Vessels'!I646</f>
        <v>0</v>
      </c>
      <c r="R321" s="165">
        <f>'[1]Element Vessels'!F321</f>
        <v>0</v>
      </c>
      <c r="S321" s="103">
        <f>'[1]Element Vessels'!G321</f>
        <v>0</v>
      </c>
      <c r="T321" s="103">
        <f>'[1]Element Vessels'!H321</f>
        <v>0</v>
      </c>
      <c r="U321" s="103">
        <f>'[1]Element Vessels'!I321</f>
        <v>0</v>
      </c>
      <c r="V321" s="168">
        <f>[2]Pellets!F321</f>
        <v>0</v>
      </c>
      <c r="W321" s="104">
        <f>[2]Pellets!G321</f>
        <v>0</v>
      </c>
      <c r="X321" s="104">
        <f>[2]Pellets!H321</f>
        <v>0</v>
      </c>
      <c r="Y321" s="104">
        <f>[2]Pellets!I321</f>
        <v>0</v>
      </c>
      <c r="Z321" s="104">
        <f>'[2]Blocks (Poly)'!D321</f>
        <v>0</v>
      </c>
      <c r="AA321" s="104">
        <f>'[2]Slabs (Poly)'!F321</f>
        <v>0</v>
      </c>
      <c r="AB321" s="104">
        <f>'[2]Stairs (Poly)'!D321</f>
        <v>0</v>
      </c>
      <c r="AC321" s="171">
        <f>[2]Bricks!E321</f>
        <v>0</v>
      </c>
      <c r="AD321" s="103">
        <f>[2]Molds!C321</f>
        <v>0</v>
      </c>
      <c r="AE321" s="103">
        <f xml:space="preserve"> '[2]Molded Items'!C321</f>
        <v>0</v>
      </c>
      <c r="AF321" s="103"/>
      <c r="AG321" s="103"/>
      <c r="AH321" s="103"/>
      <c r="AI321" s="103"/>
      <c r="AJ321" s="103"/>
      <c r="AK321" s="103"/>
      <c r="AL321" s="103"/>
      <c r="AM321" s="103"/>
      <c r="AN321" s="103"/>
      <c r="AO321" s="103"/>
      <c r="AP321" s="103"/>
      <c r="AQ321" s="103"/>
      <c r="AR321" s="103"/>
      <c r="AS321" s="103"/>
      <c r="AT321" s="103">
        <f>Inventories!$D321</f>
        <v>0</v>
      </c>
      <c r="AU321" s="103">
        <f>'[2]Gripped Tools'!C231</f>
        <v>0</v>
      </c>
      <c r="AV321" s="103">
        <f>'[2]Pogo Sticks'!$C321</f>
        <v>0</v>
      </c>
      <c r="AW321" s="103">
        <f>'[1]Custom Objects'!$C316</f>
        <v>0</v>
      </c>
      <c r="AX321" s="103"/>
      <c r="AY321" s="103">
        <f>'[3]Items (MC)'!A321</f>
        <v>0</v>
      </c>
      <c r="AZ321" s="103">
        <f>'[3]Blocks (MC)'!A321</f>
        <v>0</v>
      </c>
    </row>
    <row r="322" spans="3:52" x14ac:dyDescent="0.2">
      <c r="C322" s="105">
        <f>[1]Ores!C322</f>
        <v>0</v>
      </c>
      <c r="D322" s="105">
        <f>[1]Ingots!C322</f>
        <v>0</v>
      </c>
      <c r="E322" s="105"/>
      <c r="F322" s="105">
        <f>'[1]Compressed Blocks'!C322</f>
        <v>0</v>
      </c>
      <c r="G322" s="103">
        <f>[1]Catalysts!C322</f>
        <v>0</v>
      </c>
      <c r="H322" s="103">
        <f>[2]Pellets!F319</f>
        <v>0</v>
      </c>
      <c r="I322" s="103">
        <f>'[1]CV Links'!B324</f>
        <v>0</v>
      </c>
      <c r="J322" s="162" t="str">
        <f>'[1]Compound Vessels'!F322</f>
        <v>Bag (Ziegler-Natta)</v>
      </c>
      <c r="K322" s="106" t="str">
        <f>'[1]Compound Vessels'!G322</f>
        <v>Sack (Ziegler-Natta)</v>
      </c>
      <c r="L322" s="106" t="str">
        <f>'[1]Compound Vessels'!H322</f>
        <v>Powder Keg (Ziegler-Natta)</v>
      </c>
      <c r="M322" s="106" t="str">
        <f>'[1]Compound Vessels'!I322</f>
        <v>Chemical Silo (Ziegler-Natta)</v>
      </c>
      <c r="N322" s="162">
        <f>'[1]Compound Vessels'!F647</f>
        <v>0</v>
      </c>
      <c r="O322" s="106">
        <f>'[1]Compound Vessels'!G647</f>
        <v>0</v>
      </c>
      <c r="P322" s="106">
        <f>'[1]Compound Vessels'!H647</f>
        <v>0</v>
      </c>
      <c r="Q322" s="106">
        <f>'[1]Compound Vessels'!I647</f>
        <v>0</v>
      </c>
      <c r="R322" s="165">
        <f>'[1]Element Vessels'!F322</f>
        <v>0</v>
      </c>
      <c r="S322" s="103">
        <f>'[1]Element Vessels'!G322</f>
        <v>0</v>
      </c>
      <c r="T322" s="103">
        <f>'[1]Element Vessels'!H322</f>
        <v>0</v>
      </c>
      <c r="U322" s="103">
        <f>'[1]Element Vessels'!I322</f>
        <v>0</v>
      </c>
      <c r="V322" s="168">
        <f>[2]Pellets!F322</f>
        <v>0</v>
      </c>
      <c r="W322" s="104">
        <f>[2]Pellets!G322</f>
        <v>0</v>
      </c>
      <c r="X322" s="104">
        <f>[2]Pellets!H322</f>
        <v>0</v>
      </c>
      <c r="Y322" s="104">
        <f>[2]Pellets!I322</f>
        <v>0</v>
      </c>
      <c r="Z322" s="104">
        <f>'[2]Blocks (Poly)'!D322</f>
        <v>0</v>
      </c>
      <c r="AA322" s="104">
        <f>'[2]Slabs (Poly)'!F322</f>
        <v>0</v>
      </c>
      <c r="AB322" s="104">
        <f>'[2]Stairs (Poly)'!D322</f>
        <v>0</v>
      </c>
      <c r="AC322" s="171">
        <f>[2]Bricks!E322</f>
        <v>0</v>
      </c>
      <c r="AD322" s="103">
        <f>[2]Molds!C322</f>
        <v>0</v>
      </c>
      <c r="AE322" s="103">
        <f xml:space="preserve"> '[2]Molded Items'!C322</f>
        <v>0</v>
      </c>
      <c r="AF322" s="103"/>
      <c r="AG322" s="103"/>
      <c r="AH322" s="103"/>
      <c r="AI322" s="103"/>
      <c r="AJ322" s="103"/>
      <c r="AK322" s="103"/>
      <c r="AL322" s="103"/>
      <c r="AM322" s="103"/>
      <c r="AN322" s="103"/>
      <c r="AO322" s="103"/>
      <c r="AP322" s="103"/>
      <c r="AQ322" s="103"/>
      <c r="AR322" s="103"/>
      <c r="AS322" s="103"/>
      <c r="AT322" s="103">
        <f>Inventories!$D322</f>
        <v>0</v>
      </c>
      <c r="AU322" s="103">
        <f>'[2]Gripped Tools'!C232</f>
        <v>0</v>
      </c>
      <c r="AV322" s="103">
        <f>'[2]Pogo Sticks'!$C322</f>
        <v>0</v>
      </c>
      <c r="AW322" s="103">
        <f>'[1]Custom Objects'!$C317</f>
        <v>0</v>
      </c>
      <c r="AX322" s="103"/>
      <c r="AY322" s="103">
        <f>'[3]Items (MC)'!A322</f>
        <v>0</v>
      </c>
      <c r="AZ322" s="103">
        <f>'[3]Blocks (MC)'!A322</f>
        <v>0</v>
      </c>
    </row>
    <row r="323" spans="3:52" x14ac:dyDescent="0.2">
      <c r="C323" s="105">
        <f>[1]Ores!C323</f>
        <v>0</v>
      </c>
      <c r="D323" s="105">
        <f>[1]Ingots!C323</f>
        <v>0</v>
      </c>
      <c r="E323" s="105"/>
      <c r="F323" s="105">
        <f>'[1]Compressed Blocks'!C323</f>
        <v>0</v>
      </c>
      <c r="G323" s="103">
        <f>[1]Catalysts!C323</f>
        <v>0</v>
      </c>
      <c r="H323" s="103">
        <f>[2]Pellets!F320</f>
        <v>0</v>
      </c>
      <c r="I323" s="103">
        <f>'[1]CV Links'!B325</f>
        <v>0</v>
      </c>
      <c r="J323" s="162" t="str">
        <f>'[1]Compound Vessels'!F323</f>
        <v>Vial (Zinc Chloride)</v>
      </c>
      <c r="K323" s="106" t="str">
        <f>'[1]Compound Vessels'!G323</f>
        <v>Beaker (Zinc Chloride)</v>
      </c>
      <c r="L323" s="106" t="str">
        <f>'[1]Compound Vessels'!H323</f>
        <v>Drum (Zinc Chloride)</v>
      </c>
      <c r="M323" s="106" t="str">
        <f>'[1]Compound Vessels'!I323</f>
        <v>Chemical Vat (Zinc Chloride)</v>
      </c>
      <c r="N323" s="162">
        <f>'[1]Compound Vessels'!F648</f>
        <v>0</v>
      </c>
      <c r="O323" s="106">
        <f>'[1]Compound Vessels'!G648</f>
        <v>0</v>
      </c>
      <c r="P323" s="106">
        <f>'[1]Compound Vessels'!H648</f>
        <v>0</v>
      </c>
      <c r="Q323" s="106">
        <f>'[1]Compound Vessels'!I648</f>
        <v>0</v>
      </c>
      <c r="R323" s="165">
        <f>'[1]Element Vessels'!F323</f>
        <v>0</v>
      </c>
      <c r="S323" s="103">
        <f>'[1]Element Vessels'!G323</f>
        <v>0</v>
      </c>
      <c r="T323" s="103">
        <f>'[1]Element Vessels'!H323</f>
        <v>0</v>
      </c>
      <c r="U323" s="103">
        <f>'[1]Element Vessels'!I323</f>
        <v>0</v>
      </c>
      <c r="V323" s="168">
        <f>[2]Pellets!F323</f>
        <v>0</v>
      </c>
      <c r="W323" s="104">
        <f>[2]Pellets!G323</f>
        <v>0</v>
      </c>
      <c r="X323" s="104">
        <f>[2]Pellets!H323</f>
        <v>0</v>
      </c>
      <c r="Y323" s="104">
        <f>[2]Pellets!I323</f>
        <v>0</v>
      </c>
      <c r="Z323" s="104">
        <f>'[2]Blocks (Poly)'!D323</f>
        <v>0</v>
      </c>
      <c r="AA323" s="104">
        <f>'[2]Slabs (Poly)'!F323</f>
        <v>0</v>
      </c>
      <c r="AB323" s="104">
        <f>'[2]Stairs (Poly)'!D323</f>
        <v>0</v>
      </c>
      <c r="AC323" s="171">
        <f>[2]Bricks!E323</f>
        <v>0</v>
      </c>
      <c r="AD323" s="103">
        <f>[2]Molds!C323</f>
        <v>0</v>
      </c>
      <c r="AE323" s="103">
        <f xml:space="preserve"> '[2]Molded Items'!C323</f>
        <v>0</v>
      </c>
      <c r="AF323" s="103"/>
      <c r="AG323" s="103"/>
      <c r="AH323" s="103"/>
      <c r="AI323" s="103"/>
      <c r="AJ323" s="103"/>
      <c r="AK323" s="103"/>
      <c r="AL323" s="103"/>
      <c r="AM323" s="103"/>
      <c r="AN323" s="103"/>
      <c r="AO323" s="103"/>
      <c r="AP323" s="103"/>
      <c r="AQ323" s="103"/>
      <c r="AR323" s="103"/>
      <c r="AS323" s="103"/>
      <c r="AT323" s="103">
        <f>Inventories!$D323</f>
        <v>0</v>
      </c>
      <c r="AU323" s="103">
        <f>'[2]Gripped Tools'!C233</f>
        <v>0</v>
      </c>
      <c r="AV323" s="103">
        <f>'[2]Pogo Sticks'!$C323</f>
        <v>0</v>
      </c>
      <c r="AW323" s="103">
        <f>'[1]Custom Objects'!$C318</f>
        <v>0</v>
      </c>
      <c r="AX323" s="103"/>
      <c r="AY323" s="103">
        <f>'[3]Items (MC)'!A323</f>
        <v>0</v>
      </c>
      <c r="AZ323" s="103">
        <f>'[3]Blocks (MC)'!A323</f>
        <v>0</v>
      </c>
    </row>
    <row r="324" spans="3:52" x14ac:dyDescent="0.2">
      <c r="C324" s="105">
        <f>[1]Ores!C324</f>
        <v>0</v>
      </c>
      <c r="D324" s="105">
        <f>[1]Ingots!C324</f>
        <v>0</v>
      </c>
      <c r="E324" s="105"/>
      <c r="F324" s="105">
        <f>'[1]Compressed Blocks'!C324</f>
        <v>0</v>
      </c>
      <c r="G324" s="103">
        <f>[1]Catalysts!C324</f>
        <v>0</v>
      </c>
      <c r="H324" s="103">
        <f>[2]Pellets!F321</f>
        <v>0</v>
      </c>
      <c r="I324" s="103">
        <f>'[1]CV Links'!B326</f>
        <v>0</v>
      </c>
      <c r="J324" s="162" t="str">
        <f>'[1]Compound Vessels'!F324</f>
        <v>Bag (Zinc II Chloride)</v>
      </c>
      <c r="K324" s="106" t="str">
        <f>'[1]Compound Vessels'!G324</f>
        <v>Sack (Zinc II Chloride)</v>
      </c>
      <c r="L324" s="106" t="str">
        <f>'[1]Compound Vessels'!H324</f>
        <v>Powder Keg (Zinc II Chloride)</v>
      </c>
      <c r="M324" s="106" t="str">
        <f>'[1]Compound Vessels'!I324</f>
        <v>Chemical Silo (Zinc II Chloride)</v>
      </c>
      <c r="N324" s="162">
        <f>'[1]Compound Vessels'!F649</f>
        <v>0</v>
      </c>
      <c r="O324" s="106">
        <f>'[1]Compound Vessels'!G649</f>
        <v>0</v>
      </c>
      <c r="P324" s="106">
        <f>'[1]Compound Vessels'!H649</f>
        <v>0</v>
      </c>
      <c r="Q324" s="106">
        <f>'[1]Compound Vessels'!I649</f>
        <v>0</v>
      </c>
      <c r="R324" s="165">
        <f>'[1]Element Vessels'!F324</f>
        <v>0</v>
      </c>
      <c r="S324" s="103">
        <f>'[1]Element Vessels'!G324</f>
        <v>0</v>
      </c>
      <c r="T324" s="103">
        <f>'[1]Element Vessels'!H324</f>
        <v>0</v>
      </c>
      <c r="U324" s="103">
        <f>'[1]Element Vessels'!I324</f>
        <v>0</v>
      </c>
      <c r="V324" s="168">
        <f>[2]Pellets!F324</f>
        <v>0</v>
      </c>
      <c r="W324" s="104">
        <f>[2]Pellets!G324</f>
        <v>0</v>
      </c>
      <c r="X324" s="104">
        <f>[2]Pellets!H324</f>
        <v>0</v>
      </c>
      <c r="Y324" s="104">
        <f>[2]Pellets!I324</f>
        <v>0</v>
      </c>
      <c r="Z324" s="104">
        <f>'[2]Blocks (Poly)'!D324</f>
        <v>0</v>
      </c>
      <c r="AA324" s="104">
        <f>'[2]Slabs (Poly)'!F324</f>
        <v>0</v>
      </c>
      <c r="AB324" s="104">
        <f>'[2]Stairs (Poly)'!D324</f>
        <v>0</v>
      </c>
      <c r="AC324" s="171">
        <f>[2]Bricks!E324</f>
        <v>0</v>
      </c>
      <c r="AD324" s="103">
        <f>[2]Molds!C324</f>
        <v>0</v>
      </c>
      <c r="AE324" s="103">
        <f xml:space="preserve"> '[2]Molded Items'!C324</f>
        <v>0</v>
      </c>
      <c r="AF324" s="103"/>
      <c r="AG324" s="103"/>
      <c r="AH324" s="103"/>
      <c r="AI324" s="103"/>
      <c r="AJ324" s="103"/>
      <c r="AK324" s="103"/>
      <c r="AL324" s="103"/>
      <c r="AM324" s="103"/>
      <c r="AN324" s="103"/>
      <c r="AO324" s="103"/>
      <c r="AP324" s="103"/>
      <c r="AQ324" s="103"/>
      <c r="AR324" s="103"/>
      <c r="AS324" s="103"/>
      <c r="AT324" s="103">
        <f>Inventories!$D324</f>
        <v>0</v>
      </c>
      <c r="AU324" s="103">
        <f>'[2]Gripped Tools'!C234</f>
        <v>0</v>
      </c>
      <c r="AV324" s="103">
        <f>'[2]Pogo Sticks'!$C324</f>
        <v>0</v>
      </c>
      <c r="AW324" s="103">
        <f>'[1]Custom Objects'!$C319</f>
        <v>0</v>
      </c>
      <c r="AX324" s="103"/>
      <c r="AY324" s="103">
        <f>'[3]Items (MC)'!A324</f>
        <v>0</v>
      </c>
      <c r="AZ324" s="103">
        <f>'[3]Blocks (MC)'!A324</f>
        <v>0</v>
      </c>
    </row>
    <row r="325" spans="3:52" x14ac:dyDescent="0.2">
      <c r="C325" s="105">
        <f>[1]Ores!C325</f>
        <v>0</v>
      </c>
      <c r="D325" s="105">
        <f>[1]Ingots!C325</f>
        <v>0</v>
      </c>
      <c r="E325" s="105"/>
      <c r="F325" s="105">
        <f>'[1]Compressed Blocks'!C325</f>
        <v>0</v>
      </c>
      <c r="G325" s="103">
        <f>[1]Catalysts!C325</f>
        <v>0</v>
      </c>
      <c r="H325" s="103">
        <f>[2]Pellets!F322</f>
        <v>0</v>
      </c>
      <c r="I325" s="103">
        <f>'[1]CV Links'!B327</f>
        <v>0</v>
      </c>
      <c r="J325" s="162" t="str">
        <f>'[1]Compound Vessels'!F325</f>
        <v>Vial (Zinc Oxide)</v>
      </c>
      <c r="K325" s="106" t="str">
        <f>'[1]Compound Vessels'!G325</f>
        <v>Beaker (Zinc Oxide)</v>
      </c>
      <c r="L325" s="106" t="str">
        <f>'[1]Compound Vessels'!H325</f>
        <v>Drum (Zinc Oxide)</v>
      </c>
      <c r="M325" s="106" t="str">
        <f>'[1]Compound Vessels'!I325</f>
        <v>Chemical Vat (Zinc Oxide)</v>
      </c>
      <c r="N325" s="162">
        <f>'[1]Compound Vessels'!F650</f>
        <v>0</v>
      </c>
      <c r="O325" s="106">
        <f>'[1]Compound Vessels'!G650</f>
        <v>0</v>
      </c>
      <c r="P325" s="106">
        <f>'[1]Compound Vessels'!H650</f>
        <v>0</v>
      </c>
      <c r="Q325" s="106">
        <f>'[1]Compound Vessels'!I650</f>
        <v>0</v>
      </c>
      <c r="R325" s="165">
        <f>'[1]Element Vessels'!F325</f>
        <v>0</v>
      </c>
      <c r="S325" s="103">
        <f>'[1]Element Vessels'!G325</f>
        <v>0</v>
      </c>
      <c r="T325" s="103">
        <f>'[1]Element Vessels'!H325</f>
        <v>0</v>
      </c>
      <c r="U325" s="103">
        <f>'[1]Element Vessels'!I325</f>
        <v>0</v>
      </c>
      <c r="V325" s="168">
        <f>[2]Pellets!F325</f>
        <v>0</v>
      </c>
      <c r="W325" s="104">
        <f>[2]Pellets!G325</f>
        <v>0</v>
      </c>
      <c r="X325" s="104">
        <f>[2]Pellets!H325</f>
        <v>0</v>
      </c>
      <c r="Y325" s="104">
        <f>[2]Pellets!I325</f>
        <v>0</v>
      </c>
      <c r="Z325" s="104">
        <f>'[2]Blocks (Poly)'!D325</f>
        <v>0</v>
      </c>
      <c r="AA325" s="104">
        <f>'[2]Slabs (Poly)'!F325</f>
        <v>0</v>
      </c>
      <c r="AB325" s="104">
        <f>'[2]Stairs (Poly)'!D325</f>
        <v>0</v>
      </c>
      <c r="AC325" s="171">
        <f>[2]Bricks!E325</f>
        <v>0</v>
      </c>
      <c r="AD325" s="103">
        <f>[2]Molds!C325</f>
        <v>0</v>
      </c>
      <c r="AE325" s="103">
        <f xml:space="preserve"> '[2]Molded Items'!C325</f>
        <v>0</v>
      </c>
      <c r="AF325" s="103"/>
      <c r="AG325" s="103"/>
      <c r="AH325" s="103"/>
      <c r="AI325" s="103"/>
      <c r="AJ325" s="103"/>
      <c r="AK325" s="103"/>
      <c r="AL325" s="103"/>
      <c r="AM325" s="103"/>
      <c r="AN325" s="103"/>
      <c r="AO325" s="103"/>
      <c r="AP325" s="103"/>
      <c r="AQ325" s="103"/>
      <c r="AR325" s="103"/>
      <c r="AS325" s="103"/>
      <c r="AT325" s="103">
        <f>Inventories!$D325</f>
        <v>0</v>
      </c>
      <c r="AU325" s="103">
        <f>'[2]Gripped Tools'!C235</f>
        <v>0</v>
      </c>
      <c r="AV325" s="103">
        <f>'[2]Pogo Sticks'!$C325</f>
        <v>0</v>
      </c>
      <c r="AW325" s="103">
        <f>'[1]Custom Objects'!$C320</f>
        <v>0</v>
      </c>
      <c r="AX325" s="103"/>
      <c r="AY325" s="103">
        <f>'[3]Items (MC)'!A325</f>
        <v>0</v>
      </c>
      <c r="AZ325" s="103">
        <f>'[3]Blocks (MC)'!A325</f>
        <v>0</v>
      </c>
    </row>
    <row r="326" spans="3:52" x14ac:dyDescent="0.2">
      <c r="C326" s="105">
        <f>[1]Ores!C326</f>
        <v>0</v>
      </c>
      <c r="D326" s="105">
        <f>[1]Ingots!C326</f>
        <v>0</v>
      </c>
      <c r="E326" s="105"/>
      <c r="F326" s="105">
        <f>'[1]Compressed Blocks'!C326</f>
        <v>0</v>
      </c>
      <c r="G326" s="103">
        <f>[1]Catalysts!C326</f>
        <v>0</v>
      </c>
      <c r="H326" s="103">
        <f>[2]Pellets!F323</f>
        <v>0</v>
      </c>
      <c r="I326" s="103">
        <f>'[1]CV Links'!B328</f>
        <v>0</v>
      </c>
      <c r="J326" s="162" t="str">
        <f>'[1]Compound Vessels'!F326</f>
        <v>Vial (Zinc Sulfate)</v>
      </c>
      <c r="K326" s="106" t="str">
        <f>'[1]Compound Vessels'!G326</f>
        <v>Beaker (Zinc Sulfate)</v>
      </c>
      <c r="L326" s="106" t="str">
        <f>'[1]Compound Vessels'!H326</f>
        <v>Drum (Zinc Sulfate)</v>
      </c>
      <c r="M326" s="106" t="str">
        <f>'[1]Compound Vessels'!I326</f>
        <v>Chemical Vat (Zinc Sulfate)</v>
      </c>
      <c r="N326" s="162">
        <f>'[1]Compound Vessels'!F651</f>
        <v>0</v>
      </c>
      <c r="O326" s="106">
        <f>'[1]Compound Vessels'!G651</f>
        <v>0</v>
      </c>
      <c r="P326" s="106">
        <f>'[1]Compound Vessels'!H651</f>
        <v>0</v>
      </c>
      <c r="Q326" s="106">
        <f>'[1]Compound Vessels'!I651</f>
        <v>0</v>
      </c>
      <c r="R326" s="165">
        <f>'[1]Element Vessels'!F326</f>
        <v>0</v>
      </c>
      <c r="S326" s="103">
        <f>'[1]Element Vessels'!G326</f>
        <v>0</v>
      </c>
      <c r="T326" s="103">
        <f>'[1]Element Vessels'!H326</f>
        <v>0</v>
      </c>
      <c r="U326" s="103">
        <f>'[1]Element Vessels'!I326</f>
        <v>0</v>
      </c>
      <c r="V326" s="168">
        <f>[2]Pellets!F326</f>
        <v>0</v>
      </c>
      <c r="W326" s="104">
        <f>[2]Pellets!G326</f>
        <v>0</v>
      </c>
      <c r="X326" s="104">
        <f>[2]Pellets!H326</f>
        <v>0</v>
      </c>
      <c r="Y326" s="104">
        <f>[2]Pellets!I326</f>
        <v>0</v>
      </c>
      <c r="Z326" s="104">
        <f>'[2]Blocks (Poly)'!D326</f>
        <v>0</v>
      </c>
      <c r="AA326" s="104">
        <f>'[2]Slabs (Poly)'!F326</f>
        <v>0</v>
      </c>
      <c r="AB326" s="104">
        <f>'[2]Stairs (Poly)'!D326</f>
        <v>0</v>
      </c>
      <c r="AC326" s="171">
        <f>[2]Bricks!E326</f>
        <v>0</v>
      </c>
      <c r="AD326" s="103">
        <f>[2]Molds!C326</f>
        <v>0</v>
      </c>
      <c r="AE326" s="103">
        <f xml:space="preserve"> '[2]Molded Items'!C326</f>
        <v>0</v>
      </c>
      <c r="AF326" s="103"/>
      <c r="AG326" s="103"/>
      <c r="AH326" s="103"/>
      <c r="AI326" s="103"/>
      <c r="AJ326" s="103"/>
      <c r="AK326" s="103"/>
      <c r="AL326" s="103"/>
      <c r="AM326" s="103"/>
      <c r="AN326" s="103"/>
      <c r="AO326" s="103"/>
      <c r="AP326" s="103"/>
      <c r="AQ326" s="103"/>
      <c r="AR326" s="103"/>
      <c r="AS326" s="103"/>
      <c r="AT326" s="103">
        <f>Inventories!$D326</f>
        <v>0</v>
      </c>
      <c r="AU326" s="103">
        <f>'[2]Gripped Tools'!C236</f>
        <v>0</v>
      </c>
      <c r="AV326" s="103">
        <f>'[2]Pogo Sticks'!$C326</f>
        <v>0</v>
      </c>
      <c r="AW326" s="103">
        <f>'[1]Custom Objects'!$C321</f>
        <v>0</v>
      </c>
      <c r="AX326" s="103"/>
      <c r="AY326" s="103">
        <f>'[3]Items (MC)'!A326</f>
        <v>0</v>
      </c>
      <c r="AZ326" s="103">
        <f>'[3]Blocks (MC)'!A326</f>
        <v>0</v>
      </c>
    </row>
    <row r="327" spans="3:52" x14ac:dyDescent="0.2">
      <c r="C327" s="105">
        <f>[1]Ores!C327</f>
        <v>0</v>
      </c>
      <c r="D327" s="105">
        <f>[1]Ingots!C327</f>
        <v>0</v>
      </c>
      <c r="E327" s="105"/>
      <c r="F327" s="105">
        <f>'[1]Compressed Blocks'!C327</f>
        <v>0</v>
      </c>
      <c r="G327" s="103">
        <f>[1]Catalysts!C327</f>
        <v>0</v>
      </c>
      <c r="H327" s="103">
        <f>[2]Pellets!F324</f>
        <v>0</v>
      </c>
      <c r="I327" s="103">
        <f>'[1]CV Links'!B329</f>
        <v>0</v>
      </c>
      <c r="N327" s="162"/>
      <c r="O327" s="106"/>
      <c r="P327" s="106"/>
      <c r="Q327" s="106"/>
      <c r="R327" s="165">
        <f>'[1]Element Vessels'!F327</f>
        <v>0</v>
      </c>
      <c r="S327" s="103">
        <f>'[1]Element Vessels'!G327</f>
        <v>0</v>
      </c>
      <c r="T327" s="103">
        <f>'[1]Element Vessels'!H327</f>
        <v>0</v>
      </c>
      <c r="U327" s="103">
        <f>'[1]Element Vessels'!I327</f>
        <v>0</v>
      </c>
      <c r="V327" s="168">
        <f>[2]Pellets!F327</f>
        <v>0</v>
      </c>
      <c r="W327" s="104">
        <f>[2]Pellets!G327</f>
        <v>0</v>
      </c>
      <c r="X327" s="104">
        <f>[2]Pellets!H327</f>
        <v>0</v>
      </c>
      <c r="Y327" s="104">
        <f>[2]Pellets!I327</f>
        <v>0</v>
      </c>
      <c r="Z327" s="104">
        <f>'[2]Blocks (Poly)'!D327</f>
        <v>0</v>
      </c>
      <c r="AA327" s="104">
        <f>'[2]Slabs (Poly)'!F327</f>
        <v>0</v>
      </c>
      <c r="AB327" s="104">
        <f>'[2]Stairs (Poly)'!D327</f>
        <v>0</v>
      </c>
      <c r="AC327" s="171">
        <f>[2]Bricks!E327</f>
        <v>0</v>
      </c>
      <c r="AD327" s="103">
        <f>[2]Molds!C327</f>
        <v>0</v>
      </c>
      <c r="AE327" s="103">
        <f xml:space="preserve"> '[2]Molded Items'!C327</f>
        <v>0</v>
      </c>
      <c r="AF327" s="103"/>
      <c r="AG327" s="103"/>
      <c r="AH327" s="103"/>
      <c r="AI327" s="103"/>
      <c r="AJ327" s="103"/>
      <c r="AK327" s="103"/>
      <c r="AL327" s="103"/>
      <c r="AM327" s="103"/>
      <c r="AN327" s="103"/>
      <c r="AO327" s="103"/>
      <c r="AP327" s="103"/>
      <c r="AQ327" s="103"/>
      <c r="AR327" s="103"/>
      <c r="AS327" s="103"/>
      <c r="AT327" s="103">
        <f>Inventories!$D327</f>
        <v>0</v>
      </c>
      <c r="AU327" s="103">
        <f>'[2]Gripped Tools'!C237</f>
        <v>0</v>
      </c>
      <c r="AV327" s="103">
        <f>'[2]Pogo Sticks'!$C327</f>
        <v>0</v>
      </c>
      <c r="AW327" s="103">
        <f>'[1]Custom Objects'!$C322</f>
        <v>0</v>
      </c>
      <c r="AX327" s="103"/>
      <c r="AY327" s="103">
        <f>'[3]Items (MC)'!A327</f>
        <v>0</v>
      </c>
      <c r="AZ327" s="103">
        <f>'[3]Blocks (MC)'!A327</f>
        <v>0</v>
      </c>
    </row>
    <row r="328" spans="3:52" x14ac:dyDescent="0.2">
      <c r="C328" s="105">
        <f>[1]Ores!C328</f>
        <v>0</v>
      </c>
      <c r="D328" s="105">
        <f>[1]Ingots!C328</f>
        <v>0</v>
      </c>
      <c r="E328" s="105"/>
      <c r="F328" s="105">
        <f>'[1]Compressed Blocks'!C328</f>
        <v>0</v>
      </c>
      <c r="G328" s="103">
        <f>[1]Catalysts!C328</f>
        <v>0</v>
      </c>
      <c r="H328" s="103">
        <f>[2]Pellets!F325</f>
        <v>0</v>
      </c>
      <c r="I328" s="103">
        <f>'[1]CV Links'!B330</f>
        <v>0</v>
      </c>
      <c r="N328" s="162"/>
      <c r="O328" s="106"/>
      <c r="P328" s="106"/>
      <c r="Q328" s="106"/>
      <c r="R328" s="165">
        <f>'[1]Element Vessels'!F328</f>
        <v>0</v>
      </c>
      <c r="S328" s="103">
        <f>'[1]Element Vessels'!G328</f>
        <v>0</v>
      </c>
      <c r="T328" s="103">
        <f>'[1]Element Vessels'!H328</f>
        <v>0</v>
      </c>
      <c r="U328" s="103">
        <f>'[1]Element Vessels'!I328</f>
        <v>0</v>
      </c>
      <c r="V328" s="168">
        <f>[2]Pellets!F328</f>
        <v>0</v>
      </c>
      <c r="W328" s="104">
        <f>[2]Pellets!G328</f>
        <v>0</v>
      </c>
      <c r="X328" s="104">
        <f>[2]Pellets!H328</f>
        <v>0</v>
      </c>
      <c r="Y328" s="104">
        <f>[2]Pellets!I328</f>
        <v>0</v>
      </c>
      <c r="Z328" s="104">
        <f>'[2]Blocks (Poly)'!D328</f>
        <v>0</v>
      </c>
      <c r="AA328" s="104">
        <f>'[2]Slabs (Poly)'!F328</f>
        <v>0</v>
      </c>
      <c r="AB328" s="104">
        <f>'[2]Stairs (Poly)'!D328</f>
        <v>0</v>
      </c>
      <c r="AC328" s="171">
        <f>[2]Bricks!E328</f>
        <v>0</v>
      </c>
      <c r="AD328" s="103">
        <f>[2]Molds!C328</f>
        <v>0</v>
      </c>
      <c r="AE328" s="103">
        <f xml:space="preserve"> '[2]Molded Items'!C328</f>
        <v>0</v>
      </c>
      <c r="AF328" s="103"/>
      <c r="AG328" s="103"/>
      <c r="AH328" s="103"/>
      <c r="AI328" s="103"/>
      <c r="AJ328" s="103"/>
      <c r="AK328" s="103"/>
      <c r="AL328" s="103"/>
      <c r="AM328" s="103"/>
      <c r="AN328" s="103"/>
      <c r="AO328" s="103"/>
      <c r="AP328" s="103"/>
      <c r="AQ328" s="103"/>
      <c r="AR328" s="103"/>
      <c r="AS328" s="103"/>
      <c r="AT328" s="103">
        <f>Inventories!$D328</f>
        <v>0</v>
      </c>
      <c r="AU328" s="103">
        <f>'[2]Gripped Tools'!C238</f>
        <v>0</v>
      </c>
      <c r="AV328" s="103">
        <f>'[2]Pogo Sticks'!$C328</f>
        <v>0</v>
      </c>
      <c r="AW328" s="103">
        <f>'[1]Custom Objects'!$C323</f>
        <v>0</v>
      </c>
      <c r="AX328" s="103"/>
      <c r="AY328" s="103">
        <f>'[3]Items (MC)'!A328</f>
        <v>0</v>
      </c>
      <c r="AZ328" s="103">
        <f>'[3]Blocks (MC)'!A328</f>
        <v>0</v>
      </c>
    </row>
    <row r="329" spans="3:52" x14ac:dyDescent="0.2">
      <c r="C329" s="105">
        <f>[1]Ores!C329</f>
        <v>0</v>
      </c>
      <c r="D329" s="105">
        <f>[1]Ingots!C329</f>
        <v>0</v>
      </c>
      <c r="E329" s="105"/>
      <c r="F329" s="105">
        <f>'[1]Compressed Blocks'!C329</f>
        <v>0</v>
      </c>
      <c r="G329" s="103">
        <f>[1]Catalysts!C329</f>
        <v>0</v>
      </c>
      <c r="H329" s="103">
        <f>[2]Pellets!F326</f>
        <v>0</v>
      </c>
      <c r="I329" s="103">
        <f>'[1]CV Links'!B331</f>
        <v>0</v>
      </c>
      <c r="N329" s="162"/>
      <c r="O329" s="106"/>
      <c r="P329" s="106"/>
      <c r="Q329" s="106"/>
      <c r="R329" s="165">
        <f>'[1]Element Vessels'!F329</f>
        <v>0</v>
      </c>
      <c r="S329" s="103">
        <f>'[1]Element Vessels'!G329</f>
        <v>0</v>
      </c>
      <c r="T329" s="103">
        <f>'[1]Element Vessels'!H329</f>
        <v>0</v>
      </c>
      <c r="U329" s="103">
        <f>'[1]Element Vessels'!I329</f>
        <v>0</v>
      </c>
      <c r="V329" s="168">
        <f>[2]Pellets!F329</f>
        <v>0</v>
      </c>
      <c r="W329" s="104">
        <f>[2]Pellets!G329</f>
        <v>0</v>
      </c>
      <c r="X329" s="104">
        <f>[2]Pellets!H329</f>
        <v>0</v>
      </c>
      <c r="Y329" s="104">
        <f>[2]Pellets!I329</f>
        <v>0</v>
      </c>
      <c r="Z329" s="104">
        <f>'[2]Blocks (Poly)'!D329</f>
        <v>0</v>
      </c>
      <c r="AA329" s="104">
        <f>'[2]Slabs (Poly)'!F329</f>
        <v>0</v>
      </c>
      <c r="AB329" s="104">
        <f>'[2]Stairs (Poly)'!D329</f>
        <v>0</v>
      </c>
      <c r="AC329" s="171">
        <f>[2]Bricks!E329</f>
        <v>0</v>
      </c>
      <c r="AD329" s="103">
        <f>[2]Molds!C329</f>
        <v>0</v>
      </c>
      <c r="AE329" s="103">
        <f xml:space="preserve"> '[2]Molded Items'!C329</f>
        <v>0</v>
      </c>
      <c r="AF329" s="103"/>
      <c r="AG329" s="103"/>
      <c r="AH329" s="103"/>
      <c r="AI329" s="103"/>
      <c r="AJ329" s="103"/>
      <c r="AK329" s="103"/>
      <c r="AL329" s="103"/>
      <c r="AM329" s="103"/>
      <c r="AN329" s="103"/>
      <c r="AO329" s="103"/>
      <c r="AP329" s="103"/>
      <c r="AQ329" s="103"/>
      <c r="AR329" s="103"/>
      <c r="AS329" s="103"/>
      <c r="AT329" s="103">
        <f>Inventories!$D329</f>
        <v>0</v>
      </c>
      <c r="AU329" s="103">
        <f>'[2]Gripped Tools'!C239</f>
        <v>0</v>
      </c>
      <c r="AV329" s="103">
        <f>'[2]Pogo Sticks'!$C329</f>
        <v>0</v>
      </c>
      <c r="AW329" s="103">
        <f>'[1]Custom Objects'!$C324</f>
        <v>0</v>
      </c>
      <c r="AX329" s="103"/>
      <c r="AY329" s="103">
        <f>'[3]Items (MC)'!A329</f>
        <v>0</v>
      </c>
      <c r="AZ329" s="103">
        <f>'[3]Blocks (MC)'!A329</f>
        <v>0</v>
      </c>
    </row>
    <row r="330" spans="3:52" x14ac:dyDescent="0.2">
      <c r="C330" s="105">
        <f>[1]Ores!C330</f>
        <v>0</v>
      </c>
      <c r="D330" s="105">
        <f>[1]Ingots!C330</f>
        <v>0</v>
      </c>
      <c r="E330" s="105"/>
      <c r="F330" s="105">
        <f>'[1]Compressed Blocks'!C330</f>
        <v>0</v>
      </c>
      <c r="G330" s="103">
        <f>[1]Catalysts!C330</f>
        <v>0</v>
      </c>
      <c r="H330" s="103">
        <f>[2]Pellets!F327</f>
        <v>0</v>
      </c>
      <c r="I330" s="103">
        <f>'[1]CV Links'!B332</f>
        <v>0</v>
      </c>
      <c r="N330" s="162"/>
      <c r="O330" s="106"/>
      <c r="P330" s="106"/>
      <c r="Q330" s="106"/>
      <c r="R330" s="165">
        <f>'[1]Element Vessels'!F330</f>
        <v>0</v>
      </c>
      <c r="S330" s="103">
        <f>'[1]Element Vessels'!G330</f>
        <v>0</v>
      </c>
      <c r="T330" s="103">
        <f>'[1]Element Vessels'!H330</f>
        <v>0</v>
      </c>
      <c r="U330" s="103">
        <f>'[1]Element Vessels'!I330</f>
        <v>0</v>
      </c>
      <c r="V330" s="168">
        <f>[2]Pellets!F330</f>
        <v>0</v>
      </c>
      <c r="W330" s="104">
        <f>[2]Pellets!G330</f>
        <v>0</v>
      </c>
      <c r="X330" s="104">
        <f>[2]Pellets!H330</f>
        <v>0</v>
      </c>
      <c r="Y330" s="104">
        <f>[2]Pellets!I330</f>
        <v>0</v>
      </c>
      <c r="Z330" s="104">
        <f>'[2]Blocks (Poly)'!D330</f>
        <v>0</v>
      </c>
      <c r="AA330" s="104">
        <f>'[2]Slabs (Poly)'!F330</f>
        <v>0</v>
      </c>
      <c r="AB330" s="104">
        <f>'[2]Stairs (Poly)'!D330</f>
        <v>0</v>
      </c>
      <c r="AC330" s="171">
        <f>[2]Bricks!E330</f>
        <v>0</v>
      </c>
      <c r="AD330" s="103">
        <f>[2]Molds!C330</f>
        <v>0</v>
      </c>
      <c r="AE330" s="103">
        <f xml:space="preserve"> '[2]Molded Items'!C330</f>
        <v>0</v>
      </c>
      <c r="AF330" s="103"/>
      <c r="AG330" s="103"/>
      <c r="AH330" s="103"/>
      <c r="AI330" s="103"/>
      <c r="AJ330" s="103"/>
      <c r="AK330" s="103"/>
      <c r="AL330" s="103"/>
      <c r="AM330" s="103"/>
      <c r="AN330" s="103"/>
      <c r="AO330" s="103"/>
      <c r="AP330" s="103"/>
      <c r="AQ330" s="103"/>
      <c r="AR330" s="103"/>
      <c r="AS330" s="103"/>
      <c r="AT330" s="103">
        <f>Inventories!$D330</f>
        <v>0</v>
      </c>
      <c r="AU330" s="103">
        <f>'[2]Gripped Tools'!C240</f>
        <v>0</v>
      </c>
      <c r="AV330" s="103">
        <f>'[2]Pogo Sticks'!$C330</f>
        <v>0</v>
      </c>
      <c r="AW330" s="103">
        <f>'[1]Custom Objects'!$C325</f>
        <v>0</v>
      </c>
      <c r="AX330" s="103"/>
      <c r="AY330" s="103">
        <f>'[3]Items (MC)'!A330</f>
        <v>0</v>
      </c>
      <c r="AZ330" s="103">
        <f>'[3]Blocks (MC)'!A330</f>
        <v>0</v>
      </c>
    </row>
    <row r="331" spans="3:52" x14ac:dyDescent="0.2">
      <c r="C331" s="105">
        <f>[1]Ores!C331</f>
        <v>0</v>
      </c>
      <c r="D331" s="105">
        <f>[1]Ingots!C331</f>
        <v>0</v>
      </c>
      <c r="E331" s="105"/>
      <c r="F331" s="105">
        <f>'[1]Compressed Blocks'!C331</f>
        <v>0</v>
      </c>
      <c r="G331" s="103">
        <f>[1]Catalysts!C331</f>
        <v>0</v>
      </c>
      <c r="H331" s="103">
        <f>[2]Pellets!F328</f>
        <v>0</v>
      </c>
      <c r="I331" s="103">
        <f>'[1]CV Links'!B333</f>
        <v>0</v>
      </c>
      <c r="N331" s="162"/>
      <c r="O331" s="106"/>
      <c r="P331" s="106"/>
      <c r="Q331" s="106"/>
      <c r="R331" s="165">
        <f>'[1]Element Vessels'!F331</f>
        <v>0</v>
      </c>
      <c r="S331" s="103">
        <f>'[1]Element Vessels'!G331</f>
        <v>0</v>
      </c>
      <c r="T331" s="103">
        <f>'[1]Element Vessels'!H331</f>
        <v>0</v>
      </c>
      <c r="U331" s="103">
        <f>'[1]Element Vessels'!I331</f>
        <v>0</v>
      </c>
      <c r="V331" s="168">
        <f>[2]Pellets!F331</f>
        <v>0</v>
      </c>
      <c r="W331" s="104">
        <f>[2]Pellets!G331</f>
        <v>0</v>
      </c>
      <c r="X331" s="104">
        <f>[2]Pellets!H331</f>
        <v>0</v>
      </c>
      <c r="Y331" s="104">
        <f>[2]Pellets!I331</f>
        <v>0</v>
      </c>
      <c r="Z331" s="104">
        <f>'[2]Blocks (Poly)'!D331</f>
        <v>0</v>
      </c>
      <c r="AA331" s="104">
        <f>'[2]Slabs (Poly)'!F331</f>
        <v>0</v>
      </c>
      <c r="AB331" s="104">
        <f>'[2]Stairs (Poly)'!D331</f>
        <v>0</v>
      </c>
      <c r="AC331" s="171">
        <f>[2]Bricks!E331</f>
        <v>0</v>
      </c>
      <c r="AD331" s="103">
        <f>[2]Molds!C331</f>
        <v>0</v>
      </c>
      <c r="AE331" s="103">
        <f xml:space="preserve"> '[2]Molded Items'!C331</f>
        <v>0</v>
      </c>
      <c r="AF331" s="103"/>
      <c r="AG331" s="103"/>
      <c r="AH331" s="103"/>
      <c r="AI331" s="103"/>
      <c r="AJ331" s="103"/>
      <c r="AK331" s="103"/>
      <c r="AL331" s="103"/>
      <c r="AM331" s="103"/>
      <c r="AN331" s="103"/>
      <c r="AO331" s="103"/>
      <c r="AP331" s="103"/>
      <c r="AQ331" s="103"/>
      <c r="AR331" s="103"/>
      <c r="AS331" s="103"/>
      <c r="AT331" s="103">
        <f>Inventories!$D331</f>
        <v>0</v>
      </c>
      <c r="AU331" s="103">
        <f>'[2]Gripped Tools'!C241</f>
        <v>0</v>
      </c>
      <c r="AV331" s="103">
        <f>'[2]Pogo Sticks'!$C331</f>
        <v>0</v>
      </c>
      <c r="AW331" s="103">
        <f>'[1]Custom Objects'!$C326</f>
        <v>0</v>
      </c>
      <c r="AX331" s="103"/>
      <c r="AY331" s="103">
        <f>'[3]Items (MC)'!A331</f>
        <v>0</v>
      </c>
      <c r="AZ331" s="103">
        <f>'[3]Blocks (MC)'!A331</f>
        <v>0</v>
      </c>
    </row>
    <row r="332" spans="3:52" x14ac:dyDescent="0.2">
      <c r="C332" s="105">
        <f>[1]Ores!C332</f>
        <v>0</v>
      </c>
      <c r="D332" s="105">
        <f>[1]Ingots!C332</f>
        <v>0</v>
      </c>
      <c r="E332" s="105"/>
      <c r="F332" s="105">
        <f>'[1]Compressed Blocks'!C332</f>
        <v>0</v>
      </c>
      <c r="G332" s="103">
        <f>[1]Catalysts!C332</f>
        <v>0</v>
      </c>
      <c r="H332" s="103">
        <f>[2]Pellets!F329</f>
        <v>0</v>
      </c>
      <c r="I332" s="103">
        <f>'[1]CV Links'!B334</f>
        <v>0</v>
      </c>
      <c r="N332" s="162"/>
      <c r="O332" s="106"/>
      <c r="P332" s="106"/>
      <c r="Q332" s="106"/>
      <c r="R332" s="165">
        <f>'[1]Element Vessels'!F332</f>
        <v>0</v>
      </c>
      <c r="S332" s="103">
        <f>'[1]Element Vessels'!G332</f>
        <v>0</v>
      </c>
      <c r="T332" s="103">
        <f>'[1]Element Vessels'!H332</f>
        <v>0</v>
      </c>
      <c r="U332" s="103">
        <f>'[1]Element Vessels'!I332</f>
        <v>0</v>
      </c>
      <c r="V332" s="168">
        <f>[2]Pellets!F332</f>
        <v>0</v>
      </c>
      <c r="W332" s="104">
        <f>[2]Pellets!G332</f>
        <v>0</v>
      </c>
      <c r="X332" s="104">
        <f>[2]Pellets!H332</f>
        <v>0</v>
      </c>
      <c r="Y332" s="104">
        <f>[2]Pellets!I332</f>
        <v>0</v>
      </c>
      <c r="Z332" s="104">
        <f>'[2]Blocks (Poly)'!D332</f>
        <v>0</v>
      </c>
      <c r="AA332" s="104">
        <f>'[2]Slabs (Poly)'!F332</f>
        <v>0</v>
      </c>
      <c r="AB332" s="104">
        <f>'[2]Stairs (Poly)'!D332</f>
        <v>0</v>
      </c>
      <c r="AC332" s="171">
        <f>[2]Bricks!E332</f>
        <v>0</v>
      </c>
      <c r="AD332" s="103">
        <f>[2]Molds!C332</f>
        <v>0</v>
      </c>
      <c r="AE332" s="103">
        <f xml:space="preserve"> '[2]Molded Items'!C332</f>
        <v>0</v>
      </c>
      <c r="AF332" s="103"/>
      <c r="AG332" s="103"/>
      <c r="AH332" s="103"/>
      <c r="AI332" s="103"/>
      <c r="AJ332" s="103"/>
      <c r="AK332" s="103"/>
      <c r="AL332" s="103"/>
      <c r="AM332" s="103"/>
      <c r="AN332" s="103"/>
      <c r="AO332" s="103"/>
      <c r="AP332" s="103"/>
      <c r="AQ332" s="103"/>
      <c r="AR332" s="103"/>
      <c r="AS332" s="103"/>
      <c r="AT332" s="103">
        <f>Inventories!$D332</f>
        <v>0</v>
      </c>
      <c r="AU332" s="103">
        <f>'[2]Gripped Tools'!C242</f>
        <v>0</v>
      </c>
      <c r="AV332" s="103">
        <f>'[2]Pogo Sticks'!$C332</f>
        <v>0</v>
      </c>
      <c r="AW332" s="103">
        <f>'[1]Custom Objects'!$C327</f>
        <v>0</v>
      </c>
      <c r="AX332" s="103"/>
      <c r="AY332" s="103">
        <f>'[3]Items (MC)'!A332</f>
        <v>0</v>
      </c>
      <c r="AZ332" s="103">
        <f>'[3]Blocks (MC)'!A332</f>
        <v>0</v>
      </c>
    </row>
    <row r="333" spans="3:52" x14ac:dyDescent="0.2">
      <c r="C333" s="105">
        <f>[1]Ores!C333</f>
        <v>0</v>
      </c>
      <c r="D333" s="105">
        <f>[1]Ingots!C333</f>
        <v>0</v>
      </c>
      <c r="E333" s="105"/>
      <c r="F333" s="105">
        <f>'[1]Compressed Blocks'!C333</f>
        <v>0</v>
      </c>
      <c r="G333" s="103">
        <f>[1]Catalysts!C333</f>
        <v>0</v>
      </c>
      <c r="H333" s="103">
        <f>[2]Pellets!F330</f>
        <v>0</v>
      </c>
      <c r="I333" s="103">
        <f>'[1]CV Links'!B335</f>
        <v>0</v>
      </c>
      <c r="N333" s="162"/>
      <c r="O333" s="106"/>
      <c r="P333" s="106"/>
      <c r="Q333" s="106"/>
      <c r="R333" s="165">
        <f>'[1]Element Vessels'!F333</f>
        <v>0</v>
      </c>
      <c r="S333" s="103">
        <f>'[1]Element Vessels'!G333</f>
        <v>0</v>
      </c>
      <c r="T333" s="103">
        <f>'[1]Element Vessels'!H333</f>
        <v>0</v>
      </c>
      <c r="U333" s="103">
        <f>'[1]Element Vessels'!I333</f>
        <v>0</v>
      </c>
      <c r="V333" s="168">
        <f>[2]Pellets!F333</f>
        <v>0</v>
      </c>
      <c r="W333" s="104">
        <f>[2]Pellets!G333</f>
        <v>0</v>
      </c>
      <c r="X333" s="104">
        <f>[2]Pellets!H333</f>
        <v>0</v>
      </c>
      <c r="Y333" s="104">
        <f>[2]Pellets!I333</f>
        <v>0</v>
      </c>
      <c r="Z333" s="104">
        <f>'[2]Blocks (Poly)'!D333</f>
        <v>0</v>
      </c>
      <c r="AA333" s="104">
        <f>'[2]Slabs (Poly)'!F333</f>
        <v>0</v>
      </c>
      <c r="AB333" s="104">
        <f>'[2]Stairs (Poly)'!D333</f>
        <v>0</v>
      </c>
      <c r="AC333" s="171">
        <f>[2]Bricks!E333</f>
        <v>0</v>
      </c>
      <c r="AD333" s="103">
        <f>[2]Molds!C333</f>
        <v>0</v>
      </c>
      <c r="AE333" s="103">
        <f xml:space="preserve"> '[2]Molded Items'!C333</f>
        <v>0</v>
      </c>
      <c r="AF333" s="103"/>
      <c r="AG333" s="103"/>
      <c r="AH333" s="103"/>
      <c r="AI333" s="103"/>
      <c r="AJ333" s="103"/>
      <c r="AK333" s="103"/>
      <c r="AL333" s="103"/>
      <c r="AM333" s="103"/>
      <c r="AN333" s="103"/>
      <c r="AO333" s="103"/>
      <c r="AP333" s="103"/>
      <c r="AQ333" s="103"/>
      <c r="AR333" s="103"/>
      <c r="AS333" s="103"/>
      <c r="AT333" s="103">
        <f>Inventories!$D333</f>
        <v>0</v>
      </c>
      <c r="AU333" s="103">
        <f>'[2]Gripped Tools'!C243</f>
        <v>0</v>
      </c>
      <c r="AV333" s="103">
        <f>'[2]Pogo Sticks'!$C333</f>
        <v>0</v>
      </c>
      <c r="AW333" s="103">
        <f>'[1]Custom Objects'!$C328</f>
        <v>0</v>
      </c>
      <c r="AX333" s="103"/>
      <c r="AY333" s="103">
        <f>'[3]Items (MC)'!A333</f>
        <v>0</v>
      </c>
      <c r="AZ333" s="103">
        <f>'[3]Blocks (MC)'!A333</f>
        <v>0</v>
      </c>
    </row>
    <row r="334" spans="3:52" x14ac:dyDescent="0.2">
      <c r="C334" s="105">
        <f>[1]Ores!C334</f>
        <v>0</v>
      </c>
      <c r="D334" s="105">
        <f>[1]Ingots!C334</f>
        <v>0</v>
      </c>
      <c r="E334" s="105"/>
      <c r="F334" s="105">
        <f>'[1]Compressed Blocks'!C334</f>
        <v>0</v>
      </c>
      <c r="G334" s="103">
        <f>[1]Catalysts!C334</f>
        <v>0</v>
      </c>
      <c r="H334" s="103">
        <f>[2]Pellets!F331</f>
        <v>0</v>
      </c>
      <c r="I334" s="103">
        <f>'[1]CV Links'!B336</f>
        <v>0</v>
      </c>
      <c r="N334" s="162"/>
      <c r="O334" s="106"/>
      <c r="P334" s="106"/>
      <c r="Q334" s="106"/>
      <c r="R334" s="165">
        <f>'[1]Element Vessels'!F334</f>
        <v>0</v>
      </c>
      <c r="S334" s="103">
        <f>'[1]Element Vessels'!G334</f>
        <v>0</v>
      </c>
      <c r="T334" s="103">
        <f>'[1]Element Vessels'!H334</f>
        <v>0</v>
      </c>
      <c r="U334" s="103">
        <f>'[1]Element Vessels'!I334</f>
        <v>0</v>
      </c>
      <c r="V334" s="168">
        <f>[2]Pellets!F334</f>
        <v>0</v>
      </c>
      <c r="W334" s="104">
        <f>[2]Pellets!G334</f>
        <v>0</v>
      </c>
      <c r="X334" s="104">
        <f>[2]Pellets!H334</f>
        <v>0</v>
      </c>
      <c r="Y334" s="104">
        <f>[2]Pellets!I334</f>
        <v>0</v>
      </c>
      <c r="Z334" s="104">
        <f>'[2]Blocks (Poly)'!D334</f>
        <v>0</v>
      </c>
      <c r="AA334" s="104">
        <f>'[2]Slabs (Poly)'!F334</f>
        <v>0</v>
      </c>
      <c r="AB334" s="104">
        <f>'[2]Stairs (Poly)'!D334</f>
        <v>0</v>
      </c>
      <c r="AC334" s="171">
        <f>[2]Bricks!E334</f>
        <v>0</v>
      </c>
      <c r="AD334" s="103">
        <f>[2]Molds!C334</f>
        <v>0</v>
      </c>
      <c r="AE334" s="103">
        <f xml:space="preserve"> '[2]Molded Items'!C334</f>
        <v>0</v>
      </c>
      <c r="AF334" s="103"/>
      <c r="AG334" s="103"/>
      <c r="AH334" s="103"/>
      <c r="AI334" s="103"/>
      <c r="AJ334" s="103"/>
      <c r="AK334" s="103"/>
      <c r="AL334" s="103"/>
      <c r="AM334" s="103"/>
      <c r="AN334" s="103"/>
      <c r="AO334" s="103"/>
      <c r="AP334" s="103"/>
      <c r="AQ334" s="103"/>
      <c r="AR334" s="103"/>
      <c r="AS334" s="103"/>
      <c r="AT334" s="103">
        <f>Inventories!$D334</f>
        <v>0</v>
      </c>
      <c r="AU334" s="103">
        <f>'[2]Gripped Tools'!C244</f>
        <v>0</v>
      </c>
      <c r="AV334" s="103">
        <f>'[2]Pogo Sticks'!$C334</f>
        <v>0</v>
      </c>
      <c r="AW334" s="103">
        <f>'[1]Custom Objects'!$C329</f>
        <v>0</v>
      </c>
      <c r="AX334" s="103"/>
      <c r="AY334" s="103">
        <f>'[3]Items (MC)'!A334</f>
        <v>0</v>
      </c>
      <c r="AZ334" s="103">
        <f>'[3]Blocks (MC)'!A334</f>
        <v>0</v>
      </c>
    </row>
    <row r="335" spans="3:52" x14ac:dyDescent="0.2">
      <c r="C335" s="105">
        <f>[1]Ores!C335</f>
        <v>0</v>
      </c>
      <c r="D335" s="105">
        <f>[1]Ingots!C335</f>
        <v>0</v>
      </c>
      <c r="E335" s="105"/>
      <c r="F335" s="105">
        <f>'[1]Compressed Blocks'!C335</f>
        <v>0</v>
      </c>
      <c r="G335" s="103">
        <f>[1]Catalysts!C335</f>
        <v>0</v>
      </c>
      <c r="H335" s="103">
        <f>[2]Pellets!F332</f>
        <v>0</v>
      </c>
      <c r="I335" s="103">
        <f>'[1]CV Links'!B337</f>
        <v>0</v>
      </c>
      <c r="N335" s="162"/>
      <c r="O335" s="106"/>
      <c r="P335" s="106"/>
      <c r="Q335" s="106"/>
      <c r="R335" s="165">
        <f>'[1]Element Vessels'!F335</f>
        <v>0</v>
      </c>
      <c r="S335" s="103">
        <f>'[1]Element Vessels'!G335</f>
        <v>0</v>
      </c>
      <c r="T335" s="103">
        <f>'[1]Element Vessels'!H335</f>
        <v>0</v>
      </c>
      <c r="U335" s="103">
        <f>'[1]Element Vessels'!I335</f>
        <v>0</v>
      </c>
      <c r="V335" s="168">
        <f>[2]Pellets!F335</f>
        <v>0</v>
      </c>
      <c r="W335" s="104">
        <f>[2]Pellets!G335</f>
        <v>0</v>
      </c>
      <c r="X335" s="104">
        <f>[2]Pellets!H335</f>
        <v>0</v>
      </c>
      <c r="Y335" s="104">
        <f>[2]Pellets!I335</f>
        <v>0</v>
      </c>
      <c r="Z335" s="104">
        <f>'[2]Blocks (Poly)'!D335</f>
        <v>0</v>
      </c>
      <c r="AA335" s="104">
        <f>'[2]Slabs (Poly)'!F335</f>
        <v>0</v>
      </c>
      <c r="AB335" s="104">
        <f>'[2]Stairs (Poly)'!D335</f>
        <v>0</v>
      </c>
      <c r="AC335" s="171">
        <f>[2]Bricks!E335</f>
        <v>0</v>
      </c>
      <c r="AD335" s="103">
        <f>[2]Molds!C335</f>
        <v>0</v>
      </c>
      <c r="AE335" s="103">
        <f xml:space="preserve"> '[2]Molded Items'!C335</f>
        <v>0</v>
      </c>
      <c r="AF335" s="103"/>
      <c r="AG335" s="103"/>
      <c r="AH335" s="103"/>
      <c r="AI335" s="103"/>
      <c r="AJ335" s="103"/>
      <c r="AK335" s="103"/>
      <c r="AL335" s="103"/>
      <c r="AM335" s="103"/>
      <c r="AN335" s="103"/>
      <c r="AO335" s="103"/>
      <c r="AP335" s="103"/>
      <c r="AQ335" s="103"/>
      <c r="AR335" s="103"/>
      <c r="AS335" s="103"/>
      <c r="AT335" s="103">
        <f>Inventories!$D335</f>
        <v>0</v>
      </c>
      <c r="AU335" s="103">
        <f>'[2]Gripped Tools'!C245</f>
        <v>0</v>
      </c>
      <c r="AV335" s="103">
        <f>'[2]Pogo Sticks'!$C335</f>
        <v>0</v>
      </c>
      <c r="AW335" s="103">
        <f>'[1]Custom Objects'!$C330</f>
        <v>0</v>
      </c>
      <c r="AX335" s="103"/>
      <c r="AY335" s="103">
        <f>'[3]Items (MC)'!A335</f>
        <v>0</v>
      </c>
      <c r="AZ335" s="103">
        <f>'[3]Blocks (MC)'!A335</f>
        <v>0</v>
      </c>
    </row>
    <row r="336" spans="3:52" x14ac:dyDescent="0.2">
      <c r="C336" s="105">
        <f>[1]Ores!C336</f>
        <v>0</v>
      </c>
      <c r="D336" s="105">
        <f>[1]Ingots!C336</f>
        <v>0</v>
      </c>
      <c r="E336" s="105"/>
      <c r="F336" s="105">
        <f>'[1]Compressed Blocks'!C336</f>
        <v>0</v>
      </c>
      <c r="G336" s="103">
        <f>[1]Catalysts!C336</f>
        <v>0</v>
      </c>
      <c r="H336" s="103">
        <f>[2]Pellets!F333</f>
        <v>0</v>
      </c>
      <c r="I336" s="103">
        <f>'[1]CV Links'!B338</f>
        <v>0</v>
      </c>
      <c r="N336" s="162"/>
      <c r="O336" s="106"/>
      <c r="P336" s="106"/>
      <c r="Q336" s="106"/>
      <c r="R336" s="165">
        <f>'[1]Element Vessels'!F336</f>
        <v>0</v>
      </c>
      <c r="S336" s="103">
        <f>'[1]Element Vessels'!G336</f>
        <v>0</v>
      </c>
      <c r="T336" s="103">
        <f>'[1]Element Vessels'!H336</f>
        <v>0</v>
      </c>
      <c r="U336" s="103">
        <f>'[1]Element Vessels'!I336</f>
        <v>0</v>
      </c>
      <c r="V336" s="168">
        <f>[2]Pellets!F336</f>
        <v>0</v>
      </c>
      <c r="W336" s="104">
        <f>[2]Pellets!G336</f>
        <v>0</v>
      </c>
      <c r="X336" s="104">
        <f>[2]Pellets!H336</f>
        <v>0</v>
      </c>
      <c r="Y336" s="104">
        <f>[2]Pellets!I336</f>
        <v>0</v>
      </c>
      <c r="Z336" s="104">
        <f>'[2]Blocks (Poly)'!D336</f>
        <v>0</v>
      </c>
      <c r="AA336" s="104">
        <f>'[2]Slabs (Poly)'!F336</f>
        <v>0</v>
      </c>
      <c r="AB336" s="104">
        <f>'[2]Stairs (Poly)'!D336</f>
        <v>0</v>
      </c>
      <c r="AC336" s="171">
        <f>[2]Bricks!E336</f>
        <v>0</v>
      </c>
      <c r="AD336" s="103">
        <f>[2]Molds!C336</f>
        <v>0</v>
      </c>
      <c r="AE336" s="103">
        <f xml:space="preserve"> '[2]Molded Items'!C336</f>
        <v>0</v>
      </c>
      <c r="AF336" s="103"/>
      <c r="AG336" s="103"/>
      <c r="AH336" s="103"/>
      <c r="AI336" s="103"/>
      <c r="AJ336" s="103"/>
      <c r="AK336" s="103"/>
      <c r="AL336" s="103"/>
      <c r="AM336" s="103"/>
      <c r="AN336" s="103"/>
      <c r="AO336" s="103"/>
      <c r="AP336" s="103"/>
      <c r="AQ336" s="103"/>
      <c r="AR336" s="103"/>
      <c r="AS336" s="103"/>
      <c r="AT336" s="103">
        <f>Inventories!$D336</f>
        <v>0</v>
      </c>
      <c r="AU336" s="103">
        <f>'[2]Gripped Tools'!C246</f>
        <v>0</v>
      </c>
      <c r="AV336" s="103">
        <f>'[2]Pogo Sticks'!$C336</f>
        <v>0</v>
      </c>
      <c r="AW336" s="103">
        <f>'[1]Custom Objects'!$C331</f>
        <v>0</v>
      </c>
      <c r="AX336" s="103"/>
      <c r="AY336" s="103">
        <f>'[3]Items (MC)'!A336</f>
        <v>0</v>
      </c>
      <c r="AZ336" s="103">
        <f>'[3]Blocks (MC)'!A336</f>
        <v>0</v>
      </c>
    </row>
    <row r="337" spans="3:52" x14ac:dyDescent="0.2">
      <c r="C337" s="105">
        <f>[1]Ores!C337</f>
        <v>0</v>
      </c>
      <c r="D337" s="105">
        <f>[1]Ingots!C337</f>
        <v>0</v>
      </c>
      <c r="E337" s="105"/>
      <c r="F337" s="105">
        <f>'[1]Compressed Blocks'!C337</f>
        <v>0</v>
      </c>
      <c r="G337" s="103">
        <f>[1]Catalysts!C337</f>
        <v>0</v>
      </c>
      <c r="H337" s="103">
        <f>[2]Pellets!F334</f>
        <v>0</v>
      </c>
      <c r="I337" s="103">
        <f>'[1]CV Links'!B339</f>
        <v>0</v>
      </c>
      <c r="N337" s="162"/>
      <c r="O337" s="106"/>
      <c r="P337" s="106"/>
      <c r="Q337" s="106"/>
      <c r="R337" s="165">
        <f>'[1]Element Vessels'!F337</f>
        <v>0</v>
      </c>
      <c r="S337" s="103">
        <f>'[1]Element Vessels'!G337</f>
        <v>0</v>
      </c>
      <c r="T337" s="103">
        <f>'[1]Element Vessels'!H337</f>
        <v>0</v>
      </c>
      <c r="U337" s="103">
        <f>'[1]Element Vessels'!I337</f>
        <v>0</v>
      </c>
      <c r="V337" s="168">
        <f>[2]Pellets!F337</f>
        <v>0</v>
      </c>
      <c r="W337" s="104">
        <f>[2]Pellets!G337</f>
        <v>0</v>
      </c>
      <c r="X337" s="104">
        <f>[2]Pellets!H337</f>
        <v>0</v>
      </c>
      <c r="Y337" s="104">
        <f>[2]Pellets!I337</f>
        <v>0</v>
      </c>
      <c r="Z337" s="104">
        <f>'[2]Blocks (Poly)'!D337</f>
        <v>0</v>
      </c>
      <c r="AA337" s="104">
        <f>'[2]Slabs (Poly)'!F337</f>
        <v>0</v>
      </c>
      <c r="AB337" s="104">
        <f>'[2]Stairs (Poly)'!D337</f>
        <v>0</v>
      </c>
      <c r="AC337" s="171">
        <f>[2]Bricks!E337</f>
        <v>0</v>
      </c>
      <c r="AD337" s="103">
        <f>[2]Molds!C337</f>
        <v>0</v>
      </c>
      <c r="AE337" s="103">
        <f xml:space="preserve"> '[2]Molded Items'!C337</f>
        <v>0</v>
      </c>
      <c r="AF337" s="103"/>
      <c r="AG337" s="103"/>
      <c r="AH337" s="103"/>
      <c r="AI337" s="103"/>
      <c r="AJ337" s="103"/>
      <c r="AK337" s="103"/>
      <c r="AL337" s="103"/>
      <c r="AM337" s="103"/>
      <c r="AN337" s="103"/>
      <c r="AO337" s="103"/>
      <c r="AP337" s="103"/>
      <c r="AQ337" s="103"/>
      <c r="AR337" s="103"/>
      <c r="AS337" s="103"/>
      <c r="AT337" s="103">
        <f>Inventories!$D337</f>
        <v>0</v>
      </c>
      <c r="AU337" s="103">
        <f>'[2]Gripped Tools'!C247</f>
        <v>0</v>
      </c>
      <c r="AV337" s="103">
        <f>'[2]Pogo Sticks'!$C337</f>
        <v>0</v>
      </c>
      <c r="AW337" s="103">
        <f>'[1]Custom Objects'!$C332</f>
        <v>0</v>
      </c>
      <c r="AX337" s="103"/>
      <c r="AY337" s="103">
        <f>'[3]Items (MC)'!A337</f>
        <v>0</v>
      </c>
      <c r="AZ337" s="103">
        <f>'[3]Blocks (MC)'!A337</f>
        <v>0</v>
      </c>
    </row>
    <row r="338" spans="3:52" x14ac:dyDescent="0.2">
      <c r="C338" s="105">
        <f>[1]Ores!C338</f>
        <v>0</v>
      </c>
      <c r="D338" s="105">
        <f>[1]Ingots!C338</f>
        <v>0</v>
      </c>
      <c r="E338" s="105"/>
      <c r="F338" s="105">
        <f>'[1]Compressed Blocks'!C338</f>
        <v>0</v>
      </c>
      <c r="G338" s="103">
        <f>[1]Catalysts!C338</f>
        <v>0</v>
      </c>
      <c r="H338" s="103">
        <f>[2]Pellets!F335</f>
        <v>0</v>
      </c>
      <c r="I338" s="103">
        <f>'[1]CV Links'!B340</f>
        <v>0</v>
      </c>
      <c r="N338" s="162"/>
      <c r="O338" s="106"/>
      <c r="P338" s="106"/>
      <c r="Q338" s="106"/>
      <c r="R338" s="165">
        <f>'[1]Element Vessels'!F338</f>
        <v>0</v>
      </c>
      <c r="S338" s="103">
        <f>'[1]Element Vessels'!G338</f>
        <v>0</v>
      </c>
      <c r="T338" s="103">
        <f>'[1]Element Vessels'!H338</f>
        <v>0</v>
      </c>
      <c r="U338" s="103">
        <f>'[1]Element Vessels'!I338</f>
        <v>0</v>
      </c>
      <c r="V338" s="168">
        <f>[2]Pellets!F338</f>
        <v>0</v>
      </c>
      <c r="W338" s="104">
        <f>[2]Pellets!G338</f>
        <v>0</v>
      </c>
      <c r="X338" s="104">
        <f>[2]Pellets!H338</f>
        <v>0</v>
      </c>
      <c r="Y338" s="104">
        <f>[2]Pellets!I338</f>
        <v>0</v>
      </c>
      <c r="Z338" s="104">
        <f>'[2]Blocks (Poly)'!D338</f>
        <v>0</v>
      </c>
      <c r="AA338" s="104">
        <f>'[2]Slabs (Poly)'!F338</f>
        <v>0</v>
      </c>
      <c r="AB338" s="104">
        <f>'[2]Stairs (Poly)'!D338</f>
        <v>0</v>
      </c>
      <c r="AC338" s="171">
        <f>[2]Bricks!E338</f>
        <v>0</v>
      </c>
      <c r="AD338" s="103">
        <f>[2]Molds!C338</f>
        <v>0</v>
      </c>
      <c r="AE338" s="103">
        <f xml:space="preserve"> '[2]Molded Items'!C338</f>
        <v>0</v>
      </c>
      <c r="AF338" s="103"/>
      <c r="AG338" s="103"/>
      <c r="AH338" s="103"/>
      <c r="AI338" s="103"/>
      <c r="AJ338" s="103"/>
      <c r="AK338" s="103"/>
      <c r="AL338" s="103"/>
      <c r="AM338" s="103"/>
      <c r="AN338" s="103"/>
      <c r="AO338" s="103"/>
      <c r="AP338" s="103"/>
      <c r="AQ338" s="103"/>
      <c r="AR338" s="103"/>
      <c r="AS338" s="103"/>
      <c r="AT338" s="103">
        <f>Inventories!$D338</f>
        <v>0</v>
      </c>
      <c r="AU338" s="103">
        <f>'[2]Gripped Tools'!C248</f>
        <v>0</v>
      </c>
      <c r="AV338" s="103">
        <f>'[2]Pogo Sticks'!$C338</f>
        <v>0</v>
      </c>
      <c r="AW338" s="103">
        <f>'[1]Custom Objects'!$C333</f>
        <v>0</v>
      </c>
      <c r="AX338" s="103"/>
      <c r="AY338" s="103">
        <f>'[3]Items (MC)'!A338</f>
        <v>0</v>
      </c>
      <c r="AZ338" s="103">
        <f>'[3]Blocks (MC)'!A338</f>
        <v>0</v>
      </c>
    </row>
    <row r="339" spans="3:52" x14ac:dyDescent="0.2">
      <c r="C339" s="105">
        <f>[1]Ores!C339</f>
        <v>0</v>
      </c>
      <c r="D339" s="105">
        <f>[1]Ingots!C339</f>
        <v>0</v>
      </c>
      <c r="E339" s="105"/>
      <c r="F339" s="105">
        <f>'[1]Compressed Blocks'!C339</f>
        <v>0</v>
      </c>
      <c r="G339" s="103">
        <f>[1]Catalysts!C339</f>
        <v>0</v>
      </c>
      <c r="H339" s="103">
        <f>[2]Pellets!F336</f>
        <v>0</v>
      </c>
      <c r="I339" s="103">
        <f>'[1]CV Links'!B341</f>
        <v>0</v>
      </c>
      <c r="N339" s="162"/>
      <c r="O339" s="106"/>
      <c r="P339" s="106"/>
      <c r="Q339" s="106"/>
      <c r="R339" s="165">
        <f>'[1]Element Vessels'!F339</f>
        <v>0</v>
      </c>
      <c r="S339" s="103">
        <f>'[1]Element Vessels'!G339</f>
        <v>0</v>
      </c>
      <c r="T339" s="103">
        <f>'[1]Element Vessels'!H339</f>
        <v>0</v>
      </c>
      <c r="U339" s="103">
        <f>'[1]Element Vessels'!I339</f>
        <v>0</v>
      </c>
      <c r="V339" s="168">
        <f>[2]Pellets!F339</f>
        <v>0</v>
      </c>
      <c r="W339" s="104">
        <f>[2]Pellets!G339</f>
        <v>0</v>
      </c>
      <c r="X339" s="104">
        <f>[2]Pellets!H339</f>
        <v>0</v>
      </c>
      <c r="Y339" s="104">
        <f>[2]Pellets!I339</f>
        <v>0</v>
      </c>
      <c r="Z339" s="104">
        <f>'[2]Blocks (Poly)'!D339</f>
        <v>0</v>
      </c>
      <c r="AA339" s="104">
        <f>'[2]Slabs (Poly)'!F339</f>
        <v>0</v>
      </c>
      <c r="AB339" s="104">
        <f>'[2]Stairs (Poly)'!D339</f>
        <v>0</v>
      </c>
      <c r="AC339" s="171">
        <f>[2]Bricks!E339</f>
        <v>0</v>
      </c>
      <c r="AD339" s="103">
        <f>[2]Molds!C339</f>
        <v>0</v>
      </c>
      <c r="AE339" s="103">
        <f xml:space="preserve"> '[2]Molded Items'!C339</f>
        <v>0</v>
      </c>
      <c r="AF339" s="103"/>
      <c r="AG339" s="103"/>
      <c r="AH339" s="103"/>
      <c r="AI339" s="103"/>
      <c r="AJ339" s="103"/>
      <c r="AK339" s="103"/>
      <c r="AL339" s="103"/>
      <c r="AM339" s="103"/>
      <c r="AN339" s="103"/>
      <c r="AO339" s="103"/>
      <c r="AP339" s="103"/>
      <c r="AQ339" s="103"/>
      <c r="AR339" s="103"/>
      <c r="AS339" s="103"/>
      <c r="AT339" s="103">
        <f>Inventories!$D339</f>
        <v>0</v>
      </c>
      <c r="AU339" s="103">
        <f>'[2]Gripped Tools'!C249</f>
        <v>0</v>
      </c>
      <c r="AV339" s="103">
        <f>'[2]Pogo Sticks'!$C339</f>
        <v>0</v>
      </c>
      <c r="AW339" s="103">
        <f>'[1]Custom Objects'!$C334</f>
        <v>0</v>
      </c>
      <c r="AX339" s="103"/>
      <c r="AY339" s="103">
        <f>'[3]Items (MC)'!A339</f>
        <v>0</v>
      </c>
      <c r="AZ339" s="103">
        <f>'[3]Blocks (MC)'!A339</f>
        <v>0</v>
      </c>
    </row>
    <row r="340" spans="3:52" x14ac:dyDescent="0.2">
      <c r="C340" s="105">
        <f>[1]Ores!C340</f>
        <v>0</v>
      </c>
      <c r="D340" s="105">
        <f>[1]Ingots!C340</f>
        <v>0</v>
      </c>
      <c r="E340" s="105"/>
      <c r="F340" s="105">
        <f>'[1]Compressed Blocks'!C340</f>
        <v>0</v>
      </c>
      <c r="G340" s="103">
        <f>[1]Catalysts!C340</f>
        <v>0</v>
      </c>
      <c r="H340" s="103">
        <f>[2]Pellets!F337</f>
        <v>0</v>
      </c>
      <c r="I340" s="103">
        <f>'[1]CV Links'!B342</f>
        <v>0</v>
      </c>
      <c r="N340" s="162"/>
      <c r="O340" s="106"/>
      <c r="P340" s="106"/>
      <c r="Q340" s="106"/>
      <c r="R340" s="165">
        <f>'[1]Element Vessels'!F340</f>
        <v>0</v>
      </c>
      <c r="S340" s="103">
        <f>'[1]Element Vessels'!G340</f>
        <v>0</v>
      </c>
      <c r="T340" s="103">
        <f>'[1]Element Vessels'!H340</f>
        <v>0</v>
      </c>
      <c r="U340" s="103">
        <f>'[1]Element Vessels'!I340</f>
        <v>0</v>
      </c>
      <c r="V340" s="168">
        <f>[2]Pellets!F340</f>
        <v>0</v>
      </c>
      <c r="W340" s="104">
        <f>[2]Pellets!G340</f>
        <v>0</v>
      </c>
      <c r="X340" s="104">
        <f>[2]Pellets!H340</f>
        <v>0</v>
      </c>
      <c r="Y340" s="104">
        <f>[2]Pellets!I340</f>
        <v>0</v>
      </c>
      <c r="Z340" s="104">
        <f>'[2]Blocks (Poly)'!D340</f>
        <v>0</v>
      </c>
      <c r="AA340" s="104">
        <f>'[2]Slabs (Poly)'!F340</f>
        <v>0</v>
      </c>
      <c r="AB340" s="104">
        <f>'[2]Stairs (Poly)'!D340</f>
        <v>0</v>
      </c>
      <c r="AC340" s="171">
        <f>[2]Bricks!E340</f>
        <v>0</v>
      </c>
      <c r="AD340" s="103">
        <f>[2]Molds!C340</f>
        <v>0</v>
      </c>
      <c r="AE340" s="103">
        <f xml:space="preserve"> '[2]Molded Items'!C340</f>
        <v>0</v>
      </c>
      <c r="AF340" s="103"/>
      <c r="AG340" s="103"/>
      <c r="AH340" s="103"/>
      <c r="AI340" s="103"/>
      <c r="AJ340" s="103"/>
      <c r="AK340" s="103"/>
      <c r="AL340" s="103"/>
      <c r="AM340" s="103"/>
      <c r="AN340" s="103"/>
      <c r="AO340" s="103"/>
      <c r="AP340" s="103"/>
      <c r="AQ340" s="103"/>
      <c r="AR340" s="103"/>
      <c r="AS340" s="103"/>
      <c r="AT340" s="103">
        <f>Inventories!$D340</f>
        <v>0</v>
      </c>
      <c r="AU340" s="103">
        <f>'[2]Gripped Tools'!C250</f>
        <v>0</v>
      </c>
      <c r="AV340" s="103">
        <f>'[2]Pogo Sticks'!$C340</f>
        <v>0</v>
      </c>
      <c r="AW340" s="103">
        <f>'[1]Custom Objects'!$C335</f>
        <v>0</v>
      </c>
      <c r="AX340" s="103"/>
      <c r="AY340" s="103">
        <f>'[3]Items (MC)'!A340</f>
        <v>0</v>
      </c>
      <c r="AZ340" s="103">
        <f>'[3]Blocks (MC)'!A340</f>
        <v>0</v>
      </c>
    </row>
    <row r="341" spans="3:52" x14ac:dyDescent="0.2">
      <c r="C341" s="105">
        <f>[1]Ores!C341</f>
        <v>0</v>
      </c>
      <c r="D341" s="105">
        <f>[1]Ingots!C341</f>
        <v>0</v>
      </c>
      <c r="E341" s="105"/>
      <c r="F341" s="105">
        <f>'[1]Compressed Blocks'!C341</f>
        <v>0</v>
      </c>
      <c r="G341" s="103">
        <f>[1]Catalysts!C341</f>
        <v>0</v>
      </c>
      <c r="H341" s="103">
        <f>[2]Pellets!F338</f>
        <v>0</v>
      </c>
      <c r="I341" s="103">
        <f>'[1]CV Links'!B343</f>
        <v>0</v>
      </c>
      <c r="N341" s="162"/>
      <c r="O341" s="106"/>
      <c r="P341" s="106"/>
      <c r="Q341" s="106"/>
      <c r="R341" s="165">
        <f>'[1]Element Vessels'!F341</f>
        <v>0</v>
      </c>
      <c r="S341" s="103">
        <f>'[1]Element Vessels'!G341</f>
        <v>0</v>
      </c>
      <c r="T341" s="103">
        <f>'[1]Element Vessels'!H341</f>
        <v>0</v>
      </c>
      <c r="U341" s="103">
        <f>'[1]Element Vessels'!I341</f>
        <v>0</v>
      </c>
      <c r="V341" s="168">
        <f>[2]Pellets!F341</f>
        <v>0</v>
      </c>
      <c r="W341" s="104">
        <f>[2]Pellets!G341</f>
        <v>0</v>
      </c>
      <c r="X341" s="104">
        <f>[2]Pellets!H341</f>
        <v>0</v>
      </c>
      <c r="Y341" s="104">
        <f>[2]Pellets!I341</f>
        <v>0</v>
      </c>
      <c r="Z341" s="104">
        <f>'[2]Blocks (Poly)'!D341</f>
        <v>0</v>
      </c>
      <c r="AA341" s="104">
        <f>'[2]Slabs (Poly)'!F341</f>
        <v>0</v>
      </c>
      <c r="AB341" s="104">
        <f>'[2]Stairs (Poly)'!D341</f>
        <v>0</v>
      </c>
      <c r="AC341" s="171">
        <f>[2]Bricks!E341</f>
        <v>0</v>
      </c>
      <c r="AD341" s="103">
        <f>[2]Molds!C341</f>
        <v>0</v>
      </c>
      <c r="AE341" s="103">
        <f xml:space="preserve"> '[2]Molded Items'!C341</f>
        <v>0</v>
      </c>
      <c r="AF341" s="103"/>
      <c r="AG341" s="103"/>
      <c r="AH341" s="103"/>
      <c r="AI341" s="103"/>
      <c r="AJ341" s="103"/>
      <c r="AK341" s="103"/>
      <c r="AL341" s="103"/>
      <c r="AM341" s="103"/>
      <c r="AN341" s="103"/>
      <c r="AO341" s="103"/>
      <c r="AP341" s="103"/>
      <c r="AQ341" s="103"/>
      <c r="AR341" s="103"/>
      <c r="AS341" s="103"/>
      <c r="AT341" s="103">
        <f>Inventories!$D341</f>
        <v>0</v>
      </c>
      <c r="AU341" s="103">
        <f>'[2]Gripped Tools'!C251</f>
        <v>0</v>
      </c>
      <c r="AV341" s="103">
        <f>'[2]Pogo Sticks'!$C341</f>
        <v>0</v>
      </c>
      <c r="AW341" s="103">
        <f>'[1]Custom Objects'!$C336</f>
        <v>0</v>
      </c>
      <c r="AX341" s="103"/>
      <c r="AY341" s="103">
        <f>'[3]Items (MC)'!A341</f>
        <v>0</v>
      </c>
      <c r="AZ341" s="103">
        <f>'[3]Blocks (MC)'!A341</f>
        <v>0</v>
      </c>
    </row>
    <row r="342" spans="3:52" x14ac:dyDescent="0.2">
      <c r="C342" s="105">
        <f>[1]Ores!C342</f>
        <v>0</v>
      </c>
      <c r="D342" s="105">
        <f>[1]Ingots!C342</f>
        <v>0</v>
      </c>
      <c r="E342" s="105"/>
      <c r="F342" s="105">
        <f>'[1]Compressed Blocks'!C342</f>
        <v>0</v>
      </c>
      <c r="G342" s="103">
        <f>[1]Catalysts!C342</f>
        <v>0</v>
      </c>
      <c r="H342" s="103">
        <f>[2]Pellets!F339</f>
        <v>0</v>
      </c>
      <c r="I342" s="103">
        <f>'[1]CV Links'!B344</f>
        <v>0</v>
      </c>
      <c r="N342" s="162"/>
      <c r="O342" s="106"/>
      <c r="P342" s="106"/>
      <c r="Q342" s="106"/>
      <c r="R342" s="165">
        <f>'[1]Element Vessels'!F342</f>
        <v>0</v>
      </c>
      <c r="S342" s="103">
        <f>'[1]Element Vessels'!G342</f>
        <v>0</v>
      </c>
      <c r="T342" s="103">
        <f>'[1]Element Vessels'!H342</f>
        <v>0</v>
      </c>
      <c r="U342" s="103">
        <f>'[1]Element Vessels'!I342</f>
        <v>0</v>
      </c>
      <c r="V342" s="168">
        <f>[2]Pellets!F342</f>
        <v>0</v>
      </c>
      <c r="W342" s="104">
        <f>[2]Pellets!G342</f>
        <v>0</v>
      </c>
      <c r="X342" s="104">
        <f>[2]Pellets!H342</f>
        <v>0</v>
      </c>
      <c r="Y342" s="104">
        <f>[2]Pellets!I342</f>
        <v>0</v>
      </c>
      <c r="Z342" s="104">
        <f>'[2]Blocks (Poly)'!D342</f>
        <v>0</v>
      </c>
      <c r="AA342" s="104">
        <f>'[2]Slabs (Poly)'!F342</f>
        <v>0</v>
      </c>
      <c r="AB342" s="104">
        <f>'[2]Stairs (Poly)'!D342</f>
        <v>0</v>
      </c>
      <c r="AC342" s="171">
        <f>[2]Bricks!E342</f>
        <v>0</v>
      </c>
      <c r="AD342" s="103">
        <f>[2]Molds!C342</f>
        <v>0</v>
      </c>
      <c r="AE342" s="103">
        <f xml:space="preserve"> '[2]Molded Items'!C342</f>
        <v>0</v>
      </c>
      <c r="AF342" s="103"/>
      <c r="AG342" s="103"/>
      <c r="AH342" s="103"/>
      <c r="AI342" s="103"/>
      <c r="AJ342" s="103"/>
      <c r="AK342" s="103"/>
      <c r="AL342" s="103"/>
      <c r="AM342" s="103"/>
      <c r="AN342" s="103"/>
      <c r="AO342" s="103"/>
      <c r="AP342" s="103"/>
      <c r="AQ342" s="103"/>
      <c r="AR342" s="103"/>
      <c r="AS342" s="103"/>
      <c r="AT342" s="103">
        <f>Inventories!$D342</f>
        <v>0</v>
      </c>
      <c r="AU342" s="103">
        <f>'[2]Gripped Tools'!C252</f>
        <v>0</v>
      </c>
      <c r="AV342" s="103">
        <f>'[2]Pogo Sticks'!$C342</f>
        <v>0</v>
      </c>
      <c r="AW342" s="103">
        <f>'[1]Custom Objects'!$C337</f>
        <v>0</v>
      </c>
      <c r="AX342" s="103"/>
      <c r="AY342" s="103">
        <f>'[3]Items (MC)'!A342</f>
        <v>0</v>
      </c>
      <c r="AZ342" s="103">
        <f>'[3]Blocks (MC)'!A342</f>
        <v>0</v>
      </c>
    </row>
    <row r="343" spans="3:52" x14ac:dyDescent="0.2">
      <c r="C343" s="105">
        <f>[1]Ores!C343</f>
        <v>0</v>
      </c>
      <c r="D343" s="105">
        <f>[1]Ingots!C343</f>
        <v>0</v>
      </c>
      <c r="E343" s="105"/>
      <c r="F343" s="105">
        <f>'[1]Compressed Blocks'!C343</f>
        <v>0</v>
      </c>
      <c r="G343" s="103">
        <f>[1]Catalysts!C343</f>
        <v>0</v>
      </c>
      <c r="H343" s="103">
        <f>[2]Pellets!F340</f>
        <v>0</v>
      </c>
      <c r="I343" s="103">
        <f>'[1]CV Links'!B345</f>
        <v>0</v>
      </c>
      <c r="N343" s="162"/>
      <c r="O343" s="106"/>
      <c r="P343" s="106"/>
      <c r="Q343" s="106"/>
      <c r="R343" s="165">
        <f>'[1]Element Vessels'!F343</f>
        <v>0</v>
      </c>
      <c r="S343" s="103">
        <f>'[1]Element Vessels'!G343</f>
        <v>0</v>
      </c>
      <c r="T343" s="103">
        <f>'[1]Element Vessels'!H343</f>
        <v>0</v>
      </c>
      <c r="U343" s="103">
        <f>'[1]Element Vessels'!I343</f>
        <v>0</v>
      </c>
      <c r="V343" s="168">
        <f>[2]Pellets!F343</f>
        <v>0</v>
      </c>
      <c r="W343" s="104">
        <f>[2]Pellets!G343</f>
        <v>0</v>
      </c>
      <c r="X343" s="104">
        <f>[2]Pellets!H343</f>
        <v>0</v>
      </c>
      <c r="Y343" s="104">
        <f>[2]Pellets!I343</f>
        <v>0</v>
      </c>
      <c r="Z343" s="104">
        <f>'[2]Blocks (Poly)'!D343</f>
        <v>0</v>
      </c>
      <c r="AA343" s="104">
        <f>'[2]Slabs (Poly)'!F343</f>
        <v>0</v>
      </c>
      <c r="AB343" s="104">
        <f>'[2]Stairs (Poly)'!D343</f>
        <v>0</v>
      </c>
      <c r="AC343" s="171">
        <f>[2]Bricks!E343</f>
        <v>0</v>
      </c>
      <c r="AD343" s="103">
        <f>[2]Molds!C343</f>
        <v>0</v>
      </c>
      <c r="AE343" s="103">
        <f xml:space="preserve"> '[2]Molded Items'!C343</f>
        <v>0</v>
      </c>
      <c r="AF343" s="103"/>
      <c r="AG343" s="103"/>
      <c r="AH343" s="103"/>
      <c r="AI343" s="103"/>
      <c r="AJ343" s="103"/>
      <c r="AK343" s="103"/>
      <c r="AL343" s="103"/>
      <c r="AM343" s="103"/>
      <c r="AN343" s="103"/>
      <c r="AO343" s="103"/>
      <c r="AP343" s="103"/>
      <c r="AQ343" s="103"/>
      <c r="AR343" s="103"/>
      <c r="AS343" s="103"/>
      <c r="AT343" s="103">
        <f>Inventories!$D343</f>
        <v>0</v>
      </c>
      <c r="AU343" s="103">
        <f>'[2]Gripped Tools'!C253</f>
        <v>0</v>
      </c>
      <c r="AV343" s="103">
        <f>'[2]Pogo Sticks'!$C343</f>
        <v>0</v>
      </c>
      <c r="AW343" s="103">
        <f>'[1]Custom Objects'!$C338</f>
        <v>0</v>
      </c>
      <c r="AX343" s="103"/>
      <c r="AY343" s="103">
        <f>'[3]Items (MC)'!A343</f>
        <v>0</v>
      </c>
      <c r="AZ343" s="103">
        <f>'[3]Blocks (MC)'!A343</f>
        <v>0</v>
      </c>
    </row>
    <row r="344" spans="3:52" x14ac:dyDescent="0.2">
      <c r="C344" s="105">
        <f>[1]Ores!C344</f>
        <v>0</v>
      </c>
      <c r="D344" s="105">
        <f>[1]Ingots!C344</f>
        <v>0</v>
      </c>
      <c r="E344" s="105"/>
      <c r="F344" s="105">
        <f>'[1]Compressed Blocks'!C344</f>
        <v>0</v>
      </c>
      <c r="G344" s="103">
        <f>[1]Catalysts!C344</f>
        <v>0</v>
      </c>
      <c r="H344" s="103">
        <f>[2]Pellets!F341</f>
        <v>0</v>
      </c>
      <c r="I344" s="103">
        <f>'[1]CV Links'!B346</f>
        <v>0</v>
      </c>
      <c r="N344" s="162"/>
      <c r="O344" s="106"/>
      <c r="P344" s="106"/>
      <c r="Q344" s="106"/>
      <c r="R344" s="165">
        <f>'[1]Element Vessels'!F344</f>
        <v>0</v>
      </c>
      <c r="S344" s="103">
        <f>'[1]Element Vessels'!G344</f>
        <v>0</v>
      </c>
      <c r="T344" s="103">
        <f>'[1]Element Vessels'!H344</f>
        <v>0</v>
      </c>
      <c r="U344" s="103">
        <f>'[1]Element Vessels'!I344</f>
        <v>0</v>
      </c>
      <c r="V344" s="168">
        <f>[2]Pellets!F344</f>
        <v>0</v>
      </c>
      <c r="W344" s="104">
        <f>[2]Pellets!G344</f>
        <v>0</v>
      </c>
      <c r="X344" s="104">
        <f>[2]Pellets!H344</f>
        <v>0</v>
      </c>
      <c r="Y344" s="104">
        <f>[2]Pellets!I344</f>
        <v>0</v>
      </c>
      <c r="Z344" s="104">
        <f>'[2]Blocks (Poly)'!D344</f>
        <v>0</v>
      </c>
      <c r="AA344" s="104">
        <f>'[2]Slabs (Poly)'!F344</f>
        <v>0</v>
      </c>
      <c r="AB344" s="104">
        <f>'[2]Stairs (Poly)'!D344</f>
        <v>0</v>
      </c>
      <c r="AC344" s="171">
        <f>[2]Bricks!E344</f>
        <v>0</v>
      </c>
      <c r="AD344" s="103">
        <f>[2]Molds!C344</f>
        <v>0</v>
      </c>
      <c r="AE344" s="103">
        <f xml:space="preserve"> '[2]Molded Items'!C344</f>
        <v>0</v>
      </c>
      <c r="AF344" s="103"/>
      <c r="AG344" s="103"/>
      <c r="AH344" s="103"/>
      <c r="AI344" s="103"/>
      <c r="AJ344" s="103"/>
      <c r="AK344" s="103"/>
      <c r="AL344" s="103"/>
      <c r="AM344" s="103"/>
      <c r="AN344" s="103"/>
      <c r="AO344" s="103"/>
      <c r="AP344" s="103"/>
      <c r="AQ344" s="103"/>
      <c r="AR344" s="103"/>
      <c r="AS344" s="103"/>
      <c r="AT344" s="103">
        <f>Inventories!$D344</f>
        <v>0</v>
      </c>
      <c r="AU344" s="103">
        <f>'[2]Gripped Tools'!C254</f>
        <v>0</v>
      </c>
      <c r="AV344" s="103">
        <f>'[2]Pogo Sticks'!$C344</f>
        <v>0</v>
      </c>
      <c r="AW344" s="103">
        <f>'[1]Custom Objects'!$C339</f>
        <v>0</v>
      </c>
      <c r="AX344" s="103"/>
      <c r="AY344" s="103">
        <f>'[3]Items (MC)'!A344</f>
        <v>0</v>
      </c>
      <c r="AZ344" s="103">
        <f>'[3]Blocks (MC)'!A344</f>
        <v>0</v>
      </c>
    </row>
    <row r="345" spans="3:52" x14ac:dyDescent="0.2">
      <c r="C345" s="105">
        <f>[1]Ores!C345</f>
        <v>0</v>
      </c>
      <c r="D345" s="105">
        <f>[1]Ingots!C345</f>
        <v>0</v>
      </c>
      <c r="E345" s="105"/>
      <c r="F345" s="105">
        <f>'[1]Compressed Blocks'!C345</f>
        <v>0</v>
      </c>
      <c r="G345" s="103">
        <f>[1]Catalysts!C345</f>
        <v>0</v>
      </c>
      <c r="H345" s="103">
        <f>[2]Pellets!F342</f>
        <v>0</v>
      </c>
      <c r="I345" s="103">
        <f>'[1]CV Links'!B347</f>
        <v>0</v>
      </c>
      <c r="N345" s="162"/>
      <c r="O345" s="106"/>
      <c r="P345" s="106"/>
      <c r="Q345" s="106"/>
      <c r="R345" s="165">
        <f>'[1]Element Vessels'!F345</f>
        <v>0</v>
      </c>
      <c r="S345" s="103">
        <f>'[1]Element Vessels'!G345</f>
        <v>0</v>
      </c>
      <c r="T345" s="103">
        <f>'[1]Element Vessels'!H345</f>
        <v>0</v>
      </c>
      <c r="U345" s="103">
        <f>'[1]Element Vessels'!I345</f>
        <v>0</v>
      </c>
      <c r="V345" s="168">
        <f>[2]Pellets!F345</f>
        <v>0</v>
      </c>
      <c r="W345" s="104">
        <f>[2]Pellets!G345</f>
        <v>0</v>
      </c>
      <c r="X345" s="104">
        <f>[2]Pellets!H345</f>
        <v>0</v>
      </c>
      <c r="Y345" s="104">
        <f>[2]Pellets!I345</f>
        <v>0</v>
      </c>
      <c r="Z345" s="104">
        <f>'[2]Blocks (Poly)'!D345</f>
        <v>0</v>
      </c>
      <c r="AA345" s="104">
        <f>'[2]Slabs (Poly)'!F345</f>
        <v>0</v>
      </c>
      <c r="AB345" s="104">
        <f>'[2]Stairs (Poly)'!D345</f>
        <v>0</v>
      </c>
      <c r="AC345" s="171">
        <f>[2]Bricks!E345</f>
        <v>0</v>
      </c>
      <c r="AD345" s="103">
        <f>[2]Molds!C345</f>
        <v>0</v>
      </c>
      <c r="AE345" s="103">
        <f xml:space="preserve"> '[2]Molded Items'!C345</f>
        <v>0</v>
      </c>
      <c r="AF345" s="103"/>
      <c r="AG345" s="103"/>
      <c r="AH345" s="103"/>
      <c r="AI345" s="103"/>
      <c r="AJ345" s="103"/>
      <c r="AK345" s="103"/>
      <c r="AL345" s="103"/>
      <c r="AM345" s="103"/>
      <c r="AN345" s="103"/>
      <c r="AO345" s="103"/>
      <c r="AP345" s="103"/>
      <c r="AQ345" s="103"/>
      <c r="AR345" s="103"/>
      <c r="AS345" s="103"/>
      <c r="AT345" s="103">
        <f>Inventories!$D345</f>
        <v>0</v>
      </c>
      <c r="AU345" s="103">
        <f>'[2]Gripped Tools'!C255</f>
        <v>0</v>
      </c>
      <c r="AV345" s="103">
        <f>'[2]Pogo Sticks'!$C345</f>
        <v>0</v>
      </c>
      <c r="AW345" s="103">
        <f>'[1]Custom Objects'!$C340</f>
        <v>0</v>
      </c>
      <c r="AX345" s="103"/>
      <c r="AY345" s="103">
        <f>'[3]Items (MC)'!A345</f>
        <v>0</v>
      </c>
      <c r="AZ345" s="103">
        <f>'[3]Blocks (MC)'!A345</f>
        <v>0</v>
      </c>
    </row>
    <row r="346" spans="3:52" x14ac:dyDescent="0.2">
      <c r="C346" s="105">
        <f>[1]Ores!C346</f>
        <v>0</v>
      </c>
      <c r="D346" s="105">
        <f>[1]Ingots!C346</f>
        <v>0</v>
      </c>
      <c r="E346" s="105"/>
      <c r="F346" s="105">
        <f>'[1]Compressed Blocks'!C346</f>
        <v>0</v>
      </c>
      <c r="G346" s="103">
        <f>[1]Catalysts!C346</f>
        <v>0</v>
      </c>
      <c r="H346" s="103">
        <f>[2]Pellets!F343</f>
        <v>0</v>
      </c>
      <c r="I346" s="103">
        <f>'[1]CV Links'!B348</f>
        <v>0</v>
      </c>
      <c r="N346" s="162"/>
      <c r="O346" s="106"/>
      <c r="P346" s="106"/>
      <c r="Q346" s="106"/>
      <c r="R346" s="165">
        <f>'[1]Element Vessels'!F346</f>
        <v>0</v>
      </c>
      <c r="S346" s="103">
        <f>'[1]Element Vessels'!G346</f>
        <v>0</v>
      </c>
      <c r="T346" s="103">
        <f>'[1]Element Vessels'!H346</f>
        <v>0</v>
      </c>
      <c r="U346" s="103">
        <f>'[1]Element Vessels'!I346</f>
        <v>0</v>
      </c>
      <c r="V346" s="168">
        <f>[2]Pellets!F346</f>
        <v>0</v>
      </c>
      <c r="W346" s="104">
        <f>[2]Pellets!G346</f>
        <v>0</v>
      </c>
      <c r="X346" s="104">
        <f>[2]Pellets!H346</f>
        <v>0</v>
      </c>
      <c r="Y346" s="104">
        <f>[2]Pellets!I346</f>
        <v>0</v>
      </c>
      <c r="Z346" s="104">
        <f>'[2]Blocks (Poly)'!D346</f>
        <v>0</v>
      </c>
      <c r="AA346" s="104">
        <f>'[2]Slabs (Poly)'!F346</f>
        <v>0</v>
      </c>
      <c r="AB346" s="104">
        <f>'[2]Stairs (Poly)'!D346</f>
        <v>0</v>
      </c>
      <c r="AC346" s="171">
        <f>[2]Bricks!E346</f>
        <v>0</v>
      </c>
      <c r="AD346" s="103">
        <f>[2]Molds!C346</f>
        <v>0</v>
      </c>
      <c r="AE346" s="103">
        <f xml:space="preserve"> '[2]Molded Items'!C346</f>
        <v>0</v>
      </c>
      <c r="AF346" s="103"/>
      <c r="AG346" s="103"/>
      <c r="AH346" s="103"/>
      <c r="AI346" s="103"/>
      <c r="AJ346" s="103"/>
      <c r="AK346" s="103"/>
      <c r="AL346" s="103"/>
      <c r="AM346" s="103"/>
      <c r="AN346" s="103"/>
      <c r="AO346" s="103"/>
      <c r="AP346" s="103"/>
      <c r="AQ346" s="103"/>
      <c r="AR346" s="103"/>
      <c r="AS346" s="103"/>
      <c r="AT346" s="103">
        <f>Inventories!$D346</f>
        <v>0</v>
      </c>
      <c r="AU346" s="103">
        <f>'[2]Gripped Tools'!C256</f>
        <v>0</v>
      </c>
      <c r="AV346" s="103">
        <f>'[2]Pogo Sticks'!$C346</f>
        <v>0</v>
      </c>
      <c r="AW346" s="103">
        <f>'[1]Custom Objects'!$C341</f>
        <v>0</v>
      </c>
      <c r="AX346" s="103"/>
      <c r="AY346" s="103">
        <f>'[3]Items (MC)'!A346</f>
        <v>0</v>
      </c>
      <c r="AZ346" s="103">
        <f>'[3]Blocks (MC)'!A346</f>
        <v>0</v>
      </c>
    </row>
    <row r="347" spans="3:52" x14ac:dyDescent="0.2">
      <c r="C347" s="105">
        <f>[1]Ores!C347</f>
        <v>0</v>
      </c>
      <c r="D347" s="105">
        <f>[1]Ingots!C347</f>
        <v>0</v>
      </c>
      <c r="E347" s="105"/>
      <c r="F347" s="105">
        <f>'[1]Compressed Blocks'!C347</f>
        <v>0</v>
      </c>
      <c r="G347" s="103">
        <f>[1]Catalysts!C347</f>
        <v>0</v>
      </c>
      <c r="H347" s="103">
        <f>[2]Pellets!F344</f>
        <v>0</v>
      </c>
      <c r="I347" s="103">
        <f>'[1]CV Links'!B349</f>
        <v>0</v>
      </c>
      <c r="N347" s="162"/>
      <c r="O347" s="106"/>
      <c r="P347" s="106"/>
      <c r="Q347" s="106"/>
      <c r="R347" s="165">
        <f>'[1]Element Vessels'!F347</f>
        <v>0</v>
      </c>
      <c r="S347" s="103">
        <f>'[1]Element Vessels'!G347</f>
        <v>0</v>
      </c>
      <c r="T347" s="103">
        <f>'[1]Element Vessels'!H347</f>
        <v>0</v>
      </c>
      <c r="U347" s="103">
        <f>'[1]Element Vessels'!I347</f>
        <v>0</v>
      </c>
      <c r="V347" s="168">
        <f>[2]Pellets!F347</f>
        <v>0</v>
      </c>
      <c r="W347" s="104">
        <f>[2]Pellets!G347</f>
        <v>0</v>
      </c>
      <c r="X347" s="104">
        <f>[2]Pellets!H347</f>
        <v>0</v>
      </c>
      <c r="Y347" s="104">
        <f>[2]Pellets!I347</f>
        <v>0</v>
      </c>
      <c r="Z347" s="104">
        <f>'[2]Blocks (Poly)'!D347</f>
        <v>0</v>
      </c>
      <c r="AA347" s="104">
        <f>'[2]Slabs (Poly)'!F347</f>
        <v>0</v>
      </c>
      <c r="AB347" s="104">
        <f>'[2]Stairs (Poly)'!D347</f>
        <v>0</v>
      </c>
      <c r="AC347" s="171">
        <f>[2]Bricks!E347</f>
        <v>0</v>
      </c>
      <c r="AD347" s="103">
        <f>[2]Molds!C347</f>
        <v>0</v>
      </c>
      <c r="AE347" s="103">
        <f xml:space="preserve"> '[2]Molded Items'!C347</f>
        <v>0</v>
      </c>
      <c r="AF347" s="103"/>
      <c r="AG347" s="103"/>
      <c r="AH347" s="103"/>
      <c r="AI347" s="103"/>
      <c r="AJ347" s="103"/>
      <c r="AK347" s="103"/>
      <c r="AL347" s="103"/>
      <c r="AM347" s="103"/>
      <c r="AN347" s="103"/>
      <c r="AO347" s="103"/>
      <c r="AP347" s="103"/>
      <c r="AQ347" s="103"/>
      <c r="AR347" s="103"/>
      <c r="AS347" s="103"/>
      <c r="AT347" s="103">
        <f>Inventories!$D347</f>
        <v>0</v>
      </c>
      <c r="AU347" s="103">
        <f>'[2]Gripped Tools'!C257</f>
        <v>0</v>
      </c>
      <c r="AV347" s="103">
        <f>'[2]Pogo Sticks'!$C347</f>
        <v>0</v>
      </c>
      <c r="AW347" s="103">
        <f>'[1]Custom Objects'!$C342</f>
        <v>0</v>
      </c>
      <c r="AX347" s="103"/>
      <c r="AY347" s="103">
        <f>'[3]Items (MC)'!A347</f>
        <v>0</v>
      </c>
      <c r="AZ347" s="103">
        <f>'[3]Blocks (MC)'!A347</f>
        <v>0</v>
      </c>
    </row>
    <row r="348" spans="3:52" x14ac:dyDescent="0.2">
      <c r="C348" s="105">
        <f>[1]Ores!C348</f>
        <v>0</v>
      </c>
      <c r="D348" s="105">
        <f>[1]Ingots!C348</f>
        <v>0</v>
      </c>
      <c r="E348" s="105"/>
      <c r="F348" s="105">
        <f>'[1]Compressed Blocks'!C348</f>
        <v>0</v>
      </c>
      <c r="G348" s="103">
        <f>[1]Catalysts!C348</f>
        <v>0</v>
      </c>
      <c r="H348" s="103">
        <f>[2]Pellets!F345</f>
        <v>0</v>
      </c>
      <c r="I348" s="103">
        <f>'[1]CV Links'!B350</f>
        <v>0</v>
      </c>
      <c r="N348" s="162"/>
      <c r="O348" s="106"/>
      <c r="P348" s="106"/>
      <c r="Q348" s="106"/>
      <c r="R348" s="165">
        <f>'[1]Element Vessels'!F348</f>
        <v>0</v>
      </c>
      <c r="S348" s="103">
        <f>'[1]Element Vessels'!G348</f>
        <v>0</v>
      </c>
      <c r="T348" s="103">
        <f>'[1]Element Vessels'!H348</f>
        <v>0</v>
      </c>
      <c r="U348" s="103">
        <f>'[1]Element Vessels'!I348</f>
        <v>0</v>
      </c>
      <c r="V348" s="168">
        <f>[2]Pellets!F348</f>
        <v>0</v>
      </c>
      <c r="W348" s="104">
        <f>[2]Pellets!G348</f>
        <v>0</v>
      </c>
      <c r="X348" s="104">
        <f>[2]Pellets!H348</f>
        <v>0</v>
      </c>
      <c r="Y348" s="104">
        <f>[2]Pellets!I348</f>
        <v>0</v>
      </c>
      <c r="Z348" s="104">
        <f>'[2]Blocks (Poly)'!D348</f>
        <v>0</v>
      </c>
      <c r="AA348" s="104">
        <f>'[2]Slabs (Poly)'!F348</f>
        <v>0</v>
      </c>
      <c r="AB348" s="104">
        <f>'[2]Stairs (Poly)'!D348</f>
        <v>0</v>
      </c>
      <c r="AC348" s="171">
        <f>[2]Bricks!E348</f>
        <v>0</v>
      </c>
      <c r="AD348" s="103">
        <f>[2]Molds!C348</f>
        <v>0</v>
      </c>
      <c r="AE348" s="103">
        <f xml:space="preserve"> '[2]Molded Items'!C348</f>
        <v>0</v>
      </c>
      <c r="AF348" s="103"/>
      <c r="AG348" s="103"/>
      <c r="AH348" s="103"/>
      <c r="AI348" s="103"/>
      <c r="AJ348" s="103"/>
      <c r="AK348" s="103"/>
      <c r="AL348" s="103"/>
      <c r="AM348" s="103"/>
      <c r="AN348" s="103"/>
      <c r="AO348" s="103"/>
      <c r="AP348" s="103"/>
      <c r="AQ348" s="103"/>
      <c r="AR348" s="103"/>
      <c r="AS348" s="103"/>
      <c r="AT348" s="103">
        <f>Inventories!$D348</f>
        <v>0</v>
      </c>
      <c r="AU348" s="103">
        <f>'[2]Gripped Tools'!C258</f>
        <v>0</v>
      </c>
      <c r="AV348" s="103">
        <f>'[2]Pogo Sticks'!$C348</f>
        <v>0</v>
      </c>
      <c r="AW348" s="103">
        <f>'[1]Custom Objects'!$C343</f>
        <v>0</v>
      </c>
      <c r="AX348" s="103"/>
      <c r="AY348" s="103">
        <f>'[3]Items (MC)'!A348</f>
        <v>0</v>
      </c>
      <c r="AZ348" s="103">
        <f>'[3]Blocks (MC)'!A348</f>
        <v>0</v>
      </c>
    </row>
    <row r="349" spans="3:52" x14ac:dyDescent="0.2">
      <c r="C349" s="105">
        <f>[1]Ores!C349</f>
        <v>0</v>
      </c>
      <c r="D349" s="105">
        <f>[1]Ingots!C349</f>
        <v>0</v>
      </c>
      <c r="E349" s="105"/>
      <c r="F349" s="105">
        <f>'[1]Compressed Blocks'!C349</f>
        <v>0</v>
      </c>
      <c r="G349" s="103">
        <f>[1]Catalysts!C349</f>
        <v>0</v>
      </c>
      <c r="H349" s="103">
        <f>[2]Pellets!F346</f>
        <v>0</v>
      </c>
      <c r="I349" s="103">
        <f>'[1]CV Links'!B351</f>
        <v>0</v>
      </c>
      <c r="N349" s="162"/>
      <c r="O349" s="106"/>
      <c r="P349" s="106"/>
      <c r="Q349" s="106"/>
      <c r="R349" s="165">
        <f>'[1]Element Vessels'!F349</f>
        <v>0</v>
      </c>
      <c r="S349" s="103">
        <f>'[1]Element Vessels'!G349</f>
        <v>0</v>
      </c>
      <c r="T349" s="103">
        <f>'[1]Element Vessels'!H349</f>
        <v>0</v>
      </c>
      <c r="U349" s="103">
        <f>'[1]Element Vessels'!I349</f>
        <v>0</v>
      </c>
      <c r="V349" s="168">
        <f>[2]Pellets!F349</f>
        <v>0</v>
      </c>
      <c r="W349" s="104">
        <f>[2]Pellets!G349</f>
        <v>0</v>
      </c>
      <c r="X349" s="104">
        <f>[2]Pellets!H349</f>
        <v>0</v>
      </c>
      <c r="Y349" s="104">
        <f>[2]Pellets!I349</f>
        <v>0</v>
      </c>
      <c r="Z349" s="104">
        <f>'[2]Blocks (Poly)'!D349</f>
        <v>0</v>
      </c>
      <c r="AA349" s="104">
        <f>'[2]Slabs (Poly)'!F349</f>
        <v>0</v>
      </c>
      <c r="AB349" s="104">
        <f>'[2]Stairs (Poly)'!D349</f>
        <v>0</v>
      </c>
      <c r="AC349" s="171">
        <f>[2]Bricks!E349</f>
        <v>0</v>
      </c>
      <c r="AD349" s="103">
        <f>[2]Molds!C349</f>
        <v>0</v>
      </c>
      <c r="AE349" s="103">
        <f xml:space="preserve"> '[2]Molded Items'!C349</f>
        <v>0</v>
      </c>
      <c r="AF349" s="103"/>
      <c r="AG349" s="103"/>
      <c r="AH349" s="103"/>
      <c r="AI349" s="103"/>
      <c r="AJ349" s="103"/>
      <c r="AK349" s="103"/>
      <c r="AL349" s="103"/>
      <c r="AM349" s="103"/>
      <c r="AN349" s="103"/>
      <c r="AO349" s="103"/>
      <c r="AP349" s="103"/>
      <c r="AQ349" s="103"/>
      <c r="AR349" s="103"/>
      <c r="AS349" s="103"/>
      <c r="AT349" s="103">
        <f>Inventories!$D349</f>
        <v>0</v>
      </c>
      <c r="AU349" s="103">
        <f>'[2]Gripped Tools'!C259</f>
        <v>0</v>
      </c>
      <c r="AV349" s="103">
        <f>'[2]Pogo Sticks'!$C349</f>
        <v>0</v>
      </c>
      <c r="AW349" s="103">
        <f>'[1]Custom Objects'!$C344</f>
        <v>0</v>
      </c>
      <c r="AX349" s="103"/>
      <c r="AY349" s="103">
        <f>'[3]Items (MC)'!A349</f>
        <v>0</v>
      </c>
      <c r="AZ349" s="103">
        <f>'[3]Blocks (MC)'!A349</f>
        <v>0</v>
      </c>
    </row>
    <row r="350" spans="3:52" x14ac:dyDescent="0.2">
      <c r="C350" s="105">
        <f>[1]Ores!C350</f>
        <v>0</v>
      </c>
      <c r="D350" s="105">
        <f>[1]Ingots!C350</f>
        <v>0</v>
      </c>
      <c r="E350" s="105"/>
      <c r="F350" s="105">
        <f>'[1]Compressed Blocks'!C350</f>
        <v>0</v>
      </c>
      <c r="G350" s="103">
        <f>[1]Catalysts!C350</f>
        <v>0</v>
      </c>
      <c r="H350" s="103">
        <f>[2]Pellets!F347</f>
        <v>0</v>
      </c>
      <c r="I350" s="103">
        <f>'[1]CV Links'!B352</f>
        <v>0</v>
      </c>
      <c r="N350" s="162"/>
      <c r="O350" s="106"/>
      <c r="P350" s="106"/>
      <c r="Q350" s="106"/>
      <c r="R350" s="165">
        <f>'[1]Element Vessels'!F350</f>
        <v>0</v>
      </c>
      <c r="S350" s="103">
        <f>'[1]Element Vessels'!G350</f>
        <v>0</v>
      </c>
      <c r="T350" s="103">
        <f>'[1]Element Vessels'!H350</f>
        <v>0</v>
      </c>
      <c r="U350" s="103">
        <f>'[1]Element Vessels'!I350</f>
        <v>0</v>
      </c>
      <c r="V350" s="168">
        <f>[2]Pellets!F350</f>
        <v>0</v>
      </c>
      <c r="W350" s="104">
        <f>[2]Pellets!G350</f>
        <v>0</v>
      </c>
      <c r="X350" s="104">
        <f>[2]Pellets!H350</f>
        <v>0</v>
      </c>
      <c r="Y350" s="104">
        <f>[2]Pellets!I350</f>
        <v>0</v>
      </c>
      <c r="Z350" s="104">
        <f>'[2]Blocks (Poly)'!D350</f>
        <v>0</v>
      </c>
      <c r="AA350" s="104">
        <f>'[2]Slabs (Poly)'!F350</f>
        <v>0</v>
      </c>
      <c r="AB350" s="104">
        <f>'[2]Stairs (Poly)'!D350</f>
        <v>0</v>
      </c>
      <c r="AC350" s="171">
        <f>[2]Bricks!E350</f>
        <v>0</v>
      </c>
      <c r="AD350" s="103">
        <f>[2]Molds!C350</f>
        <v>0</v>
      </c>
      <c r="AE350" s="103">
        <f xml:space="preserve"> '[2]Molded Items'!C350</f>
        <v>0</v>
      </c>
      <c r="AF350" s="103"/>
      <c r="AG350" s="103"/>
      <c r="AH350" s="103"/>
      <c r="AI350" s="103"/>
      <c r="AJ350" s="103"/>
      <c r="AK350" s="103"/>
      <c r="AL350" s="103"/>
      <c r="AM350" s="103"/>
      <c r="AN350" s="103"/>
      <c r="AO350" s="103"/>
      <c r="AP350" s="103"/>
      <c r="AQ350" s="103"/>
      <c r="AR350" s="103"/>
      <c r="AS350" s="103"/>
      <c r="AT350" s="103">
        <f>Inventories!$D350</f>
        <v>0</v>
      </c>
      <c r="AU350" s="103">
        <f>'[2]Gripped Tools'!C260</f>
        <v>0</v>
      </c>
      <c r="AV350" s="103">
        <f>'[2]Pogo Sticks'!$C350</f>
        <v>0</v>
      </c>
      <c r="AW350" s="103">
        <f>'[1]Custom Objects'!$C345</f>
        <v>0</v>
      </c>
      <c r="AX350" s="103"/>
      <c r="AY350" s="103">
        <f>'[3]Items (MC)'!A350</f>
        <v>0</v>
      </c>
      <c r="AZ350" s="103">
        <f>'[3]Blocks (MC)'!A350</f>
        <v>0</v>
      </c>
    </row>
    <row r="351" spans="3:52" x14ac:dyDescent="0.2">
      <c r="C351" s="105">
        <f>[1]Ores!C351</f>
        <v>0</v>
      </c>
      <c r="D351" s="105">
        <f>[1]Ingots!C351</f>
        <v>0</v>
      </c>
      <c r="E351" s="105"/>
      <c r="F351" s="105">
        <f>'[1]Compressed Blocks'!C351</f>
        <v>0</v>
      </c>
      <c r="G351" s="103">
        <f>[1]Catalysts!C351</f>
        <v>0</v>
      </c>
      <c r="H351" s="103">
        <f>[2]Pellets!F348</f>
        <v>0</v>
      </c>
      <c r="I351" s="103">
        <f>'[1]CV Links'!B353</f>
        <v>0</v>
      </c>
      <c r="N351" s="162"/>
      <c r="O351" s="106"/>
      <c r="P351" s="106"/>
      <c r="Q351" s="106"/>
      <c r="R351" s="165">
        <f>'[1]Element Vessels'!F351</f>
        <v>0</v>
      </c>
      <c r="S351" s="103">
        <f>'[1]Element Vessels'!G351</f>
        <v>0</v>
      </c>
      <c r="T351" s="103">
        <f>'[1]Element Vessels'!H351</f>
        <v>0</v>
      </c>
      <c r="U351" s="103">
        <f>'[1]Element Vessels'!I351</f>
        <v>0</v>
      </c>
      <c r="V351" s="168">
        <f>[2]Pellets!F351</f>
        <v>0</v>
      </c>
      <c r="W351" s="104">
        <f>[2]Pellets!G351</f>
        <v>0</v>
      </c>
      <c r="X351" s="104">
        <f>[2]Pellets!H351</f>
        <v>0</v>
      </c>
      <c r="Y351" s="104">
        <f>[2]Pellets!I351</f>
        <v>0</v>
      </c>
      <c r="Z351" s="104">
        <f>'[2]Blocks (Poly)'!D351</f>
        <v>0</v>
      </c>
      <c r="AA351" s="104">
        <f>'[2]Slabs (Poly)'!F351</f>
        <v>0</v>
      </c>
      <c r="AB351" s="104">
        <f>'[2]Stairs (Poly)'!D351</f>
        <v>0</v>
      </c>
      <c r="AC351" s="171">
        <f>[2]Bricks!E351</f>
        <v>0</v>
      </c>
      <c r="AD351" s="103">
        <f>[2]Molds!C351</f>
        <v>0</v>
      </c>
      <c r="AE351" s="103">
        <f xml:space="preserve"> '[2]Molded Items'!C351</f>
        <v>0</v>
      </c>
      <c r="AF351" s="103"/>
      <c r="AG351" s="103"/>
      <c r="AH351" s="103"/>
      <c r="AI351" s="103"/>
      <c r="AJ351" s="103"/>
      <c r="AK351" s="103"/>
      <c r="AL351" s="103"/>
      <c r="AM351" s="103"/>
      <c r="AN351" s="103"/>
      <c r="AO351" s="103"/>
      <c r="AP351" s="103"/>
      <c r="AQ351" s="103"/>
      <c r="AR351" s="103"/>
      <c r="AS351" s="103"/>
      <c r="AT351" s="103">
        <f>Inventories!$D351</f>
        <v>0</v>
      </c>
      <c r="AU351" s="103">
        <f>'[2]Gripped Tools'!C261</f>
        <v>0</v>
      </c>
      <c r="AV351" s="103">
        <f>'[2]Pogo Sticks'!$C351</f>
        <v>0</v>
      </c>
      <c r="AW351" s="103">
        <f>'[1]Custom Objects'!$C346</f>
        <v>0</v>
      </c>
      <c r="AX351" s="103"/>
      <c r="AY351" s="103">
        <f>'[3]Items (MC)'!A351</f>
        <v>0</v>
      </c>
      <c r="AZ351" s="103">
        <f>'[3]Blocks (MC)'!A351</f>
        <v>0</v>
      </c>
    </row>
    <row r="352" spans="3:52" x14ac:dyDescent="0.2">
      <c r="C352" s="105">
        <f>[1]Ores!C352</f>
        <v>0</v>
      </c>
      <c r="D352" s="105">
        <f>[1]Ingots!C352</f>
        <v>0</v>
      </c>
      <c r="E352" s="105"/>
      <c r="F352" s="105">
        <f>'[1]Compressed Blocks'!C352</f>
        <v>0</v>
      </c>
      <c r="G352" s="103">
        <f>[1]Catalysts!C352</f>
        <v>0</v>
      </c>
      <c r="H352" s="103">
        <f>[2]Pellets!F349</f>
        <v>0</v>
      </c>
      <c r="I352" s="103">
        <f>'[1]CV Links'!B354</f>
        <v>0</v>
      </c>
      <c r="N352" s="162"/>
      <c r="O352" s="106"/>
      <c r="P352" s="106"/>
      <c r="Q352" s="106"/>
      <c r="R352" s="165">
        <f>'[1]Element Vessels'!F352</f>
        <v>0</v>
      </c>
      <c r="S352" s="103">
        <f>'[1]Element Vessels'!G352</f>
        <v>0</v>
      </c>
      <c r="T352" s="103">
        <f>'[1]Element Vessels'!H352</f>
        <v>0</v>
      </c>
      <c r="U352" s="103">
        <f>'[1]Element Vessels'!I352</f>
        <v>0</v>
      </c>
      <c r="V352" s="168">
        <f>[2]Pellets!F352</f>
        <v>0</v>
      </c>
      <c r="W352" s="104">
        <f>[2]Pellets!G352</f>
        <v>0</v>
      </c>
      <c r="X352" s="104">
        <f>[2]Pellets!H352</f>
        <v>0</v>
      </c>
      <c r="Y352" s="104">
        <f>[2]Pellets!I352</f>
        <v>0</v>
      </c>
      <c r="Z352" s="104">
        <f>'[2]Blocks (Poly)'!D352</f>
        <v>0</v>
      </c>
      <c r="AA352" s="104">
        <f>'[2]Slabs (Poly)'!F352</f>
        <v>0</v>
      </c>
      <c r="AB352" s="104">
        <f>'[2]Stairs (Poly)'!D352</f>
        <v>0</v>
      </c>
      <c r="AC352" s="171">
        <f>[2]Bricks!E352</f>
        <v>0</v>
      </c>
      <c r="AD352" s="103">
        <f>[2]Molds!C352</f>
        <v>0</v>
      </c>
      <c r="AE352" s="103">
        <f xml:space="preserve"> '[2]Molded Items'!C352</f>
        <v>0</v>
      </c>
      <c r="AF352" s="103"/>
      <c r="AG352" s="103"/>
      <c r="AH352" s="103"/>
      <c r="AI352" s="103"/>
      <c r="AJ352" s="103"/>
      <c r="AK352" s="103"/>
      <c r="AL352" s="103"/>
      <c r="AM352" s="103"/>
      <c r="AN352" s="103"/>
      <c r="AO352" s="103"/>
      <c r="AP352" s="103"/>
      <c r="AQ352" s="103"/>
      <c r="AR352" s="103"/>
      <c r="AS352" s="103"/>
      <c r="AT352" s="103">
        <f>Inventories!$D352</f>
        <v>0</v>
      </c>
      <c r="AU352" s="103">
        <f>'[2]Gripped Tools'!C262</f>
        <v>0</v>
      </c>
      <c r="AV352" s="103">
        <f>'[2]Pogo Sticks'!$C352</f>
        <v>0</v>
      </c>
      <c r="AW352" s="103">
        <f>'[1]Custom Objects'!$C347</f>
        <v>0</v>
      </c>
      <c r="AX352" s="103"/>
      <c r="AY352" s="103">
        <f>'[3]Items (MC)'!A352</f>
        <v>0</v>
      </c>
      <c r="AZ352" s="103">
        <f>'[3]Blocks (MC)'!A352</f>
        <v>0</v>
      </c>
    </row>
    <row r="353" spans="3:52" x14ac:dyDescent="0.2">
      <c r="C353" s="105">
        <f>[1]Ores!C353</f>
        <v>0</v>
      </c>
      <c r="D353" s="105">
        <f>[1]Ingots!C353</f>
        <v>0</v>
      </c>
      <c r="E353" s="105"/>
      <c r="F353" s="105">
        <f>'[1]Compressed Blocks'!C353</f>
        <v>0</v>
      </c>
      <c r="G353" s="103">
        <f>[1]Catalysts!C353</f>
        <v>0</v>
      </c>
      <c r="H353" s="103">
        <f>[2]Pellets!F350</f>
        <v>0</v>
      </c>
      <c r="I353" s="103">
        <f>'[1]CV Links'!B355</f>
        <v>0</v>
      </c>
      <c r="N353" s="162"/>
      <c r="O353" s="106"/>
      <c r="P353" s="106"/>
      <c r="Q353" s="106"/>
      <c r="R353" s="165">
        <f>'[1]Element Vessels'!F353</f>
        <v>0</v>
      </c>
      <c r="S353" s="103">
        <f>'[1]Element Vessels'!G353</f>
        <v>0</v>
      </c>
      <c r="T353" s="103">
        <f>'[1]Element Vessels'!H353</f>
        <v>0</v>
      </c>
      <c r="U353" s="103">
        <f>'[1]Element Vessels'!I353</f>
        <v>0</v>
      </c>
      <c r="V353" s="168">
        <f>[2]Pellets!F353</f>
        <v>0</v>
      </c>
      <c r="W353" s="104">
        <f>[2]Pellets!G353</f>
        <v>0</v>
      </c>
      <c r="X353" s="104">
        <f>[2]Pellets!H353</f>
        <v>0</v>
      </c>
      <c r="Y353" s="104">
        <f>[2]Pellets!I353</f>
        <v>0</v>
      </c>
      <c r="Z353" s="104">
        <f>'[2]Blocks (Poly)'!D353</f>
        <v>0</v>
      </c>
      <c r="AA353" s="104">
        <f>'[2]Slabs (Poly)'!F353</f>
        <v>0</v>
      </c>
      <c r="AB353" s="104">
        <f>'[2]Stairs (Poly)'!D353</f>
        <v>0</v>
      </c>
      <c r="AC353" s="171">
        <f>[2]Bricks!E353</f>
        <v>0</v>
      </c>
      <c r="AD353" s="103">
        <f>[2]Molds!C353</f>
        <v>0</v>
      </c>
      <c r="AE353" s="103">
        <f xml:space="preserve"> '[2]Molded Items'!C353</f>
        <v>0</v>
      </c>
      <c r="AF353" s="103"/>
      <c r="AG353" s="103"/>
      <c r="AH353" s="103"/>
      <c r="AI353" s="103"/>
      <c r="AJ353" s="103"/>
      <c r="AK353" s="103"/>
      <c r="AL353" s="103"/>
      <c r="AM353" s="103"/>
      <c r="AN353" s="103"/>
      <c r="AO353" s="103"/>
      <c r="AP353" s="103"/>
      <c r="AQ353" s="103"/>
      <c r="AR353" s="103"/>
      <c r="AS353" s="103"/>
      <c r="AT353" s="103">
        <f>Inventories!$D353</f>
        <v>0</v>
      </c>
      <c r="AU353" s="103">
        <f>'[2]Gripped Tools'!C263</f>
        <v>0</v>
      </c>
      <c r="AV353" s="103">
        <f>'[2]Pogo Sticks'!$C353</f>
        <v>0</v>
      </c>
      <c r="AW353" s="103">
        <f>'[1]Custom Objects'!$C348</f>
        <v>0</v>
      </c>
      <c r="AX353" s="103"/>
      <c r="AY353" s="103">
        <f>'[3]Items (MC)'!A353</f>
        <v>0</v>
      </c>
      <c r="AZ353" s="103">
        <f>'[3]Blocks (MC)'!A353</f>
        <v>0</v>
      </c>
    </row>
    <row r="354" spans="3:52" x14ac:dyDescent="0.2">
      <c r="C354" s="105">
        <f>[1]Ores!C354</f>
        <v>0</v>
      </c>
      <c r="D354" s="105">
        <f>[1]Ingots!C354</f>
        <v>0</v>
      </c>
      <c r="E354" s="105"/>
      <c r="F354" s="105">
        <f>'[1]Compressed Blocks'!C354</f>
        <v>0</v>
      </c>
      <c r="G354" s="103">
        <f>[1]Catalysts!C354</f>
        <v>0</v>
      </c>
      <c r="H354" s="103">
        <f>[2]Pellets!F351</f>
        <v>0</v>
      </c>
      <c r="I354" s="103">
        <f>'[1]CV Links'!B356</f>
        <v>0</v>
      </c>
      <c r="N354" s="162"/>
      <c r="O354" s="106"/>
      <c r="P354" s="106"/>
      <c r="Q354" s="106"/>
      <c r="R354" s="165">
        <f>'[1]Element Vessels'!F354</f>
        <v>0</v>
      </c>
      <c r="S354" s="103">
        <f>'[1]Element Vessels'!G354</f>
        <v>0</v>
      </c>
      <c r="T354" s="103">
        <f>'[1]Element Vessels'!H354</f>
        <v>0</v>
      </c>
      <c r="U354" s="103">
        <f>'[1]Element Vessels'!I354</f>
        <v>0</v>
      </c>
      <c r="V354" s="168">
        <f>[2]Pellets!F354</f>
        <v>0</v>
      </c>
      <c r="W354" s="104">
        <f>[2]Pellets!G354</f>
        <v>0</v>
      </c>
      <c r="X354" s="104">
        <f>[2]Pellets!H354</f>
        <v>0</v>
      </c>
      <c r="Y354" s="104">
        <f>[2]Pellets!I354</f>
        <v>0</v>
      </c>
      <c r="Z354" s="104">
        <f>'[2]Blocks (Poly)'!D354</f>
        <v>0</v>
      </c>
      <c r="AA354" s="104">
        <f>'[2]Slabs (Poly)'!F354</f>
        <v>0</v>
      </c>
      <c r="AB354" s="104">
        <f>'[2]Stairs (Poly)'!D354</f>
        <v>0</v>
      </c>
      <c r="AC354" s="171">
        <f>[2]Bricks!E354</f>
        <v>0</v>
      </c>
      <c r="AD354" s="103">
        <f>[2]Molds!C354</f>
        <v>0</v>
      </c>
      <c r="AE354" s="103">
        <f xml:space="preserve"> '[2]Molded Items'!C354</f>
        <v>0</v>
      </c>
      <c r="AF354" s="103"/>
      <c r="AG354" s="103"/>
      <c r="AH354" s="103"/>
      <c r="AI354" s="103"/>
      <c r="AJ354" s="103"/>
      <c r="AK354" s="103"/>
      <c r="AL354" s="103"/>
      <c r="AM354" s="103"/>
      <c r="AN354" s="103"/>
      <c r="AO354" s="103"/>
      <c r="AP354" s="103"/>
      <c r="AQ354" s="103"/>
      <c r="AR354" s="103"/>
      <c r="AS354" s="103"/>
      <c r="AT354" s="103">
        <f>Inventories!$D354</f>
        <v>0</v>
      </c>
      <c r="AU354" s="103">
        <f>'[2]Gripped Tools'!C264</f>
        <v>0</v>
      </c>
      <c r="AV354" s="103">
        <f>'[2]Pogo Sticks'!$C354</f>
        <v>0</v>
      </c>
      <c r="AW354" s="103">
        <f>'[1]Custom Objects'!$C349</f>
        <v>0</v>
      </c>
      <c r="AX354" s="103"/>
      <c r="AY354" s="103">
        <f>'[3]Items (MC)'!A354</f>
        <v>0</v>
      </c>
      <c r="AZ354" s="103">
        <f>'[3]Blocks (MC)'!A354</f>
        <v>0</v>
      </c>
    </row>
    <row r="355" spans="3:52" x14ac:dyDescent="0.2">
      <c r="C355" s="105">
        <f>[1]Ores!C355</f>
        <v>0</v>
      </c>
      <c r="D355" s="105">
        <f>[1]Ingots!C355</f>
        <v>0</v>
      </c>
      <c r="E355" s="105"/>
      <c r="F355" s="105">
        <f>'[1]Compressed Blocks'!C355</f>
        <v>0</v>
      </c>
      <c r="G355" s="103">
        <f>[1]Catalysts!C355</f>
        <v>0</v>
      </c>
      <c r="H355" s="103">
        <f>[2]Pellets!F352</f>
        <v>0</v>
      </c>
      <c r="I355" s="103">
        <f>'[1]CV Links'!B357</f>
        <v>0</v>
      </c>
      <c r="N355" s="162"/>
      <c r="O355" s="106"/>
      <c r="P355" s="106"/>
      <c r="Q355" s="106"/>
      <c r="R355" s="165">
        <f>'[1]Element Vessels'!F355</f>
        <v>0</v>
      </c>
      <c r="S355" s="103">
        <f>'[1]Element Vessels'!G355</f>
        <v>0</v>
      </c>
      <c r="T355" s="103">
        <f>'[1]Element Vessels'!H355</f>
        <v>0</v>
      </c>
      <c r="U355" s="103">
        <f>'[1]Element Vessels'!I355</f>
        <v>0</v>
      </c>
      <c r="V355" s="168">
        <f>[2]Pellets!F355</f>
        <v>0</v>
      </c>
      <c r="W355" s="104">
        <f>[2]Pellets!G355</f>
        <v>0</v>
      </c>
      <c r="X355" s="104">
        <f>[2]Pellets!H355</f>
        <v>0</v>
      </c>
      <c r="Y355" s="104">
        <f>[2]Pellets!I355</f>
        <v>0</v>
      </c>
      <c r="Z355" s="104">
        <f>'[2]Blocks (Poly)'!D355</f>
        <v>0</v>
      </c>
      <c r="AA355" s="104">
        <f>'[2]Slabs (Poly)'!F355</f>
        <v>0</v>
      </c>
      <c r="AB355" s="104">
        <f>'[2]Stairs (Poly)'!D355</f>
        <v>0</v>
      </c>
      <c r="AC355" s="171">
        <f>[2]Bricks!E355</f>
        <v>0</v>
      </c>
      <c r="AD355" s="103">
        <f>[2]Molds!C355</f>
        <v>0</v>
      </c>
      <c r="AE355" s="103">
        <f xml:space="preserve"> '[2]Molded Items'!C355</f>
        <v>0</v>
      </c>
      <c r="AF355" s="103"/>
      <c r="AG355" s="103"/>
      <c r="AH355" s="103"/>
      <c r="AI355" s="103"/>
      <c r="AJ355" s="103"/>
      <c r="AK355" s="103"/>
      <c r="AL355" s="103"/>
      <c r="AM355" s="103"/>
      <c r="AN355" s="103"/>
      <c r="AO355" s="103"/>
      <c r="AP355" s="103"/>
      <c r="AQ355" s="103"/>
      <c r="AR355" s="103"/>
      <c r="AS355" s="103"/>
      <c r="AT355" s="103">
        <f>Inventories!$D355</f>
        <v>0</v>
      </c>
      <c r="AU355" s="103">
        <f>'[2]Gripped Tools'!C265</f>
        <v>0</v>
      </c>
      <c r="AV355" s="103">
        <f>'[2]Pogo Sticks'!$C355</f>
        <v>0</v>
      </c>
      <c r="AW355" s="103">
        <f>'[1]Custom Objects'!$C350</f>
        <v>0</v>
      </c>
      <c r="AX355" s="103"/>
      <c r="AY355" s="103">
        <f>'[3]Items (MC)'!A355</f>
        <v>0</v>
      </c>
      <c r="AZ355" s="103">
        <f>'[3]Blocks (MC)'!A355</f>
        <v>0</v>
      </c>
    </row>
    <row r="356" spans="3:52" x14ac:dyDescent="0.2">
      <c r="C356" s="105">
        <f>[1]Ores!C356</f>
        <v>0</v>
      </c>
      <c r="D356" s="105">
        <f>[1]Ingots!C356</f>
        <v>0</v>
      </c>
      <c r="E356" s="105"/>
      <c r="F356" s="105">
        <f>'[1]Compressed Blocks'!C356</f>
        <v>0</v>
      </c>
      <c r="G356" s="103">
        <f>[1]Catalysts!C356</f>
        <v>0</v>
      </c>
      <c r="H356" s="103">
        <f>[2]Pellets!F353</f>
        <v>0</v>
      </c>
      <c r="I356" s="103">
        <f>'[1]CV Links'!B358</f>
        <v>0</v>
      </c>
      <c r="N356" s="162"/>
      <c r="O356" s="106"/>
      <c r="P356" s="106"/>
      <c r="Q356" s="106"/>
      <c r="R356" s="165">
        <f>'[1]Element Vessels'!F356</f>
        <v>0</v>
      </c>
      <c r="S356" s="103">
        <f>'[1]Element Vessels'!G356</f>
        <v>0</v>
      </c>
      <c r="T356" s="103">
        <f>'[1]Element Vessels'!H356</f>
        <v>0</v>
      </c>
      <c r="U356" s="103">
        <f>'[1]Element Vessels'!I356</f>
        <v>0</v>
      </c>
      <c r="V356" s="168">
        <f>[2]Pellets!F356</f>
        <v>0</v>
      </c>
      <c r="W356" s="104">
        <f>[2]Pellets!G356</f>
        <v>0</v>
      </c>
      <c r="X356" s="104">
        <f>[2]Pellets!H356</f>
        <v>0</v>
      </c>
      <c r="Y356" s="104">
        <f>[2]Pellets!I356</f>
        <v>0</v>
      </c>
      <c r="Z356" s="104">
        <f>'[2]Blocks (Poly)'!D356</f>
        <v>0</v>
      </c>
      <c r="AA356" s="104">
        <f>'[2]Slabs (Poly)'!F356</f>
        <v>0</v>
      </c>
      <c r="AB356" s="104">
        <f>'[2]Stairs (Poly)'!D356</f>
        <v>0</v>
      </c>
      <c r="AC356" s="171">
        <f>[2]Bricks!E356</f>
        <v>0</v>
      </c>
      <c r="AD356" s="103">
        <f>[2]Molds!C356</f>
        <v>0</v>
      </c>
      <c r="AE356" s="103">
        <f xml:space="preserve"> '[2]Molded Items'!C356</f>
        <v>0</v>
      </c>
      <c r="AF356" s="103"/>
      <c r="AG356" s="103"/>
      <c r="AH356" s="103"/>
      <c r="AI356" s="103"/>
      <c r="AJ356" s="103"/>
      <c r="AK356" s="103"/>
      <c r="AL356" s="103"/>
      <c r="AM356" s="103"/>
      <c r="AN356" s="103"/>
      <c r="AO356" s="103"/>
      <c r="AP356" s="103"/>
      <c r="AQ356" s="103"/>
      <c r="AR356" s="103"/>
      <c r="AS356" s="103"/>
      <c r="AT356" s="103">
        <f>Inventories!$D356</f>
        <v>0</v>
      </c>
      <c r="AU356" s="103">
        <f>'[2]Gripped Tools'!C266</f>
        <v>0</v>
      </c>
      <c r="AV356" s="103">
        <f>'[2]Pogo Sticks'!$C356</f>
        <v>0</v>
      </c>
      <c r="AW356" s="103">
        <f>'[1]Custom Objects'!$C351</f>
        <v>0</v>
      </c>
      <c r="AX356" s="103"/>
      <c r="AY356" s="103">
        <f>'[3]Items (MC)'!A356</f>
        <v>0</v>
      </c>
      <c r="AZ356" s="103">
        <f>'[3]Blocks (MC)'!A356</f>
        <v>0</v>
      </c>
    </row>
    <row r="357" spans="3:52" x14ac:dyDescent="0.2">
      <c r="C357" s="105">
        <f>[1]Ores!C357</f>
        <v>0</v>
      </c>
      <c r="D357" s="105">
        <f>[1]Ingots!C357</f>
        <v>0</v>
      </c>
      <c r="E357" s="105"/>
      <c r="F357" s="105">
        <f>'[1]Compressed Blocks'!C357</f>
        <v>0</v>
      </c>
      <c r="G357" s="103">
        <f>[1]Catalysts!C357</f>
        <v>0</v>
      </c>
      <c r="H357" s="103">
        <f>[2]Pellets!F354</f>
        <v>0</v>
      </c>
      <c r="I357" s="103">
        <f>'[1]CV Links'!B359</f>
        <v>0</v>
      </c>
      <c r="N357" s="162"/>
      <c r="O357" s="106"/>
      <c r="P357" s="106"/>
      <c r="Q357" s="106"/>
      <c r="R357" s="165">
        <f>'[1]Element Vessels'!F357</f>
        <v>0</v>
      </c>
      <c r="S357" s="103">
        <f>'[1]Element Vessels'!G357</f>
        <v>0</v>
      </c>
      <c r="T357" s="103">
        <f>'[1]Element Vessels'!H357</f>
        <v>0</v>
      </c>
      <c r="U357" s="103">
        <f>'[1]Element Vessels'!I357</f>
        <v>0</v>
      </c>
      <c r="V357" s="168">
        <f>[2]Pellets!F357</f>
        <v>0</v>
      </c>
      <c r="W357" s="104">
        <f>[2]Pellets!G357</f>
        <v>0</v>
      </c>
      <c r="X357" s="104">
        <f>[2]Pellets!H357</f>
        <v>0</v>
      </c>
      <c r="Y357" s="104">
        <f>[2]Pellets!I357</f>
        <v>0</v>
      </c>
      <c r="Z357" s="104">
        <f>'[2]Blocks (Poly)'!D357</f>
        <v>0</v>
      </c>
      <c r="AA357" s="104">
        <f>'[2]Slabs (Poly)'!F357</f>
        <v>0</v>
      </c>
      <c r="AB357" s="104">
        <f>'[2]Stairs (Poly)'!D357</f>
        <v>0</v>
      </c>
      <c r="AC357" s="171">
        <f>[2]Bricks!E357</f>
        <v>0</v>
      </c>
      <c r="AD357" s="103">
        <f>[2]Molds!C357</f>
        <v>0</v>
      </c>
      <c r="AE357" s="103">
        <f xml:space="preserve"> '[2]Molded Items'!C357</f>
        <v>0</v>
      </c>
      <c r="AF357" s="103"/>
      <c r="AG357" s="103"/>
      <c r="AH357" s="103"/>
      <c r="AI357" s="103"/>
      <c r="AJ357" s="103"/>
      <c r="AK357" s="103"/>
      <c r="AL357" s="103"/>
      <c r="AM357" s="103"/>
      <c r="AN357" s="103"/>
      <c r="AO357" s="103"/>
      <c r="AP357" s="103"/>
      <c r="AQ357" s="103"/>
      <c r="AR357" s="103"/>
      <c r="AS357" s="103"/>
      <c r="AT357" s="103">
        <f>Inventories!$D357</f>
        <v>0</v>
      </c>
      <c r="AU357" s="103">
        <f>'[2]Gripped Tools'!C267</f>
        <v>0</v>
      </c>
      <c r="AV357" s="103">
        <f>'[2]Pogo Sticks'!$C357</f>
        <v>0</v>
      </c>
      <c r="AW357" s="103">
        <f>'[1]Custom Objects'!$C352</f>
        <v>0</v>
      </c>
      <c r="AX357" s="103"/>
      <c r="AY357" s="103">
        <f>'[3]Items (MC)'!A357</f>
        <v>0</v>
      </c>
      <c r="AZ357" s="103">
        <f>'[3]Blocks (MC)'!A357</f>
        <v>0</v>
      </c>
    </row>
    <row r="358" spans="3:52" x14ac:dyDescent="0.2">
      <c r="C358" s="105">
        <f>[1]Ores!C358</f>
        <v>0</v>
      </c>
      <c r="D358" s="105">
        <f>[1]Ingots!C358</f>
        <v>0</v>
      </c>
      <c r="E358" s="105"/>
      <c r="F358" s="105">
        <f>'[1]Compressed Blocks'!C358</f>
        <v>0</v>
      </c>
      <c r="G358" s="103">
        <f>[1]Catalysts!C358</f>
        <v>0</v>
      </c>
      <c r="H358" s="103">
        <f>[2]Pellets!F355</f>
        <v>0</v>
      </c>
      <c r="I358" s="103">
        <f>'[1]CV Links'!B360</f>
        <v>0</v>
      </c>
      <c r="N358" s="162"/>
      <c r="O358" s="106"/>
      <c r="P358" s="106"/>
      <c r="Q358" s="106"/>
      <c r="R358" s="165">
        <f>'[1]Element Vessels'!F358</f>
        <v>0</v>
      </c>
      <c r="S358" s="103">
        <f>'[1]Element Vessels'!G358</f>
        <v>0</v>
      </c>
      <c r="T358" s="103">
        <f>'[1]Element Vessels'!H358</f>
        <v>0</v>
      </c>
      <c r="U358" s="103">
        <f>'[1]Element Vessels'!I358</f>
        <v>0</v>
      </c>
      <c r="V358" s="168">
        <f>[2]Pellets!F358</f>
        <v>0</v>
      </c>
      <c r="W358" s="104">
        <f>[2]Pellets!G358</f>
        <v>0</v>
      </c>
      <c r="X358" s="104">
        <f>[2]Pellets!H358</f>
        <v>0</v>
      </c>
      <c r="Y358" s="104">
        <f>[2]Pellets!I358</f>
        <v>0</v>
      </c>
      <c r="Z358" s="104">
        <f>'[2]Blocks (Poly)'!D358</f>
        <v>0</v>
      </c>
      <c r="AA358" s="104">
        <f>'[2]Slabs (Poly)'!F358</f>
        <v>0</v>
      </c>
      <c r="AB358" s="104">
        <f>'[2]Stairs (Poly)'!D358</f>
        <v>0</v>
      </c>
      <c r="AC358" s="171">
        <f>[2]Bricks!E358</f>
        <v>0</v>
      </c>
      <c r="AD358" s="103">
        <f>[2]Molds!C358</f>
        <v>0</v>
      </c>
      <c r="AE358" s="103">
        <f xml:space="preserve"> '[2]Molded Items'!C358</f>
        <v>0</v>
      </c>
      <c r="AF358" s="103"/>
      <c r="AG358" s="103"/>
      <c r="AH358" s="103"/>
      <c r="AI358" s="103"/>
      <c r="AJ358" s="103"/>
      <c r="AK358" s="103"/>
      <c r="AL358" s="103"/>
      <c r="AM358" s="103"/>
      <c r="AN358" s="103"/>
      <c r="AO358" s="103"/>
      <c r="AP358" s="103"/>
      <c r="AQ358" s="103"/>
      <c r="AR358" s="103"/>
      <c r="AS358" s="103"/>
      <c r="AT358" s="103">
        <f>Inventories!$D358</f>
        <v>0</v>
      </c>
      <c r="AU358" s="103">
        <f>'[2]Gripped Tools'!C268</f>
        <v>0</v>
      </c>
      <c r="AV358" s="103">
        <f>'[2]Pogo Sticks'!$C358</f>
        <v>0</v>
      </c>
      <c r="AW358" s="103">
        <f>'[1]Custom Objects'!$C353</f>
        <v>0</v>
      </c>
      <c r="AX358" s="103"/>
      <c r="AY358" s="103">
        <f>'[3]Items (MC)'!A358</f>
        <v>0</v>
      </c>
      <c r="AZ358" s="103">
        <f>'[3]Blocks (MC)'!A358</f>
        <v>0</v>
      </c>
    </row>
    <row r="359" spans="3:52" x14ac:dyDescent="0.2">
      <c r="C359" s="105">
        <f>[1]Ores!C359</f>
        <v>0</v>
      </c>
      <c r="D359" s="105">
        <f>[1]Ingots!C359</f>
        <v>0</v>
      </c>
      <c r="E359" s="105"/>
      <c r="F359" s="105">
        <f>'[1]Compressed Blocks'!C359</f>
        <v>0</v>
      </c>
      <c r="G359" s="103">
        <f>[1]Catalysts!C359</f>
        <v>0</v>
      </c>
      <c r="H359" s="103">
        <f>[2]Pellets!F356</f>
        <v>0</v>
      </c>
      <c r="I359" s="103">
        <f>'[1]CV Links'!B361</f>
        <v>0</v>
      </c>
      <c r="N359" s="162"/>
      <c r="O359" s="106"/>
      <c r="P359" s="106"/>
      <c r="Q359" s="106"/>
      <c r="R359" s="165">
        <f>'[1]Element Vessels'!F359</f>
        <v>0</v>
      </c>
      <c r="S359" s="103">
        <f>'[1]Element Vessels'!G359</f>
        <v>0</v>
      </c>
      <c r="T359" s="103">
        <f>'[1]Element Vessels'!H359</f>
        <v>0</v>
      </c>
      <c r="U359" s="103">
        <f>'[1]Element Vessels'!I359</f>
        <v>0</v>
      </c>
      <c r="V359" s="168">
        <f>[2]Pellets!F359</f>
        <v>0</v>
      </c>
      <c r="W359" s="104">
        <f>[2]Pellets!G359</f>
        <v>0</v>
      </c>
      <c r="X359" s="104">
        <f>[2]Pellets!H359</f>
        <v>0</v>
      </c>
      <c r="Y359" s="104">
        <f>[2]Pellets!I359</f>
        <v>0</v>
      </c>
      <c r="Z359" s="104">
        <f>'[2]Blocks (Poly)'!D359</f>
        <v>0</v>
      </c>
      <c r="AA359" s="104">
        <f>'[2]Slabs (Poly)'!F359</f>
        <v>0</v>
      </c>
      <c r="AB359" s="104">
        <f>'[2]Stairs (Poly)'!D359</f>
        <v>0</v>
      </c>
      <c r="AC359" s="171">
        <f>[2]Bricks!E359</f>
        <v>0</v>
      </c>
      <c r="AD359" s="103">
        <f>[2]Molds!C359</f>
        <v>0</v>
      </c>
      <c r="AE359" s="103">
        <f xml:space="preserve"> '[2]Molded Items'!C359</f>
        <v>0</v>
      </c>
      <c r="AF359" s="103"/>
      <c r="AG359" s="103"/>
      <c r="AH359" s="103"/>
      <c r="AI359" s="103"/>
      <c r="AJ359" s="103"/>
      <c r="AK359" s="103"/>
      <c r="AL359" s="103"/>
      <c r="AM359" s="103"/>
      <c r="AN359" s="103"/>
      <c r="AO359" s="103"/>
      <c r="AP359" s="103"/>
      <c r="AQ359" s="103"/>
      <c r="AR359" s="103"/>
      <c r="AS359" s="103"/>
      <c r="AT359" s="103">
        <f>Inventories!$D359</f>
        <v>0</v>
      </c>
      <c r="AU359" s="103">
        <f>'[2]Gripped Tools'!C269</f>
        <v>0</v>
      </c>
      <c r="AV359" s="103">
        <f>'[2]Pogo Sticks'!$C359</f>
        <v>0</v>
      </c>
      <c r="AW359" s="103">
        <f>'[1]Custom Objects'!$C354</f>
        <v>0</v>
      </c>
      <c r="AX359" s="103"/>
      <c r="AY359" s="103">
        <f>'[3]Items (MC)'!A359</f>
        <v>0</v>
      </c>
      <c r="AZ359" s="103">
        <f>'[3]Blocks (MC)'!A359</f>
        <v>0</v>
      </c>
    </row>
    <row r="360" spans="3:52" x14ac:dyDescent="0.2">
      <c r="C360" s="105">
        <f>[1]Ores!C360</f>
        <v>0</v>
      </c>
      <c r="D360" s="105">
        <f>[1]Ingots!C360</f>
        <v>0</v>
      </c>
      <c r="E360" s="105"/>
      <c r="F360" s="105">
        <f>'[1]Compressed Blocks'!C360</f>
        <v>0</v>
      </c>
      <c r="G360" s="103">
        <f>[1]Catalysts!C360</f>
        <v>0</v>
      </c>
      <c r="H360" s="103">
        <f>[2]Pellets!F357</f>
        <v>0</v>
      </c>
      <c r="I360" s="103">
        <f>'[1]CV Links'!B362</f>
        <v>0</v>
      </c>
      <c r="N360" s="162"/>
      <c r="O360" s="106"/>
      <c r="P360" s="106"/>
      <c r="Q360" s="106"/>
      <c r="R360" s="165">
        <f>'[1]Element Vessels'!F360</f>
        <v>0</v>
      </c>
      <c r="S360" s="103">
        <f>'[1]Element Vessels'!G360</f>
        <v>0</v>
      </c>
      <c r="T360" s="103">
        <f>'[1]Element Vessels'!H360</f>
        <v>0</v>
      </c>
      <c r="U360" s="103">
        <f>'[1]Element Vessels'!I360</f>
        <v>0</v>
      </c>
      <c r="V360" s="168">
        <f>[2]Pellets!F360</f>
        <v>0</v>
      </c>
      <c r="W360" s="104">
        <f>[2]Pellets!G360</f>
        <v>0</v>
      </c>
      <c r="X360" s="104">
        <f>[2]Pellets!H360</f>
        <v>0</v>
      </c>
      <c r="Y360" s="104">
        <f>[2]Pellets!I360</f>
        <v>0</v>
      </c>
      <c r="Z360" s="104">
        <f>'[2]Blocks (Poly)'!D360</f>
        <v>0</v>
      </c>
      <c r="AA360" s="104">
        <f>'[2]Slabs (Poly)'!F360</f>
        <v>0</v>
      </c>
      <c r="AB360" s="104">
        <f>'[2]Stairs (Poly)'!D360</f>
        <v>0</v>
      </c>
      <c r="AC360" s="171">
        <f>[2]Bricks!E360</f>
        <v>0</v>
      </c>
      <c r="AD360" s="103">
        <f>[2]Molds!C360</f>
        <v>0</v>
      </c>
      <c r="AE360" s="103">
        <f xml:space="preserve"> '[2]Molded Items'!C360</f>
        <v>0</v>
      </c>
      <c r="AF360" s="103"/>
      <c r="AG360" s="103"/>
      <c r="AH360" s="103"/>
      <c r="AI360" s="103"/>
      <c r="AJ360" s="103"/>
      <c r="AK360" s="103"/>
      <c r="AL360" s="103"/>
      <c r="AM360" s="103"/>
      <c r="AN360" s="103"/>
      <c r="AO360" s="103"/>
      <c r="AP360" s="103"/>
      <c r="AQ360" s="103"/>
      <c r="AR360" s="103"/>
      <c r="AS360" s="103"/>
      <c r="AT360" s="103">
        <f>Inventories!$D360</f>
        <v>0</v>
      </c>
      <c r="AU360" s="103">
        <f>'[2]Gripped Tools'!C270</f>
        <v>0</v>
      </c>
      <c r="AV360" s="103">
        <f>'[2]Pogo Sticks'!$C360</f>
        <v>0</v>
      </c>
      <c r="AW360" s="103">
        <f>'[1]Custom Objects'!$C355</f>
        <v>0</v>
      </c>
      <c r="AX360" s="103"/>
      <c r="AY360" s="103">
        <f>'[3]Items (MC)'!A360</f>
        <v>0</v>
      </c>
      <c r="AZ360" s="103">
        <f>'[3]Blocks (MC)'!A360</f>
        <v>0</v>
      </c>
    </row>
    <row r="361" spans="3:52" x14ac:dyDescent="0.2">
      <c r="C361" s="105">
        <f>[1]Ores!C361</f>
        <v>0</v>
      </c>
      <c r="D361" s="105">
        <f>[1]Ingots!C361</f>
        <v>0</v>
      </c>
      <c r="E361" s="105"/>
      <c r="F361" s="105">
        <f>'[1]Compressed Blocks'!C361</f>
        <v>0</v>
      </c>
      <c r="G361" s="103">
        <f>[1]Catalysts!C361</f>
        <v>0</v>
      </c>
      <c r="H361" s="103">
        <f>[2]Pellets!F358</f>
        <v>0</v>
      </c>
      <c r="I361" s="103">
        <f>'[1]CV Links'!B363</f>
        <v>0</v>
      </c>
      <c r="N361" s="162"/>
      <c r="O361" s="106"/>
      <c r="P361" s="106"/>
      <c r="Q361" s="106"/>
      <c r="R361" s="165">
        <f>'[1]Element Vessels'!F361</f>
        <v>0</v>
      </c>
      <c r="S361" s="103">
        <f>'[1]Element Vessels'!G361</f>
        <v>0</v>
      </c>
      <c r="T361" s="103">
        <f>'[1]Element Vessels'!H361</f>
        <v>0</v>
      </c>
      <c r="U361" s="103">
        <f>'[1]Element Vessels'!I361</f>
        <v>0</v>
      </c>
      <c r="V361" s="168">
        <f>[2]Pellets!F361</f>
        <v>0</v>
      </c>
      <c r="W361" s="104">
        <f>[2]Pellets!G361</f>
        <v>0</v>
      </c>
      <c r="X361" s="104">
        <f>[2]Pellets!H361</f>
        <v>0</v>
      </c>
      <c r="Y361" s="104">
        <f>[2]Pellets!I361</f>
        <v>0</v>
      </c>
      <c r="Z361" s="104">
        <f>'[2]Blocks (Poly)'!D361</f>
        <v>0</v>
      </c>
      <c r="AA361" s="104">
        <f>'[2]Slabs (Poly)'!F361</f>
        <v>0</v>
      </c>
      <c r="AB361" s="104">
        <f>'[2]Stairs (Poly)'!D361</f>
        <v>0</v>
      </c>
      <c r="AC361" s="171">
        <f>[2]Bricks!E361</f>
        <v>0</v>
      </c>
      <c r="AD361" s="103">
        <f>[2]Molds!C361</f>
        <v>0</v>
      </c>
      <c r="AE361" s="103">
        <f xml:space="preserve"> '[2]Molded Items'!C361</f>
        <v>0</v>
      </c>
      <c r="AF361" s="103"/>
      <c r="AG361" s="103"/>
      <c r="AH361" s="103"/>
      <c r="AI361" s="103"/>
      <c r="AJ361" s="103"/>
      <c r="AK361" s="103"/>
      <c r="AL361" s="103"/>
      <c r="AM361" s="103"/>
      <c r="AN361" s="103"/>
      <c r="AO361" s="103"/>
      <c r="AP361" s="103"/>
      <c r="AQ361" s="103"/>
      <c r="AR361" s="103"/>
      <c r="AS361" s="103"/>
      <c r="AT361" s="103">
        <f>Inventories!$D361</f>
        <v>0</v>
      </c>
      <c r="AU361" s="103">
        <f>'[2]Gripped Tools'!C271</f>
        <v>0</v>
      </c>
      <c r="AV361" s="103">
        <f>'[2]Pogo Sticks'!$C361</f>
        <v>0</v>
      </c>
      <c r="AW361" s="103">
        <f>'[1]Custom Objects'!$C356</f>
        <v>0</v>
      </c>
      <c r="AX361" s="103"/>
      <c r="AY361" s="103">
        <f>'[3]Items (MC)'!A361</f>
        <v>0</v>
      </c>
      <c r="AZ361" s="103">
        <f>'[3]Blocks (MC)'!A361</f>
        <v>0</v>
      </c>
    </row>
    <row r="362" spans="3:52" x14ac:dyDescent="0.2">
      <c r="C362" s="105">
        <f>[1]Ores!C362</f>
        <v>0</v>
      </c>
      <c r="D362" s="105">
        <f>[1]Ingots!C362</f>
        <v>0</v>
      </c>
      <c r="E362" s="105"/>
      <c r="F362" s="105">
        <f>'[1]Compressed Blocks'!C362</f>
        <v>0</v>
      </c>
      <c r="G362" s="103">
        <f>[1]Catalysts!C362</f>
        <v>0</v>
      </c>
      <c r="H362" s="103">
        <f>[2]Pellets!F359</f>
        <v>0</v>
      </c>
      <c r="I362" s="103">
        <f>'[1]CV Links'!B364</f>
        <v>0</v>
      </c>
      <c r="N362" s="162"/>
      <c r="O362" s="106"/>
      <c r="P362" s="106"/>
      <c r="Q362" s="106"/>
      <c r="R362" s="165">
        <f>'[1]Element Vessels'!F362</f>
        <v>0</v>
      </c>
      <c r="S362" s="103">
        <f>'[1]Element Vessels'!G362</f>
        <v>0</v>
      </c>
      <c r="T362" s="103">
        <f>'[1]Element Vessels'!H362</f>
        <v>0</v>
      </c>
      <c r="U362" s="103">
        <f>'[1]Element Vessels'!I362</f>
        <v>0</v>
      </c>
      <c r="V362" s="168">
        <f>[2]Pellets!F362</f>
        <v>0</v>
      </c>
      <c r="W362" s="104">
        <f>[2]Pellets!G362</f>
        <v>0</v>
      </c>
      <c r="X362" s="104">
        <f>[2]Pellets!H362</f>
        <v>0</v>
      </c>
      <c r="Y362" s="104">
        <f>[2]Pellets!I362</f>
        <v>0</v>
      </c>
      <c r="Z362" s="104">
        <f>'[2]Blocks (Poly)'!D362</f>
        <v>0</v>
      </c>
      <c r="AA362" s="104">
        <f>'[2]Slabs (Poly)'!F362</f>
        <v>0</v>
      </c>
      <c r="AB362" s="104">
        <f>'[2]Stairs (Poly)'!D362</f>
        <v>0</v>
      </c>
      <c r="AC362" s="171">
        <f>[2]Bricks!E362</f>
        <v>0</v>
      </c>
      <c r="AD362" s="103">
        <f>[2]Molds!C362</f>
        <v>0</v>
      </c>
      <c r="AE362" s="103">
        <f xml:space="preserve"> '[2]Molded Items'!C362</f>
        <v>0</v>
      </c>
      <c r="AF362" s="103"/>
      <c r="AG362" s="103"/>
      <c r="AH362" s="103"/>
      <c r="AI362" s="103"/>
      <c r="AJ362" s="103"/>
      <c r="AK362" s="103"/>
      <c r="AL362" s="103"/>
      <c r="AM362" s="103"/>
      <c r="AN362" s="103"/>
      <c r="AO362" s="103"/>
      <c r="AP362" s="103"/>
      <c r="AQ362" s="103"/>
      <c r="AR362" s="103"/>
      <c r="AS362" s="103"/>
      <c r="AT362" s="103">
        <f>Inventories!$D362</f>
        <v>0</v>
      </c>
      <c r="AU362" s="103">
        <f>'[2]Gripped Tools'!C272</f>
        <v>0</v>
      </c>
      <c r="AV362" s="103">
        <f>'[2]Pogo Sticks'!$C362</f>
        <v>0</v>
      </c>
      <c r="AW362" s="103">
        <f>'[1]Custom Objects'!$C357</f>
        <v>0</v>
      </c>
      <c r="AX362" s="103"/>
      <c r="AY362" s="103">
        <f>'[3]Items (MC)'!A362</f>
        <v>0</v>
      </c>
      <c r="AZ362" s="103">
        <f>'[3]Blocks (MC)'!A362</f>
        <v>0</v>
      </c>
    </row>
    <row r="363" spans="3:52" x14ac:dyDescent="0.2">
      <c r="C363" s="105">
        <f>[1]Ores!C363</f>
        <v>0</v>
      </c>
      <c r="D363" s="105">
        <f>[1]Ingots!C363</f>
        <v>0</v>
      </c>
      <c r="E363" s="105"/>
      <c r="F363" s="105">
        <f>'[1]Compressed Blocks'!C363</f>
        <v>0</v>
      </c>
      <c r="G363" s="103">
        <f>[1]Catalysts!C363</f>
        <v>0</v>
      </c>
      <c r="H363" s="103">
        <f>[2]Pellets!F360</f>
        <v>0</v>
      </c>
      <c r="I363" s="103">
        <f>'[1]CV Links'!B365</f>
        <v>0</v>
      </c>
      <c r="N363" s="162"/>
      <c r="O363" s="106"/>
      <c r="P363" s="106"/>
      <c r="Q363" s="106"/>
      <c r="R363" s="165">
        <f>'[1]Element Vessels'!F363</f>
        <v>0</v>
      </c>
      <c r="S363" s="103">
        <f>'[1]Element Vessels'!G363</f>
        <v>0</v>
      </c>
      <c r="T363" s="103">
        <f>'[1]Element Vessels'!H363</f>
        <v>0</v>
      </c>
      <c r="U363" s="103">
        <f>'[1]Element Vessels'!I363</f>
        <v>0</v>
      </c>
      <c r="V363" s="168">
        <f>[2]Pellets!F363</f>
        <v>0</v>
      </c>
      <c r="W363" s="104">
        <f>[2]Pellets!G363</f>
        <v>0</v>
      </c>
      <c r="X363" s="104">
        <f>[2]Pellets!H363</f>
        <v>0</v>
      </c>
      <c r="Y363" s="104">
        <f>[2]Pellets!I363</f>
        <v>0</v>
      </c>
      <c r="Z363" s="104">
        <f>'[2]Blocks (Poly)'!D363</f>
        <v>0</v>
      </c>
      <c r="AA363" s="104">
        <f>'[2]Slabs (Poly)'!F363</f>
        <v>0</v>
      </c>
      <c r="AB363" s="104">
        <f>'[2]Stairs (Poly)'!D363</f>
        <v>0</v>
      </c>
      <c r="AC363" s="171">
        <f>[2]Bricks!E363</f>
        <v>0</v>
      </c>
      <c r="AD363" s="103">
        <f>[2]Molds!C363</f>
        <v>0</v>
      </c>
      <c r="AE363" s="103">
        <f xml:space="preserve"> '[2]Molded Items'!C363</f>
        <v>0</v>
      </c>
      <c r="AF363" s="103"/>
      <c r="AG363" s="103"/>
      <c r="AH363" s="103"/>
      <c r="AI363" s="103"/>
      <c r="AJ363" s="103"/>
      <c r="AK363" s="103"/>
      <c r="AL363" s="103"/>
      <c r="AM363" s="103"/>
      <c r="AN363" s="103"/>
      <c r="AO363" s="103"/>
      <c r="AP363" s="103"/>
      <c r="AQ363" s="103"/>
      <c r="AR363" s="103"/>
      <c r="AS363" s="103"/>
      <c r="AT363" s="103">
        <f>Inventories!$D363</f>
        <v>0</v>
      </c>
      <c r="AU363" s="103">
        <f>'[2]Gripped Tools'!C273</f>
        <v>0</v>
      </c>
      <c r="AV363" s="103">
        <f>'[2]Pogo Sticks'!$C363</f>
        <v>0</v>
      </c>
      <c r="AW363" s="103">
        <f>'[1]Custom Objects'!$C358</f>
        <v>0</v>
      </c>
      <c r="AX363" s="103"/>
      <c r="AY363" s="103">
        <f>'[3]Items (MC)'!A363</f>
        <v>0</v>
      </c>
      <c r="AZ363" s="103">
        <f>'[3]Blocks (MC)'!A363</f>
        <v>0</v>
      </c>
    </row>
    <row r="364" spans="3:52" x14ac:dyDescent="0.2">
      <c r="C364" s="105">
        <f>[1]Ores!C364</f>
        <v>0</v>
      </c>
      <c r="D364" s="105">
        <f>[1]Ingots!C364</f>
        <v>0</v>
      </c>
      <c r="E364" s="105"/>
      <c r="F364" s="105">
        <f>'[1]Compressed Blocks'!C364</f>
        <v>0</v>
      </c>
      <c r="G364" s="103">
        <f>[1]Catalysts!C364</f>
        <v>0</v>
      </c>
      <c r="H364" s="103">
        <f>[2]Pellets!F361</f>
        <v>0</v>
      </c>
      <c r="I364" s="103">
        <f>'[1]CV Links'!B366</f>
        <v>0</v>
      </c>
      <c r="N364" s="162"/>
      <c r="O364" s="106"/>
      <c r="P364" s="106"/>
      <c r="Q364" s="106"/>
      <c r="R364" s="165">
        <f>'[1]Element Vessels'!F364</f>
        <v>0</v>
      </c>
      <c r="S364" s="103">
        <f>'[1]Element Vessels'!G364</f>
        <v>0</v>
      </c>
      <c r="T364" s="103">
        <f>'[1]Element Vessels'!H364</f>
        <v>0</v>
      </c>
      <c r="U364" s="103">
        <f>'[1]Element Vessels'!I364</f>
        <v>0</v>
      </c>
      <c r="V364" s="168">
        <f>[2]Pellets!F364</f>
        <v>0</v>
      </c>
      <c r="W364" s="104">
        <f>[2]Pellets!G364</f>
        <v>0</v>
      </c>
      <c r="X364" s="104">
        <f>[2]Pellets!H364</f>
        <v>0</v>
      </c>
      <c r="Y364" s="104">
        <f>[2]Pellets!I364</f>
        <v>0</v>
      </c>
      <c r="Z364" s="104">
        <f>'[2]Blocks (Poly)'!D364</f>
        <v>0</v>
      </c>
      <c r="AA364" s="104">
        <f>'[2]Slabs (Poly)'!F364</f>
        <v>0</v>
      </c>
      <c r="AB364" s="104">
        <f>'[2]Stairs (Poly)'!D364</f>
        <v>0</v>
      </c>
      <c r="AC364" s="171">
        <f>[2]Bricks!E364</f>
        <v>0</v>
      </c>
      <c r="AD364" s="103">
        <f>[2]Molds!C364</f>
        <v>0</v>
      </c>
      <c r="AE364" s="103">
        <f xml:space="preserve"> '[2]Molded Items'!C364</f>
        <v>0</v>
      </c>
      <c r="AF364" s="103"/>
      <c r="AG364" s="103"/>
      <c r="AH364" s="103"/>
      <c r="AI364" s="103"/>
      <c r="AJ364" s="103"/>
      <c r="AK364" s="103"/>
      <c r="AL364" s="103"/>
      <c r="AM364" s="103"/>
      <c r="AN364" s="103"/>
      <c r="AO364" s="103"/>
      <c r="AP364" s="103"/>
      <c r="AQ364" s="103"/>
      <c r="AR364" s="103"/>
      <c r="AS364" s="103"/>
      <c r="AT364" s="103">
        <f>Inventories!$D364</f>
        <v>0</v>
      </c>
      <c r="AU364" s="103">
        <f>'[2]Gripped Tools'!C274</f>
        <v>0</v>
      </c>
      <c r="AV364" s="103">
        <f>'[2]Pogo Sticks'!$C364</f>
        <v>0</v>
      </c>
      <c r="AW364" s="103">
        <f>'[1]Custom Objects'!$C359</f>
        <v>0</v>
      </c>
      <c r="AX364" s="103"/>
      <c r="AY364" s="103">
        <f>'[3]Items (MC)'!A364</f>
        <v>0</v>
      </c>
      <c r="AZ364" s="103">
        <f>'[3]Blocks (MC)'!A364</f>
        <v>0</v>
      </c>
    </row>
    <row r="365" spans="3:52" x14ac:dyDescent="0.2">
      <c r="C365" s="105">
        <f>[1]Ores!C365</f>
        <v>0</v>
      </c>
      <c r="D365" s="105">
        <f>[1]Ingots!C365</f>
        <v>0</v>
      </c>
      <c r="E365" s="105"/>
      <c r="F365" s="105">
        <f>'[1]Compressed Blocks'!C365</f>
        <v>0</v>
      </c>
      <c r="G365" s="103">
        <f>[1]Catalysts!C365</f>
        <v>0</v>
      </c>
      <c r="H365" s="103">
        <f>[2]Pellets!F362</f>
        <v>0</v>
      </c>
      <c r="I365" s="103">
        <f>'[1]CV Links'!B367</f>
        <v>0</v>
      </c>
      <c r="N365" s="162"/>
      <c r="O365" s="106"/>
      <c r="P365" s="106"/>
      <c r="Q365" s="106"/>
      <c r="R365" s="165">
        <f>'[1]Element Vessels'!F365</f>
        <v>0</v>
      </c>
      <c r="S365" s="103">
        <f>'[1]Element Vessels'!G365</f>
        <v>0</v>
      </c>
      <c r="T365" s="103">
        <f>'[1]Element Vessels'!H365</f>
        <v>0</v>
      </c>
      <c r="U365" s="103">
        <f>'[1]Element Vessels'!I365</f>
        <v>0</v>
      </c>
      <c r="V365" s="168">
        <f>[2]Pellets!F365</f>
        <v>0</v>
      </c>
      <c r="W365" s="104">
        <f>[2]Pellets!G365</f>
        <v>0</v>
      </c>
      <c r="X365" s="104">
        <f>[2]Pellets!H365</f>
        <v>0</v>
      </c>
      <c r="Y365" s="104">
        <f>[2]Pellets!I365</f>
        <v>0</v>
      </c>
      <c r="Z365" s="104">
        <f>'[2]Blocks (Poly)'!D365</f>
        <v>0</v>
      </c>
      <c r="AA365" s="104">
        <f>'[2]Slabs (Poly)'!F365</f>
        <v>0</v>
      </c>
      <c r="AB365" s="104">
        <f>'[2]Stairs (Poly)'!D365</f>
        <v>0</v>
      </c>
      <c r="AC365" s="171">
        <f>[2]Bricks!E365</f>
        <v>0</v>
      </c>
      <c r="AD365" s="103">
        <f>[2]Molds!C365</f>
        <v>0</v>
      </c>
      <c r="AE365" s="103">
        <f xml:space="preserve"> '[2]Molded Items'!C365</f>
        <v>0</v>
      </c>
      <c r="AF365" s="103"/>
      <c r="AG365" s="103"/>
      <c r="AH365" s="103"/>
      <c r="AI365" s="103"/>
      <c r="AJ365" s="103"/>
      <c r="AK365" s="103"/>
      <c r="AL365" s="103"/>
      <c r="AM365" s="103"/>
      <c r="AN365" s="103"/>
      <c r="AO365" s="103"/>
      <c r="AP365" s="103"/>
      <c r="AQ365" s="103"/>
      <c r="AR365" s="103"/>
      <c r="AS365" s="103"/>
      <c r="AT365" s="103">
        <f>Inventories!$D365</f>
        <v>0</v>
      </c>
      <c r="AU365" s="103">
        <f>'[2]Gripped Tools'!C275</f>
        <v>0</v>
      </c>
      <c r="AV365" s="103">
        <f>'[2]Pogo Sticks'!$C365</f>
        <v>0</v>
      </c>
      <c r="AW365" s="103">
        <f>'[1]Custom Objects'!$C360</f>
        <v>0</v>
      </c>
      <c r="AX365" s="103"/>
      <c r="AY365" s="103">
        <f>'[3]Items (MC)'!A365</f>
        <v>0</v>
      </c>
      <c r="AZ365" s="103">
        <f>'[3]Blocks (MC)'!A365</f>
        <v>0</v>
      </c>
    </row>
    <row r="366" spans="3:52" x14ac:dyDescent="0.2">
      <c r="C366" s="105">
        <f>[1]Ores!C366</f>
        <v>0</v>
      </c>
      <c r="D366" s="105">
        <f>[1]Ingots!C366</f>
        <v>0</v>
      </c>
      <c r="E366" s="105"/>
      <c r="F366" s="105">
        <f>'[1]Compressed Blocks'!C366</f>
        <v>0</v>
      </c>
      <c r="G366" s="103">
        <f>[1]Catalysts!C366</f>
        <v>0</v>
      </c>
      <c r="H366" s="103">
        <f>[2]Pellets!F363</f>
        <v>0</v>
      </c>
      <c r="I366" s="103">
        <f>'[1]CV Links'!B368</f>
        <v>0</v>
      </c>
      <c r="N366" s="162"/>
      <c r="O366" s="106"/>
      <c r="P366" s="106"/>
      <c r="Q366" s="106"/>
      <c r="R366" s="165">
        <f>'[1]Element Vessels'!F366</f>
        <v>0</v>
      </c>
      <c r="S366" s="103">
        <f>'[1]Element Vessels'!G366</f>
        <v>0</v>
      </c>
      <c r="T366" s="103">
        <f>'[1]Element Vessels'!H366</f>
        <v>0</v>
      </c>
      <c r="U366" s="103">
        <f>'[1]Element Vessels'!I366</f>
        <v>0</v>
      </c>
      <c r="V366" s="168">
        <f>[2]Pellets!F366</f>
        <v>0</v>
      </c>
      <c r="W366" s="104">
        <f>[2]Pellets!G366</f>
        <v>0</v>
      </c>
      <c r="X366" s="104">
        <f>[2]Pellets!H366</f>
        <v>0</v>
      </c>
      <c r="Y366" s="104">
        <f>[2]Pellets!I366</f>
        <v>0</v>
      </c>
      <c r="Z366" s="104">
        <f>'[2]Blocks (Poly)'!D366</f>
        <v>0</v>
      </c>
      <c r="AA366" s="104">
        <f>'[2]Slabs (Poly)'!F366</f>
        <v>0</v>
      </c>
      <c r="AB366" s="104">
        <f>'[2]Stairs (Poly)'!D366</f>
        <v>0</v>
      </c>
      <c r="AC366" s="171">
        <f>[2]Bricks!E366</f>
        <v>0</v>
      </c>
      <c r="AD366" s="103">
        <f>[2]Molds!C366</f>
        <v>0</v>
      </c>
      <c r="AE366" s="103">
        <f xml:space="preserve"> '[2]Molded Items'!C366</f>
        <v>0</v>
      </c>
      <c r="AF366" s="103"/>
      <c r="AG366" s="103"/>
      <c r="AH366" s="103"/>
      <c r="AI366" s="103"/>
      <c r="AJ366" s="103"/>
      <c r="AK366" s="103"/>
      <c r="AL366" s="103"/>
      <c r="AM366" s="103"/>
      <c r="AN366" s="103"/>
      <c r="AO366" s="103"/>
      <c r="AP366" s="103"/>
      <c r="AQ366" s="103"/>
      <c r="AR366" s="103"/>
      <c r="AS366" s="103"/>
      <c r="AT366" s="103">
        <f>Inventories!$D366</f>
        <v>0</v>
      </c>
      <c r="AU366" s="103">
        <f>'[2]Gripped Tools'!C276</f>
        <v>0</v>
      </c>
      <c r="AV366" s="103">
        <f>'[2]Pogo Sticks'!$C366</f>
        <v>0</v>
      </c>
      <c r="AW366" s="103">
        <f>'[1]Custom Objects'!$C361</f>
        <v>0</v>
      </c>
      <c r="AX366" s="103"/>
      <c r="AY366" s="103">
        <f>'[3]Items (MC)'!A366</f>
        <v>0</v>
      </c>
      <c r="AZ366" s="103">
        <f>'[3]Blocks (MC)'!A366</f>
        <v>0</v>
      </c>
    </row>
    <row r="367" spans="3:52" x14ac:dyDescent="0.2">
      <c r="C367" s="105">
        <f>[1]Ores!C367</f>
        <v>0</v>
      </c>
      <c r="D367" s="105">
        <f>[1]Ingots!C367</f>
        <v>0</v>
      </c>
      <c r="E367" s="105"/>
      <c r="F367" s="105">
        <f>'[1]Compressed Blocks'!C367</f>
        <v>0</v>
      </c>
      <c r="G367" s="103">
        <f>[1]Catalysts!C367</f>
        <v>0</v>
      </c>
      <c r="H367" s="103">
        <f>[2]Pellets!F364</f>
        <v>0</v>
      </c>
      <c r="I367" s="103">
        <f>'[1]CV Links'!B369</f>
        <v>0</v>
      </c>
      <c r="N367" s="162"/>
      <c r="O367" s="106"/>
      <c r="P367" s="106"/>
      <c r="Q367" s="106"/>
      <c r="R367" s="165">
        <f>'[1]Element Vessels'!F367</f>
        <v>0</v>
      </c>
      <c r="S367" s="103">
        <f>'[1]Element Vessels'!G367</f>
        <v>0</v>
      </c>
      <c r="T367" s="103">
        <f>'[1]Element Vessels'!H367</f>
        <v>0</v>
      </c>
      <c r="U367" s="103">
        <f>'[1]Element Vessels'!I367</f>
        <v>0</v>
      </c>
      <c r="V367" s="168">
        <f>[2]Pellets!F367</f>
        <v>0</v>
      </c>
      <c r="W367" s="104">
        <f>[2]Pellets!G367</f>
        <v>0</v>
      </c>
      <c r="X367" s="104">
        <f>[2]Pellets!H367</f>
        <v>0</v>
      </c>
      <c r="Y367" s="104">
        <f>[2]Pellets!I367</f>
        <v>0</v>
      </c>
      <c r="Z367" s="104">
        <f>'[2]Blocks (Poly)'!D367</f>
        <v>0</v>
      </c>
      <c r="AA367" s="104">
        <f>'[2]Slabs (Poly)'!F367</f>
        <v>0</v>
      </c>
      <c r="AB367" s="104">
        <f>'[2]Stairs (Poly)'!D367</f>
        <v>0</v>
      </c>
      <c r="AC367" s="171">
        <f>[2]Bricks!E367</f>
        <v>0</v>
      </c>
      <c r="AD367" s="103">
        <f>[2]Molds!C367</f>
        <v>0</v>
      </c>
      <c r="AE367" s="103">
        <f xml:space="preserve"> '[2]Molded Items'!C367</f>
        <v>0</v>
      </c>
      <c r="AF367" s="103"/>
      <c r="AG367" s="103"/>
      <c r="AH367" s="103"/>
      <c r="AI367" s="103"/>
      <c r="AJ367" s="103"/>
      <c r="AK367" s="103"/>
      <c r="AL367" s="103"/>
      <c r="AM367" s="103"/>
      <c r="AN367" s="103"/>
      <c r="AO367" s="103"/>
      <c r="AP367" s="103"/>
      <c r="AQ367" s="103"/>
      <c r="AR367" s="103"/>
      <c r="AS367" s="103"/>
      <c r="AT367" s="103">
        <f>Inventories!$D367</f>
        <v>0</v>
      </c>
      <c r="AU367" s="103">
        <f>'[2]Gripped Tools'!C277</f>
        <v>0</v>
      </c>
      <c r="AV367" s="103">
        <f>'[2]Pogo Sticks'!$C367</f>
        <v>0</v>
      </c>
      <c r="AW367" s="103">
        <f>'[1]Custom Objects'!$C362</f>
        <v>0</v>
      </c>
      <c r="AX367" s="103"/>
      <c r="AY367" s="103">
        <f>'[3]Items (MC)'!A367</f>
        <v>0</v>
      </c>
      <c r="AZ367" s="103">
        <f>'[3]Blocks (MC)'!A367</f>
        <v>0</v>
      </c>
    </row>
    <row r="368" spans="3:52" x14ac:dyDescent="0.2">
      <c r="C368" s="105">
        <f>[1]Ores!C368</f>
        <v>0</v>
      </c>
      <c r="D368" s="105">
        <f>[1]Ingots!C368</f>
        <v>0</v>
      </c>
      <c r="E368" s="105"/>
      <c r="F368" s="105">
        <f>'[1]Compressed Blocks'!C368</f>
        <v>0</v>
      </c>
      <c r="G368" s="103">
        <f>[1]Catalysts!C368</f>
        <v>0</v>
      </c>
      <c r="H368" s="103">
        <f>[2]Pellets!F365</f>
        <v>0</v>
      </c>
      <c r="I368" s="103">
        <f>'[1]CV Links'!B370</f>
        <v>0</v>
      </c>
      <c r="N368" s="162"/>
      <c r="O368" s="106"/>
      <c r="P368" s="106"/>
      <c r="Q368" s="106"/>
      <c r="R368" s="165">
        <f>'[1]Element Vessels'!F368</f>
        <v>0</v>
      </c>
      <c r="S368" s="103">
        <f>'[1]Element Vessels'!G368</f>
        <v>0</v>
      </c>
      <c r="T368" s="103">
        <f>'[1]Element Vessels'!H368</f>
        <v>0</v>
      </c>
      <c r="U368" s="103">
        <f>'[1]Element Vessels'!I368</f>
        <v>0</v>
      </c>
      <c r="V368" s="168">
        <f>[2]Pellets!F368</f>
        <v>0</v>
      </c>
      <c r="W368" s="104">
        <f>[2]Pellets!G368</f>
        <v>0</v>
      </c>
      <c r="X368" s="104">
        <f>[2]Pellets!H368</f>
        <v>0</v>
      </c>
      <c r="Y368" s="104">
        <f>[2]Pellets!I368</f>
        <v>0</v>
      </c>
      <c r="Z368" s="104">
        <f>'[2]Blocks (Poly)'!D368</f>
        <v>0</v>
      </c>
      <c r="AA368" s="104">
        <f>'[2]Slabs (Poly)'!F368</f>
        <v>0</v>
      </c>
      <c r="AB368" s="104">
        <f>'[2]Stairs (Poly)'!D368</f>
        <v>0</v>
      </c>
      <c r="AC368" s="171">
        <f>[2]Bricks!E368</f>
        <v>0</v>
      </c>
      <c r="AD368" s="103">
        <f>[2]Molds!C368</f>
        <v>0</v>
      </c>
      <c r="AE368" s="103">
        <f xml:space="preserve"> '[2]Molded Items'!C368</f>
        <v>0</v>
      </c>
      <c r="AF368" s="103"/>
      <c r="AG368" s="103"/>
      <c r="AH368" s="103"/>
      <c r="AI368" s="103"/>
      <c r="AJ368" s="103"/>
      <c r="AK368" s="103"/>
      <c r="AL368" s="103"/>
      <c r="AM368" s="103"/>
      <c r="AN368" s="103"/>
      <c r="AO368" s="103"/>
      <c r="AP368" s="103"/>
      <c r="AQ368" s="103"/>
      <c r="AR368" s="103"/>
      <c r="AS368" s="103"/>
      <c r="AT368" s="103">
        <f>Inventories!$D368</f>
        <v>0</v>
      </c>
      <c r="AU368" s="103">
        <f>'[2]Gripped Tools'!C278</f>
        <v>0</v>
      </c>
      <c r="AV368" s="103">
        <f>'[2]Pogo Sticks'!$C368</f>
        <v>0</v>
      </c>
      <c r="AW368" s="103">
        <f>'[1]Custom Objects'!$C363</f>
        <v>0</v>
      </c>
      <c r="AX368" s="103"/>
      <c r="AY368" s="103">
        <f>'[3]Items (MC)'!A368</f>
        <v>0</v>
      </c>
      <c r="AZ368" s="103">
        <f>'[3]Blocks (MC)'!A368</f>
        <v>0</v>
      </c>
    </row>
    <row r="369" spans="3:52" x14ac:dyDescent="0.2">
      <c r="C369" s="105">
        <f>[1]Ores!C369</f>
        <v>0</v>
      </c>
      <c r="D369" s="105">
        <f>[1]Ingots!C369</f>
        <v>0</v>
      </c>
      <c r="E369" s="105"/>
      <c r="F369" s="105">
        <f>'[1]Compressed Blocks'!C369</f>
        <v>0</v>
      </c>
      <c r="G369" s="103">
        <f>[1]Catalysts!C369</f>
        <v>0</v>
      </c>
      <c r="H369" s="103">
        <f>[2]Pellets!F366</f>
        <v>0</v>
      </c>
      <c r="I369" s="103">
        <f>'[1]CV Links'!B371</f>
        <v>0</v>
      </c>
      <c r="N369" s="162"/>
      <c r="O369" s="106"/>
      <c r="P369" s="106"/>
      <c r="Q369" s="106"/>
      <c r="R369" s="165">
        <f>'[1]Element Vessels'!F369</f>
        <v>0</v>
      </c>
      <c r="S369" s="103">
        <f>'[1]Element Vessels'!G369</f>
        <v>0</v>
      </c>
      <c r="T369" s="103">
        <f>'[1]Element Vessels'!H369</f>
        <v>0</v>
      </c>
      <c r="U369" s="103">
        <f>'[1]Element Vessels'!I369</f>
        <v>0</v>
      </c>
      <c r="V369" s="168">
        <f>[2]Pellets!F369</f>
        <v>0</v>
      </c>
      <c r="W369" s="104">
        <f>[2]Pellets!G369</f>
        <v>0</v>
      </c>
      <c r="X369" s="104">
        <f>[2]Pellets!H369</f>
        <v>0</v>
      </c>
      <c r="Y369" s="104">
        <f>[2]Pellets!I369</f>
        <v>0</v>
      </c>
      <c r="Z369" s="104">
        <f>'[2]Blocks (Poly)'!D369</f>
        <v>0</v>
      </c>
      <c r="AA369" s="104">
        <f>'[2]Slabs (Poly)'!F369</f>
        <v>0</v>
      </c>
      <c r="AB369" s="104">
        <f>'[2]Stairs (Poly)'!D369</f>
        <v>0</v>
      </c>
      <c r="AC369" s="171">
        <f>[2]Bricks!E369</f>
        <v>0</v>
      </c>
      <c r="AD369" s="103">
        <f>[2]Molds!C369</f>
        <v>0</v>
      </c>
      <c r="AE369" s="103">
        <f xml:space="preserve"> '[2]Molded Items'!C369</f>
        <v>0</v>
      </c>
      <c r="AF369" s="103"/>
      <c r="AG369" s="103"/>
      <c r="AH369" s="103"/>
      <c r="AI369" s="103"/>
      <c r="AJ369" s="103"/>
      <c r="AK369" s="103"/>
      <c r="AL369" s="103"/>
      <c r="AM369" s="103"/>
      <c r="AN369" s="103"/>
      <c r="AO369" s="103"/>
      <c r="AP369" s="103"/>
      <c r="AQ369" s="103"/>
      <c r="AR369" s="103"/>
      <c r="AS369" s="103"/>
      <c r="AT369" s="103">
        <f>Inventories!$D369</f>
        <v>0</v>
      </c>
      <c r="AU369" s="103">
        <f>'[2]Gripped Tools'!C279</f>
        <v>0</v>
      </c>
      <c r="AV369" s="103">
        <f>'[2]Pogo Sticks'!$C369</f>
        <v>0</v>
      </c>
      <c r="AW369" s="103">
        <f>'[1]Custom Objects'!$C364</f>
        <v>0</v>
      </c>
      <c r="AX369" s="103"/>
      <c r="AY369" s="103">
        <f>'[3]Items (MC)'!A369</f>
        <v>0</v>
      </c>
      <c r="AZ369" s="103">
        <f>'[3]Blocks (MC)'!A369</f>
        <v>0</v>
      </c>
    </row>
    <row r="370" spans="3:52" x14ac:dyDescent="0.2">
      <c r="C370" s="105">
        <f>[1]Ores!C370</f>
        <v>0</v>
      </c>
      <c r="D370" s="105">
        <f>[1]Ingots!C370</f>
        <v>0</v>
      </c>
      <c r="E370" s="105"/>
      <c r="F370" s="105">
        <f>'[1]Compressed Blocks'!C370</f>
        <v>0</v>
      </c>
      <c r="G370" s="103">
        <f>[1]Catalysts!C370</f>
        <v>0</v>
      </c>
      <c r="H370" s="103">
        <f>[2]Pellets!F367</f>
        <v>0</v>
      </c>
      <c r="I370" s="103">
        <f>'[1]CV Links'!B372</f>
        <v>0</v>
      </c>
      <c r="N370" s="162"/>
      <c r="O370" s="106"/>
      <c r="P370" s="106"/>
      <c r="Q370" s="106"/>
      <c r="R370" s="165">
        <f>'[1]Element Vessels'!F370</f>
        <v>0</v>
      </c>
      <c r="S370" s="103">
        <f>'[1]Element Vessels'!G370</f>
        <v>0</v>
      </c>
      <c r="T370" s="103">
        <f>'[1]Element Vessels'!H370</f>
        <v>0</v>
      </c>
      <c r="U370" s="103">
        <f>'[1]Element Vessels'!I370</f>
        <v>0</v>
      </c>
      <c r="V370" s="168">
        <f>[2]Pellets!F370</f>
        <v>0</v>
      </c>
      <c r="W370" s="104">
        <f>[2]Pellets!G370</f>
        <v>0</v>
      </c>
      <c r="X370" s="104">
        <f>[2]Pellets!H370</f>
        <v>0</v>
      </c>
      <c r="Y370" s="104">
        <f>[2]Pellets!I370</f>
        <v>0</v>
      </c>
      <c r="Z370" s="104">
        <f>'[2]Blocks (Poly)'!D370</f>
        <v>0</v>
      </c>
      <c r="AA370" s="104">
        <f>'[2]Slabs (Poly)'!F370</f>
        <v>0</v>
      </c>
      <c r="AB370" s="104">
        <f>'[2]Stairs (Poly)'!D370</f>
        <v>0</v>
      </c>
      <c r="AC370" s="171">
        <f>[2]Bricks!E370</f>
        <v>0</v>
      </c>
      <c r="AD370" s="103">
        <f>[2]Molds!C370</f>
        <v>0</v>
      </c>
      <c r="AE370" s="103">
        <f xml:space="preserve"> '[2]Molded Items'!C370</f>
        <v>0</v>
      </c>
      <c r="AF370" s="103"/>
      <c r="AG370" s="103"/>
      <c r="AH370" s="103"/>
      <c r="AI370" s="103"/>
      <c r="AJ370" s="103"/>
      <c r="AK370" s="103"/>
      <c r="AL370" s="103"/>
      <c r="AM370" s="103"/>
      <c r="AN370" s="103"/>
      <c r="AO370" s="103"/>
      <c r="AP370" s="103"/>
      <c r="AQ370" s="103"/>
      <c r="AR370" s="103"/>
      <c r="AS370" s="103"/>
      <c r="AT370" s="103">
        <f>Inventories!$D370</f>
        <v>0</v>
      </c>
      <c r="AU370" s="103">
        <f>'[2]Gripped Tools'!C280</f>
        <v>0</v>
      </c>
      <c r="AV370" s="103">
        <f>'[2]Pogo Sticks'!$C370</f>
        <v>0</v>
      </c>
      <c r="AW370" s="103">
        <f>'[1]Custom Objects'!$C365</f>
        <v>0</v>
      </c>
      <c r="AX370" s="103"/>
      <c r="AY370" s="103">
        <f>'[3]Items (MC)'!A370</f>
        <v>0</v>
      </c>
      <c r="AZ370" s="103">
        <f>'[3]Blocks (MC)'!A370</f>
        <v>0</v>
      </c>
    </row>
    <row r="371" spans="3:52" x14ac:dyDescent="0.2">
      <c r="C371" s="105">
        <f>[1]Ores!C371</f>
        <v>0</v>
      </c>
      <c r="D371" s="105">
        <f>[1]Ingots!C371</f>
        <v>0</v>
      </c>
      <c r="E371" s="105"/>
      <c r="F371" s="105">
        <f>'[1]Compressed Blocks'!C371</f>
        <v>0</v>
      </c>
      <c r="G371" s="103">
        <f>[1]Catalysts!C371</f>
        <v>0</v>
      </c>
      <c r="H371" s="103">
        <f>[2]Pellets!F368</f>
        <v>0</v>
      </c>
      <c r="I371" s="103">
        <f>'[1]CV Links'!B373</f>
        <v>0</v>
      </c>
      <c r="N371" s="162"/>
      <c r="O371" s="106"/>
      <c r="P371" s="106"/>
      <c r="Q371" s="106"/>
      <c r="R371" s="165">
        <f>'[1]Element Vessels'!F371</f>
        <v>0</v>
      </c>
      <c r="S371" s="103">
        <f>'[1]Element Vessels'!G371</f>
        <v>0</v>
      </c>
      <c r="T371" s="103">
        <f>'[1]Element Vessels'!H371</f>
        <v>0</v>
      </c>
      <c r="U371" s="103">
        <f>'[1]Element Vessels'!I371</f>
        <v>0</v>
      </c>
      <c r="V371" s="168">
        <f>[2]Pellets!F371</f>
        <v>0</v>
      </c>
      <c r="W371" s="104">
        <f>[2]Pellets!G371</f>
        <v>0</v>
      </c>
      <c r="X371" s="104">
        <f>[2]Pellets!H371</f>
        <v>0</v>
      </c>
      <c r="Y371" s="104">
        <f>[2]Pellets!I371</f>
        <v>0</v>
      </c>
      <c r="Z371" s="104">
        <f>'[2]Blocks (Poly)'!D371</f>
        <v>0</v>
      </c>
      <c r="AA371" s="104">
        <f>'[2]Slabs (Poly)'!F371</f>
        <v>0</v>
      </c>
      <c r="AB371" s="104">
        <f>'[2]Stairs (Poly)'!D371</f>
        <v>0</v>
      </c>
      <c r="AC371" s="171">
        <f>[2]Bricks!E371</f>
        <v>0</v>
      </c>
      <c r="AD371" s="103">
        <f>[2]Molds!C371</f>
        <v>0</v>
      </c>
      <c r="AE371" s="103">
        <f xml:space="preserve"> '[2]Molded Items'!C371</f>
        <v>0</v>
      </c>
      <c r="AF371" s="103"/>
      <c r="AG371" s="103"/>
      <c r="AH371" s="103"/>
      <c r="AI371" s="103"/>
      <c r="AJ371" s="103"/>
      <c r="AK371" s="103"/>
      <c r="AL371" s="103"/>
      <c r="AM371" s="103"/>
      <c r="AN371" s="103"/>
      <c r="AO371" s="103"/>
      <c r="AP371" s="103"/>
      <c r="AQ371" s="103"/>
      <c r="AR371" s="103"/>
      <c r="AS371" s="103"/>
      <c r="AT371" s="103">
        <f>Inventories!$D371</f>
        <v>0</v>
      </c>
      <c r="AU371" s="103">
        <f>'[2]Gripped Tools'!C281</f>
        <v>0</v>
      </c>
      <c r="AV371" s="103">
        <f>'[2]Pogo Sticks'!$C371</f>
        <v>0</v>
      </c>
      <c r="AW371" s="103">
        <f>'[1]Custom Objects'!$C366</f>
        <v>0</v>
      </c>
      <c r="AX371" s="103"/>
      <c r="AY371" s="103">
        <f>'[3]Items (MC)'!A371</f>
        <v>0</v>
      </c>
      <c r="AZ371" s="103">
        <f>'[3]Blocks (MC)'!A371</f>
        <v>0</v>
      </c>
    </row>
    <row r="372" spans="3:52" x14ac:dyDescent="0.2">
      <c r="C372" s="105">
        <f>[1]Ores!C372</f>
        <v>0</v>
      </c>
      <c r="D372" s="105">
        <f>[1]Ingots!C372</f>
        <v>0</v>
      </c>
      <c r="E372" s="105"/>
      <c r="F372" s="105">
        <f>'[1]Compressed Blocks'!C372</f>
        <v>0</v>
      </c>
      <c r="G372" s="103">
        <f>[1]Catalysts!C372</f>
        <v>0</v>
      </c>
      <c r="H372" s="103">
        <f>[2]Pellets!F369</f>
        <v>0</v>
      </c>
      <c r="I372" s="103">
        <f>'[1]CV Links'!B374</f>
        <v>0</v>
      </c>
      <c r="N372" s="162"/>
      <c r="O372" s="106"/>
      <c r="P372" s="106"/>
      <c r="Q372" s="106"/>
      <c r="R372" s="165">
        <f>'[1]Element Vessels'!F372</f>
        <v>0</v>
      </c>
      <c r="S372" s="103">
        <f>'[1]Element Vessels'!G372</f>
        <v>0</v>
      </c>
      <c r="T372" s="103">
        <f>'[1]Element Vessels'!H372</f>
        <v>0</v>
      </c>
      <c r="U372" s="103">
        <f>'[1]Element Vessels'!I372</f>
        <v>0</v>
      </c>
      <c r="V372" s="168">
        <f>[2]Pellets!F372</f>
        <v>0</v>
      </c>
      <c r="W372" s="104">
        <f>[2]Pellets!G372</f>
        <v>0</v>
      </c>
      <c r="X372" s="104">
        <f>[2]Pellets!H372</f>
        <v>0</v>
      </c>
      <c r="Y372" s="104">
        <f>[2]Pellets!I372</f>
        <v>0</v>
      </c>
      <c r="Z372" s="104">
        <f>'[2]Blocks (Poly)'!D372</f>
        <v>0</v>
      </c>
      <c r="AA372" s="104">
        <f>'[2]Slabs (Poly)'!F372</f>
        <v>0</v>
      </c>
      <c r="AB372" s="104">
        <f>'[2]Stairs (Poly)'!D372</f>
        <v>0</v>
      </c>
      <c r="AC372" s="171">
        <f>[2]Bricks!E372</f>
        <v>0</v>
      </c>
      <c r="AD372" s="103">
        <f>[2]Molds!C372</f>
        <v>0</v>
      </c>
      <c r="AE372" s="103">
        <f xml:space="preserve"> '[2]Molded Items'!C372</f>
        <v>0</v>
      </c>
      <c r="AF372" s="103"/>
      <c r="AG372" s="103"/>
      <c r="AH372" s="103"/>
      <c r="AI372" s="103"/>
      <c r="AJ372" s="103"/>
      <c r="AK372" s="103"/>
      <c r="AL372" s="103"/>
      <c r="AM372" s="103"/>
      <c r="AN372" s="103"/>
      <c r="AO372" s="103"/>
      <c r="AP372" s="103"/>
      <c r="AQ372" s="103"/>
      <c r="AR372" s="103"/>
      <c r="AS372" s="103"/>
      <c r="AT372" s="103">
        <f>Inventories!$D372</f>
        <v>0</v>
      </c>
      <c r="AU372" s="103">
        <f>'[2]Gripped Tools'!C282</f>
        <v>0</v>
      </c>
      <c r="AV372" s="103">
        <f>'[2]Pogo Sticks'!$C372</f>
        <v>0</v>
      </c>
      <c r="AW372" s="103">
        <f>'[1]Custom Objects'!$C367</f>
        <v>0</v>
      </c>
      <c r="AX372" s="103"/>
      <c r="AY372" s="103">
        <f>'[3]Items (MC)'!A372</f>
        <v>0</v>
      </c>
      <c r="AZ372" s="103">
        <f>'[3]Blocks (MC)'!A372</f>
        <v>0</v>
      </c>
    </row>
    <row r="373" spans="3:52" x14ac:dyDescent="0.2">
      <c r="C373" s="105">
        <f>[1]Ores!C373</f>
        <v>0</v>
      </c>
      <c r="D373" s="105">
        <f>[1]Ingots!C373</f>
        <v>0</v>
      </c>
      <c r="E373" s="105"/>
      <c r="F373" s="105">
        <f>'[1]Compressed Blocks'!C373</f>
        <v>0</v>
      </c>
      <c r="G373" s="103">
        <f>[1]Catalysts!C373</f>
        <v>0</v>
      </c>
      <c r="H373" s="103">
        <f>[2]Pellets!F370</f>
        <v>0</v>
      </c>
      <c r="I373" s="103">
        <f>'[1]CV Links'!B375</f>
        <v>0</v>
      </c>
      <c r="N373" s="162"/>
      <c r="O373" s="106"/>
      <c r="P373" s="106"/>
      <c r="Q373" s="106"/>
      <c r="R373" s="165">
        <f>'[1]Element Vessels'!F373</f>
        <v>0</v>
      </c>
      <c r="S373" s="103">
        <f>'[1]Element Vessels'!G373</f>
        <v>0</v>
      </c>
      <c r="T373" s="103">
        <f>'[1]Element Vessels'!H373</f>
        <v>0</v>
      </c>
      <c r="U373" s="103">
        <f>'[1]Element Vessels'!I373</f>
        <v>0</v>
      </c>
      <c r="V373" s="168">
        <f>[2]Pellets!F373</f>
        <v>0</v>
      </c>
      <c r="W373" s="104">
        <f>[2]Pellets!G373</f>
        <v>0</v>
      </c>
      <c r="X373" s="104">
        <f>[2]Pellets!H373</f>
        <v>0</v>
      </c>
      <c r="Y373" s="104">
        <f>[2]Pellets!I373</f>
        <v>0</v>
      </c>
      <c r="Z373" s="104">
        <f>'[2]Blocks (Poly)'!D373</f>
        <v>0</v>
      </c>
      <c r="AA373" s="104">
        <f>'[2]Slabs (Poly)'!F373</f>
        <v>0</v>
      </c>
      <c r="AB373" s="104">
        <f>'[2]Stairs (Poly)'!D373</f>
        <v>0</v>
      </c>
      <c r="AC373" s="171">
        <f>[2]Bricks!E373</f>
        <v>0</v>
      </c>
      <c r="AD373" s="103">
        <f>[2]Molds!C373</f>
        <v>0</v>
      </c>
      <c r="AE373" s="103">
        <f xml:space="preserve"> '[2]Molded Items'!C373</f>
        <v>0</v>
      </c>
      <c r="AF373" s="103"/>
      <c r="AG373" s="103"/>
      <c r="AH373" s="103"/>
      <c r="AI373" s="103"/>
      <c r="AJ373" s="103"/>
      <c r="AK373" s="103"/>
      <c r="AL373" s="103"/>
      <c r="AM373" s="103"/>
      <c r="AN373" s="103"/>
      <c r="AO373" s="103"/>
      <c r="AP373" s="103"/>
      <c r="AQ373" s="103"/>
      <c r="AR373" s="103"/>
      <c r="AS373" s="103"/>
      <c r="AT373" s="103">
        <f>Inventories!$D373</f>
        <v>0</v>
      </c>
      <c r="AU373" s="103">
        <f>'[2]Gripped Tools'!C283</f>
        <v>0</v>
      </c>
      <c r="AV373" s="103">
        <f>'[2]Pogo Sticks'!$C373</f>
        <v>0</v>
      </c>
      <c r="AW373" s="103">
        <f>'[1]Custom Objects'!$C368</f>
        <v>0</v>
      </c>
      <c r="AX373" s="103"/>
      <c r="AY373" s="103">
        <f>'[3]Items (MC)'!A373</f>
        <v>0</v>
      </c>
      <c r="AZ373" s="103">
        <f>'[3]Blocks (MC)'!A373</f>
        <v>0</v>
      </c>
    </row>
    <row r="374" spans="3:52" x14ac:dyDescent="0.2">
      <c r="C374" s="105">
        <f>[1]Ores!C374</f>
        <v>0</v>
      </c>
      <c r="D374" s="105">
        <f>[1]Ingots!C374</f>
        <v>0</v>
      </c>
      <c r="E374" s="105"/>
      <c r="F374" s="105">
        <f>'[1]Compressed Blocks'!C374</f>
        <v>0</v>
      </c>
      <c r="G374" s="103">
        <f>[1]Catalysts!C374</f>
        <v>0</v>
      </c>
      <c r="H374" s="103">
        <f>[2]Pellets!F371</f>
        <v>0</v>
      </c>
      <c r="I374" s="103">
        <f>'[1]CV Links'!B376</f>
        <v>0</v>
      </c>
      <c r="N374" s="162"/>
      <c r="O374" s="106"/>
      <c r="P374" s="106"/>
      <c r="Q374" s="106"/>
      <c r="R374" s="165">
        <f>'[1]Element Vessels'!F374</f>
        <v>0</v>
      </c>
      <c r="S374" s="103">
        <f>'[1]Element Vessels'!G374</f>
        <v>0</v>
      </c>
      <c r="T374" s="103">
        <f>'[1]Element Vessels'!H374</f>
        <v>0</v>
      </c>
      <c r="U374" s="103">
        <f>'[1]Element Vessels'!I374</f>
        <v>0</v>
      </c>
      <c r="V374" s="168">
        <f>[2]Pellets!F374</f>
        <v>0</v>
      </c>
      <c r="W374" s="104">
        <f>[2]Pellets!G374</f>
        <v>0</v>
      </c>
      <c r="X374" s="104">
        <f>[2]Pellets!H374</f>
        <v>0</v>
      </c>
      <c r="Y374" s="104">
        <f>[2]Pellets!I374</f>
        <v>0</v>
      </c>
      <c r="Z374" s="104">
        <f>'[2]Blocks (Poly)'!D374</f>
        <v>0</v>
      </c>
      <c r="AA374" s="104">
        <f>'[2]Slabs (Poly)'!F374</f>
        <v>0</v>
      </c>
      <c r="AB374" s="104">
        <f>'[2]Stairs (Poly)'!D374</f>
        <v>0</v>
      </c>
      <c r="AC374" s="171">
        <f>[2]Bricks!E374</f>
        <v>0</v>
      </c>
      <c r="AD374" s="103">
        <f>[2]Molds!C374</f>
        <v>0</v>
      </c>
      <c r="AE374" s="103">
        <f xml:space="preserve"> '[2]Molded Items'!C374</f>
        <v>0</v>
      </c>
      <c r="AF374" s="103"/>
      <c r="AG374" s="103"/>
      <c r="AH374" s="103"/>
      <c r="AI374" s="103"/>
      <c r="AJ374" s="103"/>
      <c r="AK374" s="103"/>
      <c r="AL374" s="103"/>
      <c r="AM374" s="103"/>
      <c r="AN374" s="103"/>
      <c r="AO374" s="103"/>
      <c r="AP374" s="103"/>
      <c r="AQ374" s="103"/>
      <c r="AR374" s="103"/>
      <c r="AS374" s="103"/>
      <c r="AT374" s="103">
        <f>Inventories!$D374</f>
        <v>0</v>
      </c>
      <c r="AU374" s="103">
        <f>'[2]Gripped Tools'!C284</f>
        <v>0</v>
      </c>
      <c r="AV374" s="103">
        <f>'[2]Pogo Sticks'!$C374</f>
        <v>0</v>
      </c>
      <c r="AW374" s="103">
        <f>'[1]Custom Objects'!$C369</f>
        <v>0</v>
      </c>
      <c r="AX374" s="103"/>
      <c r="AY374" s="103">
        <f>'[3]Items (MC)'!A374</f>
        <v>0</v>
      </c>
      <c r="AZ374" s="103">
        <f>'[3]Blocks (MC)'!A374</f>
        <v>0</v>
      </c>
    </row>
    <row r="375" spans="3:52" x14ac:dyDescent="0.2">
      <c r="C375" s="105">
        <f>[1]Ores!C375</f>
        <v>0</v>
      </c>
      <c r="D375" s="105">
        <f>[1]Ingots!C375</f>
        <v>0</v>
      </c>
      <c r="E375" s="105"/>
      <c r="F375" s="105">
        <f>'[1]Compressed Blocks'!C375</f>
        <v>0</v>
      </c>
      <c r="G375" s="103">
        <f>[1]Catalysts!C375</f>
        <v>0</v>
      </c>
      <c r="H375" s="103">
        <f>[2]Pellets!F372</f>
        <v>0</v>
      </c>
      <c r="I375" s="103">
        <f>'[1]CV Links'!B377</f>
        <v>0</v>
      </c>
      <c r="N375" s="162"/>
      <c r="O375" s="106"/>
      <c r="P375" s="106"/>
      <c r="Q375" s="106"/>
      <c r="R375" s="165">
        <f>'[1]Element Vessels'!F375</f>
        <v>0</v>
      </c>
      <c r="S375" s="103">
        <f>'[1]Element Vessels'!G375</f>
        <v>0</v>
      </c>
      <c r="T375" s="103">
        <f>'[1]Element Vessels'!H375</f>
        <v>0</v>
      </c>
      <c r="U375" s="103">
        <f>'[1]Element Vessels'!I375</f>
        <v>0</v>
      </c>
      <c r="V375" s="168">
        <f>[2]Pellets!F375</f>
        <v>0</v>
      </c>
      <c r="W375" s="104">
        <f>[2]Pellets!G375</f>
        <v>0</v>
      </c>
      <c r="X375" s="104">
        <f>[2]Pellets!H375</f>
        <v>0</v>
      </c>
      <c r="Y375" s="104">
        <f>[2]Pellets!I375</f>
        <v>0</v>
      </c>
      <c r="Z375" s="104">
        <f>'[2]Blocks (Poly)'!D375</f>
        <v>0</v>
      </c>
      <c r="AA375" s="104">
        <f>'[2]Slabs (Poly)'!F375</f>
        <v>0</v>
      </c>
      <c r="AB375" s="104">
        <f>'[2]Stairs (Poly)'!D375</f>
        <v>0</v>
      </c>
      <c r="AC375" s="171">
        <f>[2]Bricks!E375</f>
        <v>0</v>
      </c>
      <c r="AD375" s="103">
        <f>[2]Molds!C375</f>
        <v>0</v>
      </c>
      <c r="AE375" s="103">
        <f xml:space="preserve"> '[2]Molded Items'!C375</f>
        <v>0</v>
      </c>
      <c r="AF375" s="103"/>
      <c r="AG375" s="103"/>
      <c r="AH375" s="103"/>
      <c r="AI375" s="103"/>
      <c r="AJ375" s="103"/>
      <c r="AK375" s="103"/>
      <c r="AL375" s="103"/>
      <c r="AM375" s="103"/>
      <c r="AN375" s="103"/>
      <c r="AO375" s="103"/>
      <c r="AP375" s="103"/>
      <c r="AQ375" s="103"/>
      <c r="AR375" s="103"/>
      <c r="AS375" s="103"/>
      <c r="AT375" s="103">
        <f>Inventories!$D375</f>
        <v>0</v>
      </c>
      <c r="AU375" s="103">
        <f>'[2]Gripped Tools'!C285</f>
        <v>0</v>
      </c>
      <c r="AV375" s="103">
        <f>'[2]Pogo Sticks'!$C375</f>
        <v>0</v>
      </c>
      <c r="AW375" s="103">
        <f>'[1]Custom Objects'!$C370</f>
        <v>0</v>
      </c>
      <c r="AX375" s="103"/>
      <c r="AY375" s="103">
        <f>'[3]Items (MC)'!A375</f>
        <v>0</v>
      </c>
      <c r="AZ375" s="103">
        <f>'[3]Blocks (MC)'!A375</f>
        <v>0</v>
      </c>
    </row>
    <row r="376" spans="3:52" x14ac:dyDescent="0.2">
      <c r="C376" s="105">
        <f>[1]Ores!C376</f>
        <v>0</v>
      </c>
      <c r="D376" s="105">
        <f>[1]Ingots!C376</f>
        <v>0</v>
      </c>
      <c r="E376" s="105"/>
      <c r="F376" s="105">
        <f>'[1]Compressed Blocks'!C376</f>
        <v>0</v>
      </c>
      <c r="G376" s="103">
        <f>[1]Catalysts!C376</f>
        <v>0</v>
      </c>
      <c r="H376" s="103">
        <f>[2]Pellets!F373</f>
        <v>0</v>
      </c>
      <c r="I376" s="103">
        <f>'[1]CV Links'!B378</f>
        <v>0</v>
      </c>
      <c r="N376" s="162"/>
      <c r="O376" s="106"/>
      <c r="P376" s="106"/>
      <c r="Q376" s="106"/>
      <c r="R376" s="165">
        <f>'[1]Element Vessels'!F376</f>
        <v>0</v>
      </c>
      <c r="S376" s="103">
        <f>'[1]Element Vessels'!G376</f>
        <v>0</v>
      </c>
      <c r="T376" s="103">
        <f>'[1]Element Vessels'!H376</f>
        <v>0</v>
      </c>
      <c r="U376" s="103">
        <f>'[1]Element Vessels'!I376</f>
        <v>0</v>
      </c>
      <c r="V376" s="168">
        <f>[2]Pellets!F376</f>
        <v>0</v>
      </c>
      <c r="W376" s="104">
        <f>[2]Pellets!G376</f>
        <v>0</v>
      </c>
      <c r="X376" s="104">
        <f>[2]Pellets!H376</f>
        <v>0</v>
      </c>
      <c r="Y376" s="104">
        <f>[2]Pellets!I376</f>
        <v>0</v>
      </c>
      <c r="Z376" s="104">
        <f>'[2]Blocks (Poly)'!D376</f>
        <v>0</v>
      </c>
      <c r="AA376" s="104">
        <f>'[2]Slabs (Poly)'!F376</f>
        <v>0</v>
      </c>
      <c r="AB376" s="104">
        <f>'[2]Stairs (Poly)'!D376</f>
        <v>0</v>
      </c>
      <c r="AC376" s="171">
        <f>[2]Bricks!E376</f>
        <v>0</v>
      </c>
      <c r="AD376" s="103">
        <f>[2]Molds!C376</f>
        <v>0</v>
      </c>
      <c r="AE376" s="103">
        <f xml:space="preserve"> '[2]Molded Items'!C376</f>
        <v>0</v>
      </c>
      <c r="AF376" s="103"/>
      <c r="AG376" s="103"/>
      <c r="AH376" s="103"/>
      <c r="AI376" s="103"/>
      <c r="AJ376" s="103"/>
      <c r="AK376" s="103"/>
      <c r="AL376" s="103"/>
      <c r="AM376" s="103"/>
      <c r="AN376" s="103"/>
      <c r="AO376" s="103"/>
      <c r="AP376" s="103"/>
      <c r="AQ376" s="103"/>
      <c r="AR376" s="103"/>
      <c r="AS376" s="103"/>
      <c r="AT376" s="103">
        <f>Inventories!$D376</f>
        <v>0</v>
      </c>
      <c r="AU376" s="103">
        <f>'[2]Gripped Tools'!C286</f>
        <v>0</v>
      </c>
      <c r="AV376" s="103">
        <f>'[2]Pogo Sticks'!$C376</f>
        <v>0</v>
      </c>
      <c r="AW376" s="103">
        <f>'[1]Custom Objects'!$C371</f>
        <v>0</v>
      </c>
      <c r="AX376" s="103"/>
      <c r="AY376" s="103">
        <f>'[3]Items (MC)'!A376</f>
        <v>0</v>
      </c>
      <c r="AZ376" s="103">
        <f>'[3]Blocks (MC)'!A376</f>
        <v>0</v>
      </c>
    </row>
    <row r="377" spans="3:52" x14ac:dyDescent="0.2">
      <c r="C377" s="105">
        <f>[1]Ores!C377</f>
        <v>0</v>
      </c>
      <c r="D377" s="105">
        <f>[1]Ingots!C377</f>
        <v>0</v>
      </c>
      <c r="E377" s="105"/>
      <c r="F377" s="105">
        <f>'[1]Compressed Blocks'!C377</f>
        <v>0</v>
      </c>
      <c r="G377" s="103">
        <f>[1]Catalysts!C377</f>
        <v>0</v>
      </c>
      <c r="H377" s="103">
        <f>[2]Pellets!F374</f>
        <v>0</v>
      </c>
      <c r="I377" s="103">
        <f>'[1]CV Links'!B379</f>
        <v>0</v>
      </c>
      <c r="N377" s="162"/>
      <c r="O377" s="106"/>
      <c r="P377" s="106"/>
      <c r="Q377" s="106"/>
      <c r="R377" s="165">
        <f>'[1]Element Vessels'!F377</f>
        <v>0</v>
      </c>
      <c r="S377" s="103">
        <f>'[1]Element Vessels'!G377</f>
        <v>0</v>
      </c>
      <c r="T377" s="103">
        <f>'[1]Element Vessels'!H377</f>
        <v>0</v>
      </c>
      <c r="U377" s="103">
        <f>'[1]Element Vessels'!I377</f>
        <v>0</v>
      </c>
      <c r="V377" s="168">
        <f>[2]Pellets!F377</f>
        <v>0</v>
      </c>
      <c r="W377" s="104">
        <f>[2]Pellets!G377</f>
        <v>0</v>
      </c>
      <c r="X377" s="104">
        <f>[2]Pellets!H377</f>
        <v>0</v>
      </c>
      <c r="Y377" s="104">
        <f>[2]Pellets!I377</f>
        <v>0</v>
      </c>
      <c r="Z377" s="104">
        <f>'[2]Blocks (Poly)'!D377</f>
        <v>0</v>
      </c>
      <c r="AA377" s="104">
        <f>'[2]Slabs (Poly)'!F377</f>
        <v>0</v>
      </c>
      <c r="AB377" s="104">
        <f>'[2]Stairs (Poly)'!D377</f>
        <v>0</v>
      </c>
      <c r="AC377" s="171">
        <f>[2]Bricks!E377</f>
        <v>0</v>
      </c>
      <c r="AD377" s="103">
        <f>[2]Molds!C377</f>
        <v>0</v>
      </c>
      <c r="AE377" s="103">
        <f xml:space="preserve"> '[2]Molded Items'!C377</f>
        <v>0</v>
      </c>
      <c r="AF377" s="103"/>
      <c r="AG377" s="103"/>
      <c r="AH377" s="103"/>
      <c r="AI377" s="103"/>
      <c r="AJ377" s="103"/>
      <c r="AK377" s="103"/>
      <c r="AL377" s="103"/>
      <c r="AM377" s="103"/>
      <c r="AN377" s="103"/>
      <c r="AO377" s="103"/>
      <c r="AP377" s="103"/>
      <c r="AQ377" s="103"/>
      <c r="AR377" s="103"/>
      <c r="AS377" s="103"/>
      <c r="AT377" s="103">
        <f>Inventories!$D377</f>
        <v>0</v>
      </c>
      <c r="AU377" s="103">
        <f>'[2]Gripped Tools'!C287</f>
        <v>0</v>
      </c>
      <c r="AV377" s="103">
        <f>'[2]Pogo Sticks'!$C377</f>
        <v>0</v>
      </c>
      <c r="AW377" s="103">
        <f>'[1]Custom Objects'!$C372</f>
        <v>0</v>
      </c>
      <c r="AX377" s="103"/>
      <c r="AY377" s="103">
        <f>'[3]Items (MC)'!A377</f>
        <v>0</v>
      </c>
      <c r="AZ377" s="103">
        <f>'[3]Blocks (MC)'!A377</f>
        <v>0</v>
      </c>
    </row>
    <row r="378" spans="3:52" x14ac:dyDescent="0.2">
      <c r="C378" s="105">
        <f>[1]Ores!C378</f>
        <v>0</v>
      </c>
      <c r="D378" s="105">
        <f>[1]Ingots!C378</f>
        <v>0</v>
      </c>
      <c r="E378" s="105"/>
      <c r="F378" s="105">
        <f>'[1]Compressed Blocks'!C378</f>
        <v>0</v>
      </c>
      <c r="G378" s="103">
        <f>[1]Catalysts!C378</f>
        <v>0</v>
      </c>
      <c r="H378" s="103">
        <f>[2]Pellets!F375</f>
        <v>0</v>
      </c>
      <c r="I378" s="103">
        <f>'[1]CV Links'!B380</f>
        <v>0</v>
      </c>
      <c r="N378" s="162"/>
      <c r="O378" s="106"/>
      <c r="P378" s="106"/>
      <c r="Q378" s="106"/>
      <c r="R378" s="165">
        <f>'[1]Element Vessels'!F378</f>
        <v>0</v>
      </c>
      <c r="S378" s="103">
        <f>'[1]Element Vessels'!G378</f>
        <v>0</v>
      </c>
      <c r="T378" s="103">
        <f>'[1]Element Vessels'!H378</f>
        <v>0</v>
      </c>
      <c r="U378" s="103">
        <f>'[1]Element Vessels'!I378</f>
        <v>0</v>
      </c>
      <c r="V378" s="168">
        <f>[2]Pellets!F378</f>
        <v>0</v>
      </c>
      <c r="W378" s="104">
        <f>[2]Pellets!G378</f>
        <v>0</v>
      </c>
      <c r="X378" s="104">
        <f>[2]Pellets!H378</f>
        <v>0</v>
      </c>
      <c r="Y378" s="104">
        <f>[2]Pellets!I378</f>
        <v>0</v>
      </c>
      <c r="Z378" s="104">
        <f>'[2]Blocks (Poly)'!D378</f>
        <v>0</v>
      </c>
      <c r="AA378" s="104">
        <f>'[2]Slabs (Poly)'!F378</f>
        <v>0</v>
      </c>
      <c r="AB378" s="104">
        <f>'[2]Stairs (Poly)'!D378</f>
        <v>0</v>
      </c>
      <c r="AC378" s="171">
        <f>[2]Bricks!E378</f>
        <v>0</v>
      </c>
      <c r="AD378" s="103">
        <f>[2]Molds!C378</f>
        <v>0</v>
      </c>
      <c r="AE378" s="103">
        <f xml:space="preserve"> '[2]Molded Items'!C378</f>
        <v>0</v>
      </c>
      <c r="AF378" s="103"/>
      <c r="AG378" s="103"/>
      <c r="AH378" s="103"/>
      <c r="AI378" s="103"/>
      <c r="AJ378" s="103"/>
      <c r="AK378" s="103"/>
      <c r="AL378" s="103"/>
      <c r="AM378" s="103"/>
      <c r="AN378" s="103"/>
      <c r="AO378" s="103"/>
      <c r="AP378" s="103"/>
      <c r="AQ378" s="103"/>
      <c r="AR378" s="103"/>
      <c r="AS378" s="103"/>
      <c r="AT378" s="103">
        <f>Inventories!$D378</f>
        <v>0</v>
      </c>
      <c r="AU378" s="103">
        <f>'[2]Gripped Tools'!C288</f>
        <v>0</v>
      </c>
      <c r="AV378" s="103">
        <f>'[2]Pogo Sticks'!$C378</f>
        <v>0</v>
      </c>
      <c r="AW378" s="103">
        <f>'[1]Custom Objects'!$C373</f>
        <v>0</v>
      </c>
      <c r="AX378" s="103"/>
      <c r="AY378" s="103">
        <f>'[3]Items (MC)'!A378</f>
        <v>0</v>
      </c>
      <c r="AZ378" s="103">
        <f>'[3]Blocks (MC)'!A378</f>
        <v>0</v>
      </c>
    </row>
    <row r="379" spans="3:52" x14ac:dyDescent="0.2">
      <c r="C379" s="105">
        <f>[1]Ores!C379</f>
        <v>0</v>
      </c>
      <c r="D379" s="105">
        <f>[1]Ingots!C379</f>
        <v>0</v>
      </c>
      <c r="E379" s="105"/>
      <c r="F379" s="105">
        <f>'[1]Compressed Blocks'!C379</f>
        <v>0</v>
      </c>
      <c r="G379" s="103">
        <f>[1]Catalysts!C379</f>
        <v>0</v>
      </c>
      <c r="H379" s="103">
        <f>[2]Pellets!F376</f>
        <v>0</v>
      </c>
      <c r="I379" s="103">
        <f>'[1]CV Links'!B381</f>
        <v>0</v>
      </c>
      <c r="N379" s="162"/>
      <c r="O379" s="106"/>
      <c r="P379" s="106"/>
      <c r="Q379" s="106"/>
      <c r="R379" s="165">
        <f>'[1]Element Vessels'!F379</f>
        <v>0</v>
      </c>
      <c r="S379" s="103">
        <f>'[1]Element Vessels'!G379</f>
        <v>0</v>
      </c>
      <c r="T379" s="103">
        <f>'[1]Element Vessels'!H379</f>
        <v>0</v>
      </c>
      <c r="U379" s="103">
        <f>'[1]Element Vessels'!I379</f>
        <v>0</v>
      </c>
      <c r="V379" s="168">
        <f>[2]Pellets!F379</f>
        <v>0</v>
      </c>
      <c r="W379" s="104">
        <f>[2]Pellets!G379</f>
        <v>0</v>
      </c>
      <c r="X379" s="104">
        <f>[2]Pellets!H379</f>
        <v>0</v>
      </c>
      <c r="Y379" s="104">
        <f>[2]Pellets!I379</f>
        <v>0</v>
      </c>
      <c r="Z379" s="104">
        <f>'[2]Blocks (Poly)'!D379</f>
        <v>0</v>
      </c>
      <c r="AA379" s="104">
        <f>'[2]Slabs (Poly)'!F379</f>
        <v>0</v>
      </c>
      <c r="AB379" s="104">
        <f>'[2]Stairs (Poly)'!D379</f>
        <v>0</v>
      </c>
      <c r="AC379" s="171">
        <f>[2]Bricks!E379</f>
        <v>0</v>
      </c>
      <c r="AD379" s="103">
        <f>[2]Molds!C379</f>
        <v>0</v>
      </c>
      <c r="AE379" s="103">
        <f xml:space="preserve"> '[2]Molded Items'!C379</f>
        <v>0</v>
      </c>
      <c r="AF379" s="103"/>
      <c r="AG379" s="103"/>
      <c r="AH379" s="103"/>
      <c r="AI379" s="103"/>
      <c r="AJ379" s="103"/>
      <c r="AK379" s="103"/>
      <c r="AL379" s="103"/>
      <c r="AM379" s="103"/>
      <c r="AN379" s="103"/>
      <c r="AO379" s="103"/>
      <c r="AP379" s="103"/>
      <c r="AQ379" s="103"/>
      <c r="AR379" s="103"/>
      <c r="AS379" s="103"/>
      <c r="AT379" s="103">
        <f>Inventories!$D379</f>
        <v>0</v>
      </c>
      <c r="AU379" s="103">
        <f>'[2]Gripped Tools'!C289</f>
        <v>0</v>
      </c>
      <c r="AV379" s="103">
        <f>'[2]Pogo Sticks'!$C379</f>
        <v>0</v>
      </c>
      <c r="AW379" s="103">
        <f>'[1]Custom Objects'!$C374</f>
        <v>0</v>
      </c>
      <c r="AX379" s="103"/>
      <c r="AY379" s="103">
        <f>'[3]Items (MC)'!A379</f>
        <v>0</v>
      </c>
      <c r="AZ379" s="103">
        <f>'[3]Blocks (MC)'!A379</f>
        <v>0</v>
      </c>
    </row>
    <row r="380" spans="3:52" x14ac:dyDescent="0.2">
      <c r="C380" s="105">
        <f>[1]Ores!C380</f>
        <v>0</v>
      </c>
      <c r="D380" s="105">
        <f>[1]Ingots!C380</f>
        <v>0</v>
      </c>
      <c r="E380" s="105"/>
      <c r="F380" s="105">
        <f>'[1]Compressed Blocks'!C380</f>
        <v>0</v>
      </c>
      <c r="G380" s="103">
        <f>[1]Catalysts!C380</f>
        <v>0</v>
      </c>
      <c r="H380" s="103">
        <f>[2]Pellets!F377</f>
        <v>0</v>
      </c>
      <c r="I380" s="103">
        <f>'[1]CV Links'!B382</f>
        <v>0</v>
      </c>
      <c r="N380" s="162"/>
      <c r="O380" s="106"/>
      <c r="P380" s="106"/>
      <c r="Q380" s="106"/>
      <c r="R380" s="165">
        <f>'[1]Element Vessels'!F380</f>
        <v>0</v>
      </c>
      <c r="S380" s="103">
        <f>'[1]Element Vessels'!G380</f>
        <v>0</v>
      </c>
      <c r="T380" s="103">
        <f>'[1]Element Vessels'!H380</f>
        <v>0</v>
      </c>
      <c r="U380" s="103">
        <f>'[1]Element Vessels'!I380</f>
        <v>0</v>
      </c>
      <c r="V380" s="168">
        <f>[2]Pellets!F380</f>
        <v>0</v>
      </c>
      <c r="W380" s="104">
        <f>[2]Pellets!G380</f>
        <v>0</v>
      </c>
      <c r="X380" s="104">
        <f>[2]Pellets!H380</f>
        <v>0</v>
      </c>
      <c r="Y380" s="104">
        <f>[2]Pellets!I380</f>
        <v>0</v>
      </c>
      <c r="Z380" s="104">
        <f>'[2]Blocks (Poly)'!D380</f>
        <v>0</v>
      </c>
      <c r="AA380" s="104">
        <f>'[2]Slabs (Poly)'!F380</f>
        <v>0</v>
      </c>
      <c r="AB380" s="104">
        <f>'[2]Stairs (Poly)'!D380</f>
        <v>0</v>
      </c>
      <c r="AC380" s="171">
        <f>[2]Bricks!E380</f>
        <v>0</v>
      </c>
      <c r="AD380" s="103">
        <f>[2]Molds!C380</f>
        <v>0</v>
      </c>
      <c r="AE380" s="103">
        <f xml:space="preserve"> '[2]Molded Items'!C380</f>
        <v>0</v>
      </c>
      <c r="AF380" s="103"/>
      <c r="AG380" s="103"/>
      <c r="AH380" s="103"/>
      <c r="AI380" s="103"/>
      <c r="AJ380" s="103"/>
      <c r="AK380" s="103"/>
      <c r="AL380" s="103"/>
      <c r="AM380" s="103"/>
      <c r="AN380" s="103"/>
      <c r="AO380" s="103"/>
      <c r="AP380" s="103"/>
      <c r="AQ380" s="103"/>
      <c r="AR380" s="103"/>
      <c r="AS380" s="103"/>
      <c r="AT380" s="103">
        <f>Inventories!$D380</f>
        <v>0</v>
      </c>
      <c r="AU380" s="103">
        <f>'[2]Gripped Tools'!C290</f>
        <v>0</v>
      </c>
      <c r="AV380" s="103">
        <f>'[2]Pogo Sticks'!$C380</f>
        <v>0</v>
      </c>
      <c r="AW380" s="103">
        <f>'[1]Custom Objects'!$C375</f>
        <v>0</v>
      </c>
      <c r="AX380" s="103"/>
      <c r="AY380" s="103">
        <f>'[3]Items (MC)'!A380</f>
        <v>0</v>
      </c>
      <c r="AZ380" s="103">
        <f>'[3]Blocks (MC)'!A380</f>
        <v>0</v>
      </c>
    </row>
    <row r="381" spans="3:52" x14ac:dyDescent="0.2">
      <c r="C381" s="105">
        <f>[1]Ores!C381</f>
        <v>0</v>
      </c>
      <c r="D381" s="105">
        <f>[1]Ingots!C381</f>
        <v>0</v>
      </c>
      <c r="E381" s="105"/>
      <c r="F381" s="105">
        <f>'[1]Compressed Blocks'!C381</f>
        <v>0</v>
      </c>
      <c r="G381" s="103">
        <f>[1]Catalysts!C381</f>
        <v>0</v>
      </c>
      <c r="H381" s="103">
        <f>[2]Pellets!F378</f>
        <v>0</v>
      </c>
      <c r="I381" s="103">
        <f>'[1]CV Links'!B383</f>
        <v>0</v>
      </c>
      <c r="N381" s="162"/>
      <c r="O381" s="106"/>
      <c r="P381" s="106"/>
      <c r="Q381" s="106"/>
      <c r="R381" s="165">
        <f>'[1]Element Vessels'!F381</f>
        <v>0</v>
      </c>
      <c r="S381" s="103">
        <f>'[1]Element Vessels'!G381</f>
        <v>0</v>
      </c>
      <c r="T381" s="103">
        <f>'[1]Element Vessels'!H381</f>
        <v>0</v>
      </c>
      <c r="U381" s="103">
        <f>'[1]Element Vessels'!I381</f>
        <v>0</v>
      </c>
      <c r="V381" s="168">
        <f>[2]Pellets!F381</f>
        <v>0</v>
      </c>
      <c r="W381" s="104">
        <f>[2]Pellets!G381</f>
        <v>0</v>
      </c>
      <c r="X381" s="104">
        <f>[2]Pellets!H381</f>
        <v>0</v>
      </c>
      <c r="Y381" s="104">
        <f>[2]Pellets!I381</f>
        <v>0</v>
      </c>
      <c r="Z381" s="104">
        <f>'[2]Blocks (Poly)'!D381</f>
        <v>0</v>
      </c>
      <c r="AA381" s="104">
        <f>'[2]Slabs (Poly)'!F381</f>
        <v>0</v>
      </c>
      <c r="AB381" s="104">
        <f>'[2]Stairs (Poly)'!D381</f>
        <v>0</v>
      </c>
      <c r="AC381" s="171">
        <f>[2]Bricks!E381</f>
        <v>0</v>
      </c>
      <c r="AD381" s="103">
        <f>[2]Molds!C381</f>
        <v>0</v>
      </c>
      <c r="AE381" s="103">
        <f xml:space="preserve"> '[2]Molded Items'!C381</f>
        <v>0</v>
      </c>
      <c r="AF381" s="103"/>
      <c r="AG381" s="103"/>
      <c r="AH381" s="103"/>
      <c r="AI381" s="103"/>
      <c r="AJ381" s="103"/>
      <c r="AK381" s="103"/>
      <c r="AL381" s="103"/>
      <c r="AM381" s="103"/>
      <c r="AN381" s="103"/>
      <c r="AO381" s="103"/>
      <c r="AP381" s="103"/>
      <c r="AQ381" s="103"/>
      <c r="AR381" s="103"/>
      <c r="AS381" s="103"/>
      <c r="AT381" s="103">
        <f>Inventories!$D381</f>
        <v>0</v>
      </c>
      <c r="AU381" s="103">
        <f>'[2]Gripped Tools'!C291</f>
        <v>0</v>
      </c>
      <c r="AV381" s="103">
        <f>'[2]Pogo Sticks'!$C381</f>
        <v>0</v>
      </c>
      <c r="AW381" s="103">
        <f>'[1]Custom Objects'!$C376</f>
        <v>0</v>
      </c>
      <c r="AX381" s="103"/>
      <c r="AY381" s="103">
        <f>'[3]Items (MC)'!A381</f>
        <v>0</v>
      </c>
      <c r="AZ381" s="103">
        <f>'[3]Blocks (MC)'!A381</f>
        <v>0</v>
      </c>
    </row>
    <row r="382" spans="3:52" x14ac:dyDescent="0.2">
      <c r="C382" s="105">
        <f>[1]Ores!C382</f>
        <v>0</v>
      </c>
      <c r="D382" s="105">
        <f>[1]Ingots!C382</f>
        <v>0</v>
      </c>
      <c r="E382" s="105"/>
      <c r="F382" s="105">
        <f>'[1]Compressed Blocks'!C382</f>
        <v>0</v>
      </c>
      <c r="G382" s="103">
        <f>[1]Catalysts!C382</f>
        <v>0</v>
      </c>
      <c r="H382" s="103">
        <f>[2]Pellets!F379</f>
        <v>0</v>
      </c>
      <c r="I382" s="103">
        <f>'[1]CV Links'!B384</f>
        <v>0</v>
      </c>
      <c r="N382" s="162"/>
      <c r="O382" s="106"/>
      <c r="P382" s="106"/>
      <c r="Q382" s="106"/>
      <c r="R382" s="165">
        <f>'[1]Element Vessels'!F382</f>
        <v>0</v>
      </c>
      <c r="S382" s="103">
        <f>'[1]Element Vessels'!G382</f>
        <v>0</v>
      </c>
      <c r="T382" s="103">
        <f>'[1]Element Vessels'!H382</f>
        <v>0</v>
      </c>
      <c r="U382" s="103">
        <f>'[1]Element Vessels'!I382</f>
        <v>0</v>
      </c>
      <c r="V382" s="168">
        <f>[2]Pellets!F382</f>
        <v>0</v>
      </c>
      <c r="W382" s="104">
        <f>[2]Pellets!G382</f>
        <v>0</v>
      </c>
      <c r="X382" s="104">
        <f>[2]Pellets!H382</f>
        <v>0</v>
      </c>
      <c r="Y382" s="104">
        <f>[2]Pellets!I382</f>
        <v>0</v>
      </c>
      <c r="Z382" s="104">
        <f>'[2]Blocks (Poly)'!D382</f>
        <v>0</v>
      </c>
      <c r="AA382" s="104">
        <f>'[2]Slabs (Poly)'!F382</f>
        <v>0</v>
      </c>
      <c r="AB382" s="104">
        <f>'[2]Stairs (Poly)'!D382</f>
        <v>0</v>
      </c>
      <c r="AC382" s="171">
        <f>[2]Bricks!E382</f>
        <v>0</v>
      </c>
      <c r="AD382" s="103">
        <f>[2]Molds!C382</f>
        <v>0</v>
      </c>
      <c r="AE382" s="103">
        <f xml:space="preserve"> '[2]Molded Items'!C382</f>
        <v>0</v>
      </c>
      <c r="AF382" s="103"/>
      <c r="AG382" s="103"/>
      <c r="AH382" s="103"/>
      <c r="AI382" s="103"/>
      <c r="AJ382" s="103"/>
      <c r="AK382" s="103"/>
      <c r="AL382" s="103"/>
      <c r="AM382" s="103"/>
      <c r="AN382" s="103"/>
      <c r="AO382" s="103"/>
      <c r="AP382" s="103"/>
      <c r="AQ382" s="103"/>
      <c r="AR382" s="103"/>
      <c r="AS382" s="103"/>
      <c r="AT382" s="103">
        <f>Inventories!$D382</f>
        <v>0</v>
      </c>
      <c r="AU382" s="103">
        <f>'[2]Gripped Tools'!C292</f>
        <v>0</v>
      </c>
      <c r="AV382" s="103">
        <f>'[2]Pogo Sticks'!$C382</f>
        <v>0</v>
      </c>
      <c r="AW382" s="103">
        <f>'[1]Custom Objects'!$C377</f>
        <v>0</v>
      </c>
      <c r="AX382" s="103"/>
      <c r="AY382" s="103">
        <f>'[3]Items (MC)'!A382</f>
        <v>0</v>
      </c>
      <c r="AZ382" s="103">
        <f>'[3]Blocks (MC)'!A382</f>
        <v>0</v>
      </c>
    </row>
    <row r="383" spans="3:52" x14ac:dyDescent="0.2">
      <c r="C383" s="105">
        <f>[1]Ores!C383</f>
        <v>0</v>
      </c>
      <c r="D383" s="105">
        <f>[1]Ingots!C383</f>
        <v>0</v>
      </c>
      <c r="E383" s="105"/>
      <c r="F383" s="105">
        <f>'[1]Compressed Blocks'!C383</f>
        <v>0</v>
      </c>
      <c r="G383" s="103">
        <f>[1]Catalysts!C383</f>
        <v>0</v>
      </c>
      <c r="H383" s="103">
        <f>[2]Pellets!F380</f>
        <v>0</v>
      </c>
      <c r="I383" s="103">
        <f>'[1]CV Links'!B385</f>
        <v>0</v>
      </c>
      <c r="N383" s="162"/>
      <c r="O383" s="106"/>
      <c r="P383" s="106"/>
      <c r="Q383" s="106"/>
      <c r="R383" s="165">
        <f>'[1]Element Vessels'!F383</f>
        <v>0</v>
      </c>
      <c r="S383" s="103">
        <f>'[1]Element Vessels'!G383</f>
        <v>0</v>
      </c>
      <c r="T383" s="103">
        <f>'[1]Element Vessels'!H383</f>
        <v>0</v>
      </c>
      <c r="U383" s="103">
        <f>'[1]Element Vessels'!I383</f>
        <v>0</v>
      </c>
      <c r="V383" s="168">
        <f>[2]Pellets!F383</f>
        <v>0</v>
      </c>
      <c r="W383" s="104">
        <f>[2]Pellets!G383</f>
        <v>0</v>
      </c>
      <c r="X383" s="104">
        <f>[2]Pellets!H383</f>
        <v>0</v>
      </c>
      <c r="Y383" s="104">
        <f>[2]Pellets!I383</f>
        <v>0</v>
      </c>
      <c r="Z383" s="104">
        <f>'[2]Blocks (Poly)'!D383</f>
        <v>0</v>
      </c>
      <c r="AA383" s="104">
        <f>'[2]Slabs (Poly)'!F383</f>
        <v>0</v>
      </c>
      <c r="AB383" s="104">
        <f>'[2]Stairs (Poly)'!D383</f>
        <v>0</v>
      </c>
      <c r="AC383" s="171">
        <f>[2]Bricks!E383</f>
        <v>0</v>
      </c>
      <c r="AD383" s="103">
        <f>[2]Molds!C383</f>
        <v>0</v>
      </c>
      <c r="AE383" s="103">
        <f xml:space="preserve"> '[2]Molded Items'!C383</f>
        <v>0</v>
      </c>
      <c r="AF383" s="103"/>
      <c r="AG383" s="103"/>
      <c r="AH383" s="103"/>
      <c r="AI383" s="103"/>
      <c r="AJ383" s="103"/>
      <c r="AK383" s="103"/>
      <c r="AL383" s="103"/>
      <c r="AM383" s="103"/>
      <c r="AN383" s="103"/>
      <c r="AO383" s="103"/>
      <c r="AP383" s="103"/>
      <c r="AQ383" s="103"/>
      <c r="AR383" s="103"/>
      <c r="AS383" s="103"/>
      <c r="AT383" s="103">
        <f>Inventories!$D383</f>
        <v>0</v>
      </c>
      <c r="AU383" s="103">
        <f>'[2]Gripped Tools'!C293</f>
        <v>0</v>
      </c>
      <c r="AV383" s="103">
        <f>'[2]Pogo Sticks'!$C383</f>
        <v>0</v>
      </c>
      <c r="AW383" s="103">
        <f>'[1]Custom Objects'!$C378</f>
        <v>0</v>
      </c>
      <c r="AX383" s="103"/>
      <c r="AY383" s="103">
        <f>'[3]Items (MC)'!A383</f>
        <v>0</v>
      </c>
      <c r="AZ383" s="103">
        <f>'[3]Blocks (MC)'!A383</f>
        <v>0</v>
      </c>
    </row>
    <row r="384" spans="3:52" x14ac:dyDescent="0.2">
      <c r="C384" s="105">
        <f>[1]Ores!C384</f>
        <v>0</v>
      </c>
      <c r="D384" s="105">
        <f>[1]Ingots!C384</f>
        <v>0</v>
      </c>
      <c r="E384" s="105"/>
      <c r="F384" s="105">
        <f>'[1]Compressed Blocks'!C384</f>
        <v>0</v>
      </c>
      <c r="G384" s="103">
        <f>[1]Catalysts!C384</f>
        <v>0</v>
      </c>
      <c r="H384" s="103">
        <f>[2]Pellets!F381</f>
        <v>0</v>
      </c>
      <c r="I384" s="103">
        <f>'[1]CV Links'!B386</f>
        <v>0</v>
      </c>
      <c r="N384" s="162"/>
      <c r="O384" s="106"/>
      <c r="P384" s="106"/>
      <c r="Q384" s="106"/>
      <c r="R384" s="165">
        <f>'[1]Element Vessels'!F384</f>
        <v>0</v>
      </c>
      <c r="S384" s="103">
        <f>'[1]Element Vessels'!G384</f>
        <v>0</v>
      </c>
      <c r="T384" s="103">
        <f>'[1]Element Vessels'!H384</f>
        <v>0</v>
      </c>
      <c r="U384" s="103">
        <f>'[1]Element Vessels'!I384</f>
        <v>0</v>
      </c>
      <c r="V384" s="168">
        <f>[2]Pellets!F384</f>
        <v>0</v>
      </c>
      <c r="W384" s="104">
        <f>[2]Pellets!G384</f>
        <v>0</v>
      </c>
      <c r="X384" s="104">
        <f>[2]Pellets!H384</f>
        <v>0</v>
      </c>
      <c r="Y384" s="104">
        <f>[2]Pellets!I384</f>
        <v>0</v>
      </c>
      <c r="Z384" s="104">
        <f>'[2]Blocks (Poly)'!D384</f>
        <v>0</v>
      </c>
      <c r="AA384" s="104">
        <f>'[2]Slabs (Poly)'!F384</f>
        <v>0</v>
      </c>
      <c r="AB384" s="104">
        <f>'[2]Stairs (Poly)'!D384</f>
        <v>0</v>
      </c>
      <c r="AC384" s="171">
        <f>[2]Bricks!E384</f>
        <v>0</v>
      </c>
      <c r="AD384" s="103">
        <f>[2]Molds!C384</f>
        <v>0</v>
      </c>
      <c r="AE384" s="103">
        <f xml:space="preserve"> '[2]Molded Items'!C384</f>
        <v>0</v>
      </c>
      <c r="AF384" s="103"/>
      <c r="AG384" s="103"/>
      <c r="AH384" s="103"/>
      <c r="AI384" s="103"/>
      <c r="AJ384" s="103"/>
      <c r="AK384" s="103"/>
      <c r="AL384" s="103"/>
      <c r="AM384" s="103"/>
      <c r="AN384" s="103"/>
      <c r="AO384" s="103"/>
      <c r="AP384" s="103"/>
      <c r="AQ384" s="103"/>
      <c r="AR384" s="103"/>
      <c r="AS384" s="103"/>
      <c r="AT384" s="103">
        <f>Inventories!$D384</f>
        <v>0</v>
      </c>
      <c r="AU384" s="103">
        <f>'[2]Gripped Tools'!C294</f>
        <v>0</v>
      </c>
      <c r="AV384" s="103">
        <f>'[2]Pogo Sticks'!$C384</f>
        <v>0</v>
      </c>
      <c r="AW384" s="103">
        <f>'[1]Custom Objects'!$C379</f>
        <v>0</v>
      </c>
      <c r="AX384" s="103"/>
      <c r="AY384" s="103">
        <f>'[3]Items (MC)'!A384</f>
        <v>0</v>
      </c>
      <c r="AZ384" s="103">
        <f>'[3]Blocks (MC)'!A384</f>
        <v>0</v>
      </c>
    </row>
    <row r="385" spans="3:52" x14ac:dyDescent="0.2">
      <c r="C385" s="105">
        <f>[1]Ores!C385</f>
        <v>0</v>
      </c>
      <c r="D385" s="105">
        <f>[1]Ingots!C385</f>
        <v>0</v>
      </c>
      <c r="E385" s="105"/>
      <c r="F385" s="105">
        <f>'[1]Compressed Blocks'!C385</f>
        <v>0</v>
      </c>
      <c r="G385" s="103">
        <f>[1]Catalysts!C385</f>
        <v>0</v>
      </c>
      <c r="H385" s="103">
        <f>[2]Pellets!F382</f>
        <v>0</v>
      </c>
      <c r="I385" s="103">
        <f>'[1]CV Links'!B387</f>
        <v>0</v>
      </c>
      <c r="N385" s="162"/>
      <c r="O385" s="106"/>
      <c r="P385" s="106"/>
      <c r="Q385" s="106"/>
      <c r="R385" s="165">
        <f>'[1]Element Vessels'!F385</f>
        <v>0</v>
      </c>
      <c r="S385" s="103">
        <f>'[1]Element Vessels'!G385</f>
        <v>0</v>
      </c>
      <c r="T385" s="103">
        <f>'[1]Element Vessels'!H385</f>
        <v>0</v>
      </c>
      <c r="U385" s="103">
        <f>'[1]Element Vessels'!I385</f>
        <v>0</v>
      </c>
      <c r="V385" s="168">
        <f>[2]Pellets!F385</f>
        <v>0</v>
      </c>
      <c r="W385" s="104">
        <f>[2]Pellets!G385</f>
        <v>0</v>
      </c>
      <c r="X385" s="104">
        <f>[2]Pellets!H385</f>
        <v>0</v>
      </c>
      <c r="Y385" s="104">
        <f>[2]Pellets!I385</f>
        <v>0</v>
      </c>
      <c r="Z385" s="104">
        <f>'[2]Blocks (Poly)'!D385</f>
        <v>0</v>
      </c>
      <c r="AA385" s="104">
        <f>'[2]Slabs (Poly)'!F385</f>
        <v>0</v>
      </c>
      <c r="AB385" s="104">
        <f>'[2]Stairs (Poly)'!D385</f>
        <v>0</v>
      </c>
      <c r="AC385" s="171">
        <f>[2]Bricks!E385</f>
        <v>0</v>
      </c>
      <c r="AD385" s="103">
        <f>[2]Molds!C385</f>
        <v>0</v>
      </c>
      <c r="AE385" s="103">
        <f xml:space="preserve"> '[2]Molded Items'!C385</f>
        <v>0</v>
      </c>
      <c r="AF385" s="103"/>
      <c r="AG385" s="103"/>
      <c r="AH385" s="103"/>
      <c r="AI385" s="103"/>
      <c r="AJ385" s="103"/>
      <c r="AK385" s="103"/>
      <c r="AL385" s="103"/>
      <c r="AM385" s="103"/>
      <c r="AN385" s="103"/>
      <c r="AO385" s="103"/>
      <c r="AP385" s="103"/>
      <c r="AQ385" s="103"/>
      <c r="AR385" s="103"/>
      <c r="AS385" s="103"/>
      <c r="AT385" s="103">
        <f>Inventories!$D385</f>
        <v>0</v>
      </c>
      <c r="AU385" s="103">
        <f>'[2]Gripped Tools'!C295</f>
        <v>0</v>
      </c>
      <c r="AV385" s="103">
        <f>'[2]Pogo Sticks'!$C385</f>
        <v>0</v>
      </c>
      <c r="AW385" s="103">
        <f>'[1]Custom Objects'!$C380</f>
        <v>0</v>
      </c>
      <c r="AX385" s="103"/>
      <c r="AY385" s="103">
        <f>'[3]Items (MC)'!A385</f>
        <v>0</v>
      </c>
      <c r="AZ385" s="103">
        <f>'[3]Blocks (MC)'!A385</f>
        <v>0</v>
      </c>
    </row>
    <row r="386" spans="3:52" x14ac:dyDescent="0.2">
      <c r="C386" s="105">
        <f>[1]Ores!C386</f>
        <v>0</v>
      </c>
      <c r="D386" s="105">
        <f>[1]Ingots!C386</f>
        <v>0</v>
      </c>
      <c r="E386" s="105"/>
      <c r="F386" s="105">
        <f>'[1]Compressed Blocks'!C386</f>
        <v>0</v>
      </c>
      <c r="G386" s="103">
        <f>[1]Catalysts!C386</f>
        <v>0</v>
      </c>
      <c r="H386" s="103">
        <f>[2]Pellets!F383</f>
        <v>0</v>
      </c>
      <c r="I386" s="103">
        <f>'[1]CV Links'!B388</f>
        <v>0</v>
      </c>
      <c r="N386" s="162"/>
      <c r="O386" s="106"/>
      <c r="P386" s="106"/>
      <c r="Q386" s="106"/>
      <c r="R386" s="165">
        <f>'[1]Element Vessels'!F386</f>
        <v>0</v>
      </c>
      <c r="S386" s="103">
        <f>'[1]Element Vessels'!G386</f>
        <v>0</v>
      </c>
      <c r="T386" s="103">
        <f>'[1]Element Vessels'!H386</f>
        <v>0</v>
      </c>
      <c r="U386" s="103">
        <f>'[1]Element Vessels'!I386</f>
        <v>0</v>
      </c>
      <c r="V386" s="168">
        <f>[2]Pellets!F386</f>
        <v>0</v>
      </c>
      <c r="W386" s="104">
        <f>[2]Pellets!G386</f>
        <v>0</v>
      </c>
      <c r="X386" s="104">
        <f>[2]Pellets!H386</f>
        <v>0</v>
      </c>
      <c r="Y386" s="104">
        <f>[2]Pellets!I386</f>
        <v>0</v>
      </c>
      <c r="Z386" s="104">
        <f>'[2]Blocks (Poly)'!D386</f>
        <v>0</v>
      </c>
      <c r="AA386" s="104">
        <f>'[2]Slabs (Poly)'!F386</f>
        <v>0</v>
      </c>
      <c r="AB386" s="104">
        <f>'[2]Stairs (Poly)'!D386</f>
        <v>0</v>
      </c>
      <c r="AC386" s="171">
        <f>[2]Bricks!E386</f>
        <v>0</v>
      </c>
      <c r="AD386" s="103">
        <f>[2]Molds!C386</f>
        <v>0</v>
      </c>
      <c r="AE386" s="103">
        <f xml:space="preserve"> '[2]Molded Items'!C386</f>
        <v>0</v>
      </c>
      <c r="AF386" s="103"/>
      <c r="AG386" s="103"/>
      <c r="AH386" s="103"/>
      <c r="AI386" s="103"/>
      <c r="AJ386" s="103"/>
      <c r="AK386" s="103"/>
      <c r="AL386" s="103"/>
      <c r="AM386" s="103"/>
      <c r="AN386" s="103"/>
      <c r="AO386" s="103"/>
      <c r="AP386" s="103"/>
      <c r="AQ386" s="103"/>
      <c r="AR386" s="103"/>
      <c r="AS386" s="103"/>
      <c r="AT386" s="103">
        <f>Inventories!$D386</f>
        <v>0</v>
      </c>
      <c r="AU386" s="103">
        <f>'[2]Gripped Tools'!C296</f>
        <v>0</v>
      </c>
      <c r="AV386" s="103">
        <f>'[2]Pogo Sticks'!$C386</f>
        <v>0</v>
      </c>
      <c r="AW386" s="103">
        <f>'[1]Custom Objects'!$C381</f>
        <v>0</v>
      </c>
      <c r="AX386" s="103"/>
      <c r="AY386" s="103">
        <f>'[3]Items (MC)'!A386</f>
        <v>0</v>
      </c>
      <c r="AZ386" s="103">
        <f>'[3]Blocks (MC)'!A386</f>
        <v>0</v>
      </c>
    </row>
    <row r="387" spans="3:52" x14ac:dyDescent="0.2">
      <c r="C387" s="105">
        <f>[1]Ores!C387</f>
        <v>0</v>
      </c>
      <c r="D387" s="105">
        <f>[1]Ingots!C387</f>
        <v>0</v>
      </c>
      <c r="E387" s="105"/>
      <c r="F387" s="105">
        <f>'[1]Compressed Blocks'!C387</f>
        <v>0</v>
      </c>
      <c r="G387" s="103">
        <f>[1]Catalysts!C387</f>
        <v>0</v>
      </c>
      <c r="H387" s="103">
        <f>[2]Pellets!F384</f>
        <v>0</v>
      </c>
      <c r="I387" s="103">
        <f>'[1]CV Links'!B389</f>
        <v>0</v>
      </c>
      <c r="N387" s="162"/>
      <c r="O387" s="106"/>
      <c r="P387" s="106"/>
      <c r="Q387" s="106"/>
      <c r="R387" s="165">
        <f>'[1]Element Vessels'!F387</f>
        <v>0</v>
      </c>
      <c r="S387" s="103">
        <f>'[1]Element Vessels'!G387</f>
        <v>0</v>
      </c>
      <c r="T387" s="103">
        <f>'[1]Element Vessels'!H387</f>
        <v>0</v>
      </c>
      <c r="U387" s="103">
        <f>'[1]Element Vessels'!I387</f>
        <v>0</v>
      </c>
      <c r="V387" s="168">
        <f>[2]Pellets!F387</f>
        <v>0</v>
      </c>
      <c r="W387" s="104">
        <f>[2]Pellets!G387</f>
        <v>0</v>
      </c>
      <c r="X387" s="104">
        <f>[2]Pellets!H387</f>
        <v>0</v>
      </c>
      <c r="Y387" s="104">
        <f>[2]Pellets!I387</f>
        <v>0</v>
      </c>
      <c r="Z387" s="104">
        <f>'[2]Blocks (Poly)'!D387</f>
        <v>0</v>
      </c>
      <c r="AA387" s="104">
        <f>'[2]Slabs (Poly)'!F387</f>
        <v>0</v>
      </c>
      <c r="AB387" s="104">
        <f>'[2]Stairs (Poly)'!D387</f>
        <v>0</v>
      </c>
      <c r="AC387" s="171">
        <f>[2]Bricks!E387</f>
        <v>0</v>
      </c>
      <c r="AD387" s="103">
        <f>[2]Molds!C387</f>
        <v>0</v>
      </c>
      <c r="AE387" s="103">
        <f xml:space="preserve"> '[2]Molded Items'!C387</f>
        <v>0</v>
      </c>
      <c r="AF387" s="103"/>
      <c r="AG387" s="103"/>
      <c r="AH387" s="103"/>
      <c r="AI387" s="103"/>
      <c r="AJ387" s="103"/>
      <c r="AK387" s="103"/>
      <c r="AL387" s="103"/>
      <c r="AM387" s="103"/>
      <c r="AN387" s="103"/>
      <c r="AO387" s="103"/>
      <c r="AP387" s="103"/>
      <c r="AQ387" s="103"/>
      <c r="AR387" s="103"/>
      <c r="AS387" s="103"/>
      <c r="AT387" s="103">
        <f>Inventories!$D387</f>
        <v>0</v>
      </c>
      <c r="AU387" s="103">
        <f>'[2]Gripped Tools'!C297</f>
        <v>0</v>
      </c>
      <c r="AV387" s="103">
        <f>'[2]Pogo Sticks'!$C387</f>
        <v>0</v>
      </c>
      <c r="AW387" s="103">
        <f>'[1]Custom Objects'!$C382</f>
        <v>0</v>
      </c>
      <c r="AX387" s="103"/>
      <c r="AY387" s="103">
        <f>'[3]Items (MC)'!A387</f>
        <v>0</v>
      </c>
      <c r="AZ387" s="103">
        <f>'[3]Blocks (MC)'!A387</f>
        <v>0</v>
      </c>
    </row>
    <row r="388" spans="3:52" x14ac:dyDescent="0.2">
      <c r="C388" s="105">
        <f>[1]Ores!C388</f>
        <v>0</v>
      </c>
      <c r="D388" s="105">
        <f>[1]Ingots!C388</f>
        <v>0</v>
      </c>
      <c r="E388" s="105"/>
      <c r="F388" s="105">
        <f>'[1]Compressed Blocks'!C388</f>
        <v>0</v>
      </c>
      <c r="G388" s="103">
        <f>[1]Catalysts!C388</f>
        <v>0</v>
      </c>
      <c r="H388" s="103">
        <f>[2]Pellets!F385</f>
        <v>0</v>
      </c>
      <c r="I388" s="103">
        <f>'[1]CV Links'!B390</f>
        <v>0</v>
      </c>
      <c r="N388" s="162"/>
      <c r="O388" s="106"/>
      <c r="P388" s="106"/>
      <c r="Q388" s="106"/>
      <c r="R388" s="165">
        <f>'[1]Element Vessels'!F388</f>
        <v>0</v>
      </c>
      <c r="S388" s="103">
        <f>'[1]Element Vessels'!G388</f>
        <v>0</v>
      </c>
      <c r="T388" s="103">
        <f>'[1]Element Vessels'!H388</f>
        <v>0</v>
      </c>
      <c r="U388" s="103">
        <f>'[1]Element Vessels'!I388</f>
        <v>0</v>
      </c>
      <c r="V388" s="168">
        <f>[2]Pellets!F388</f>
        <v>0</v>
      </c>
      <c r="W388" s="104">
        <f>[2]Pellets!G388</f>
        <v>0</v>
      </c>
      <c r="X388" s="104">
        <f>[2]Pellets!H388</f>
        <v>0</v>
      </c>
      <c r="Y388" s="104">
        <f>[2]Pellets!I388</f>
        <v>0</v>
      </c>
      <c r="Z388" s="104">
        <f>'[2]Blocks (Poly)'!D388</f>
        <v>0</v>
      </c>
      <c r="AA388" s="104">
        <f>'[2]Slabs (Poly)'!F388</f>
        <v>0</v>
      </c>
      <c r="AB388" s="104">
        <f>'[2]Stairs (Poly)'!D388</f>
        <v>0</v>
      </c>
      <c r="AC388" s="171">
        <f>[2]Bricks!E388</f>
        <v>0</v>
      </c>
      <c r="AD388" s="103">
        <f>[2]Molds!C388</f>
        <v>0</v>
      </c>
      <c r="AE388" s="103">
        <f xml:space="preserve"> '[2]Molded Items'!C388</f>
        <v>0</v>
      </c>
      <c r="AF388" s="103"/>
      <c r="AG388" s="103"/>
      <c r="AH388" s="103"/>
      <c r="AI388" s="103"/>
      <c r="AJ388" s="103"/>
      <c r="AK388" s="103"/>
      <c r="AL388" s="103"/>
      <c r="AM388" s="103"/>
      <c r="AN388" s="103"/>
      <c r="AO388" s="103"/>
      <c r="AP388" s="103"/>
      <c r="AQ388" s="103"/>
      <c r="AR388" s="103"/>
      <c r="AS388" s="103"/>
      <c r="AT388" s="103">
        <f>Inventories!$D388</f>
        <v>0</v>
      </c>
      <c r="AU388" s="103">
        <f>'[2]Gripped Tools'!C298</f>
        <v>0</v>
      </c>
      <c r="AV388" s="103">
        <f>'[2]Pogo Sticks'!$C388</f>
        <v>0</v>
      </c>
      <c r="AW388" s="103">
        <f>'[1]Custom Objects'!$C383</f>
        <v>0</v>
      </c>
      <c r="AX388" s="103"/>
      <c r="AY388" s="103">
        <f>'[3]Items (MC)'!A388</f>
        <v>0</v>
      </c>
      <c r="AZ388" s="103">
        <f>'[3]Blocks (MC)'!A388</f>
        <v>0</v>
      </c>
    </row>
    <row r="389" spans="3:52" x14ac:dyDescent="0.2">
      <c r="C389" s="105">
        <f>[1]Ores!C389</f>
        <v>0</v>
      </c>
      <c r="D389" s="105">
        <f>[1]Ingots!C389</f>
        <v>0</v>
      </c>
      <c r="E389" s="105"/>
      <c r="F389" s="105">
        <f>'[1]Compressed Blocks'!C389</f>
        <v>0</v>
      </c>
      <c r="G389" s="103">
        <f>[1]Catalysts!C389</f>
        <v>0</v>
      </c>
      <c r="H389" s="103">
        <f>[2]Pellets!F386</f>
        <v>0</v>
      </c>
      <c r="I389" s="103">
        <f>'[1]CV Links'!B391</f>
        <v>0</v>
      </c>
      <c r="N389" s="162"/>
      <c r="O389" s="106"/>
      <c r="P389" s="106"/>
      <c r="Q389" s="106"/>
      <c r="R389" s="165">
        <f>'[1]Element Vessels'!F389</f>
        <v>0</v>
      </c>
      <c r="S389" s="103">
        <f>'[1]Element Vessels'!G389</f>
        <v>0</v>
      </c>
      <c r="T389" s="103">
        <f>'[1]Element Vessels'!H389</f>
        <v>0</v>
      </c>
      <c r="U389" s="103">
        <f>'[1]Element Vessels'!I389</f>
        <v>0</v>
      </c>
      <c r="V389" s="168">
        <f>[2]Pellets!F389</f>
        <v>0</v>
      </c>
      <c r="W389" s="104">
        <f>[2]Pellets!G389</f>
        <v>0</v>
      </c>
      <c r="X389" s="104">
        <f>[2]Pellets!H389</f>
        <v>0</v>
      </c>
      <c r="Y389" s="104">
        <f>[2]Pellets!I389</f>
        <v>0</v>
      </c>
      <c r="Z389" s="104">
        <f>'[2]Blocks (Poly)'!D389</f>
        <v>0</v>
      </c>
      <c r="AA389" s="104">
        <f>'[2]Slabs (Poly)'!F389</f>
        <v>0</v>
      </c>
      <c r="AB389" s="104">
        <f>'[2]Stairs (Poly)'!D389</f>
        <v>0</v>
      </c>
      <c r="AC389" s="171">
        <f>[2]Bricks!E389</f>
        <v>0</v>
      </c>
      <c r="AD389" s="103">
        <f>[2]Molds!C389</f>
        <v>0</v>
      </c>
      <c r="AE389" s="103">
        <f xml:space="preserve"> '[2]Molded Items'!C389</f>
        <v>0</v>
      </c>
      <c r="AF389" s="103"/>
      <c r="AG389" s="103"/>
      <c r="AH389" s="103"/>
      <c r="AI389" s="103"/>
      <c r="AJ389" s="103"/>
      <c r="AK389" s="103"/>
      <c r="AL389" s="103"/>
      <c r="AM389" s="103"/>
      <c r="AN389" s="103"/>
      <c r="AO389" s="103"/>
      <c r="AP389" s="103"/>
      <c r="AQ389" s="103"/>
      <c r="AR389" s="103"/>
      <c r="AS389" s="103"/>
      <c r="AT389" s="103">
        <f>Inventories!$D389</f>
        <v>0</v>
      </c>
      <c r="AU389" s="103">
        <f>'[2]Gripped Tools'!C299</f>
        <v>0</v>
      </c>
      <c r="AV389" s="103">
        <f>'[2]Pogo Sticks'!$C389</f>
        <v>0</v>
      </c>
      <c r="AW389" s="103">
        <f>'[1]Custom Objects'!$C384</f>
        <v>0</v>
      </c>
      <c r="AX389" s="103"/>
      <c r="AY389" s="103">
        <f>'[3]Items (MC)'!A389</f>
        <v>0</v>
      </c>
      <c r="AZ389" s="103">
        <f>'[3]Blocks (MC)'!A389</f>
        <v>0</v>
      </c>
    </row>
    <row r="390" spans="3:52" x14ac:dyDescent="0.2">
      <c r="C390" s="105">
        <f>[1]Ores!C390</f>
        <v>0</v>
      </c>
      <c r="D390" s="105">
        <f>[1]Ingots!C390</f>
        <v>0</v>
      </c>
      <c r="E390" s="105"/>
      <c r="F390" s="105">
        <f>'[1]Compressed Blocks'!C390</f>
        <v>0</v>
      </c>
      <c r="G390" s="103">
        <f>[1]Catalysts!C390</f>
        <v>0</v>
      </c>
      <c r="H390" s="103">
        <f>[2]Pellets!F387</f>
        <v>0</v>
      </c>
      <c r="I390" s="103">
        <f>'[1]CV Links'!B392</f>
        <v>0</v>
      </c>
      <c r="N390" s="162"/>
      <c r="O390" s="106"/>
      <c r="P390" s="106"/>
      <c r="Q390" s="106"/>
      <c r="R390" s="165">
        <f>'[1]Element Vessels'!F390</f>
        <v>0</v>
      </c>
      <c r="S390" s="103">
        <f>'[1]Element Vessels'!G390</f>
        <v>0</v>
      </c>
      <c r="T390" s="103">
        <f>'[1]Element Vessels'!H390</f>
        <v>0</v>
      </c>
      <c r="U390" s="103">
        <f>'[1]Element Vessels'!I390</f>
        <v>0</v>
      </c>
      <c r="V390" s="168">
        <f>[2]Pellets!F390</f>
        <v>0</v>
      </c>
      <c r="W390" s="104">
        <f>[2]Pellets!G390</f>
        <v>0</v>
      </c>
      <c r="X390" s="104">
        <f>[2]Pellets!H390</f>
        <v>0</v>
      </c>
      <c r="Y390" s="104">
        <f>[2]Pellets!I390</f>
        <v>0</v>
      </c>
      <c r="Z390" s="104">
        <f>'[2]Blocks (Poly)'!D390</f>
        <v>0</v>
      </c>
      <c r="AA390" s="104">
        <f>'[2]Slabs (Poly)'!F390</f>
        <v>0</v>
      </c>
      <c r="AB390" s="104">
        <f>'[2]Stairs (Poly)'!D390</f>
        <v>0</v>
      </c>
      <c r="AC390" s="171">
        <f>[2]Bricks!E390</f>
        <v>0</v>
      </c>
      <c r="AD390" s="103">
        <f>[2]Molds!C390</f>
        <v>0</v>
      </c>
      <c r="AE390" s="103">
        <f xml:space="preserve"> '[2]Molded Items'!C390</f>
        <v>0</v>
      </c>
      <c r="AF390" s="103"/>
      <c r="AG390" s="103"/>
      <c r="AH390" s="103"/>
      <c r="AI390" s="103"/>
      <c r="AJ390" s="103"/>
      <c r="AK390" s="103"/>
      <c r="AL390" s="103"/>
      <c r="AM390" s="103"/>
      <c r="AN390" s="103"/>
      <c r="AO390" s="103"/>
      <c r="AP390" s="103"/>
      <c r="AQ390" s="103"/>
      <c r="AR390" s="103"/>
      <c r="AS390" s="103"/>
      <c r="AT390" s="103">
        <f>Inventories!$D390</f>
        <v>0</v>
      </c>
      <c r="AU390" s="103">
        <f>'[2]Gripped Tools'!C300</f>
        <v>0</v>
      </c>
      <c r="AV390" s="103">
        <f>'[2]Pogo Sticks'!$C390</f>
        <v>0</v>
      </c>
      <c r="AW390" s="103">
        <f>'[1]Custom Objects'!$C385</f>
        <v>0</v>
      </c>
      <c r="AX390" s="103"/>
      <c r="AY390" s="103">
        <f>'[3]Items (MC)'!A390</f>
        <v>0</v>
      </c>
      <c r="AZ390" s="103">
        <f>'[3]Blocks (MC)'!A390</f>
        <v>0</v>
      </c>
    </row>
    <row r="391" spans="3:52" x14ac:dyDescent="0.2">
      <c r="C391" s="105">
        <f>[1]Ores!C391</f>
        <v>0</v>
      </c>
      <c r="D391" s="105">
        <f>[1]Ingots!C391</f>
        <v>0</v>
      </c>
      <c r="E391" s="105"/>
      <c r="F391" s="105">
        <f>'[1]Compressed Blocks'!C391</f>
        <v>0</v>
      </c>
      <c r="G391" s="103">
        <f>[1]Catalysts!C391</f>
        <v>0</v>
      </c>
      <c r="H391" s="103">
        <f>[2]Pellets!F388</f>
        <v>0</v>
      </c>
      <c r="I391" s="103">
        <f>'[1]CV Links'!B393</f>
        <v>0</v>
      </c>
      <c r="N391" s="162"/>
      <c r="O391" s="106"/>
      <c r="P391" s="106"/>
      <c r="Q391" s="106"/>
      <c r="R391" s="165">
        <f>'[1]Element Vessels'!F391</f>
        <v>0</v>
      </c>
      <c r="S391" s="103">
        <f>'[1]Element Vessels'!G391</f>
        <v>0</v>
      </c>
      <c r="T391" s="103">
        <f>'[1]Element Vessels'!H391</f>
        <v>0</v>
      </c>
      <c r="U391" s="103">
        <f>'[1]Element Vessels'!I391</f>
        <v>0</v>
      </c>
      <c r="V391" s="168">
        <f>[2]Pellets!F391</f>
        <v>0</v>
      </c>
      <c r="W391" s="104">
        <f>[2]Pellets!G391</f>
        <v>0</v>
      </c>
      <c r="X391" s="104">
        <f>[2]Pellets!H391</f>
        <v>0</v>
      </c>
      <c r="Y391" s="104">
        <f>[2]Pellets!I391</f>
        <v>0</v>
      </c>
      <c r="Z391" s="104">
        <f>'[2]Blocks (Poly)'!D391</f>
        <v>0</v>
      </c>
      <c r="AA391" s="104">
        <f>'[2]Slabs (Poly)'!F391</f>
        <v>0</v>
      </c>
      <c r="AB391" s="104">
        <f>'[2]Stairs (Poly)'!D391</f>
        <v>0</v>
      </c>
      <c r="AC391" s="171">
        <f>[2]Bricks!E391</f>
        <v>0</v>
      </c>
      <c r="AD391" s="103">
        <f>[2]Molds!C391</f>
        <v>0</v>
      </c>
      <c r="AE391" s="103">
        <f xml:space="preserve"> '[2]Molded Items'!C391</f>
        <v>0</v>
      </c>
      <c r="AF391" s="103"/>
      <c r="AG391" s="103"/>
      <c r="AH391" s="103"/>
      <c r="AI391" s="103"/>
      <c r="AJ391" s="103"/>
      <c r="AK391" s="103"/>
      <c r="AL391" s="103"/>
      <c r="AM391" s="103"/>
      <c r="AN391" s="103"/>
      <c r="AO391" s="103"/>
      <c r="AP391" s="103"/>
      <c r="AQ391" s="103"/>
      <c r="AR391" s="103"/>
      <c r="AS391" s="103"/>
      <c r="AT391" s="103">
        <f>Inventories!$D391</f>
        <v>0</v>
      </c>
      <c r="AU391" s="103">
        <f>'[2]Gripped Tools'!C301</f>
        <v>0</v>
      </c>
      <c r="AV391" s="103">
        <f>'[2]Pogo Sticks'!$C391</f>
        <v>0</v>
      </c>
      <c r="AW391" s="103">
        <f>'[1]Custom Objects'!$C386</f>
        <v>0</v>
      </c>
      <c r="AX391" s="103"/>
      <c r="AY391" s="103">
        <f>'[3]Items (MC)'!A391</f>
        <v>0</v>
      </c>
      <c r="AZ391" s="103">
        <f>'[3]Blocks (MC)'!A391</f>
        <v>0</v>
      </c>
    </row>
    <row r="392" spans="3:52" x14ac:dyDescent="0.2">
      <c r="C392" s="105">
        <f>[1]Ores!C392</f>
        <v>0</v>
      </c>
      <c r="D392" s="105">
        <f>[1]Ingots!C392</f>
        <v>0</v>
      </c>
      <c r="E392" s="105"/>
      <c r="F392" s="105">
        <f>'[1]Compressed Blocks'!C392</f>
        <v>0</v>
      </c>
      <c r="G392" s="103">
        <f>[1]Catalysts!C392</f>
        <v>0</v>
      </c>
      <c r="H392" s="103">
        <f>[2]Pellets!F389</f>
        <v>0</v>
      </c>
      <c r="I392" s="103">
        <f>'[1]CV Links'!B394</f>
        <v>0</v>
      </c>
      <c r="N392" s="162"/>
      <c r="O392" s="106"/>
      <c r="P392" s="106"/>
      <c r="Q392" s="106"/>
      <c r="R392" s="165">
        <f>'[1]Element Vessels'!F392</f>
        <v>0</v>
      </c>
      <c r="S392" s="103">
        <f>'[1]Element Vessels'!G392</f>
        <v>0</v>
      </c>
      <c r="T392" s="103">
        <f>'[1]Element Vessels'!H392</f>
        <v>0</v>
      </c>
      <c r="U392" s="103">
        <f>'[1]Element Vessels'!I392</f>
        <v>0</v>
      </c>
      <c r="V392" s="168">
        <f>[2]Pellets!F392</f>
        <v>0</v>
      </c>
      <c r="W392" s="104">
        <f>[2]Pellets!G392</f>
        <v>0</v>
      </c>
      <c r="X392" s="104">
        <f>[2]Pellets!H392</f>
        <v>0</v>
      </c>
      <c r="Y392" s="104">
        <f>[2]Pellets!I392</f>
        <v>0</v>
      </c>
      <c r="Z392" s="104">
        <f>'[2]Blocks (Poly)'!D392</f>
        <v>0</v>
      </c>
      <c r="AA392" s="104">
        <f>'[2]Slabs (Poly)'!F392</f>
        <v>0</v>
      </c>
      <c r="AB392" s="104">
        <f>'[2]Stairs (Poly)'!D392</f>
        <v>0</v>
      </c>
      <c r="AC392" s="171">
        <f>[2]Bricks!E392</f>
        <v>0</v>
      </c>
      <c r="AD392" s="103">
        <f>[2]Molds!C392</f>
        <v>0</v>
      </c>
      <c r="AE392" s="103">
        <f xml:space="preserve"> '[2]Molded Items'!C392</f>
        <v>0</v>
      </c>
      <c r="AF392" s="103"/>
      <c r="AG392" s="103"/>
      <c r="AH392" s="103"/>
      <c r="AI392" s="103"/>
      <c r="AJ392" s="103"/>
      <c r="AK392" s="103"/>
      <c r="AL392" s="103"/>
      <c r="AM392" s="103"/>
      <c r="AN392" s="103"/>
      <c r="AO392" s="103"/>
      <c r="AP392" s="103"/>
      <c r="AQ392" s="103"/>
      <c r="AR392" s="103"/>
      <c r="AS392" s="103"/>
      <c r="AT392" s="103">
        <f>Inventories!$D392</f>
        <v>0</v>
      </c>
      <c r="AU392" s="103">
        <f>'[2]Gripped Tools'!C302</f>
        <v>0</v>
      </c>
      <c r="AV392" s="103">
        <f>'[2]Pogo Sticks'!$C392</f>
        <v>0</v>
      </c>
      <c r="AW392" s="103">
        <f>'[1]Custom Objects'!$C387</f>
        <v>0</v>
      </c>
      <c r="AX392" s="103"/>
      <c r="AY392" s="103">
        <f>'[3]Items (MC)'!A392</f>
        <v>0</v>
      </c>
      <c r="AZ392" s="103">
        <f>'[3]Blocks (MC)'!A392</f>
        <v>0</v>
      </c>
    </row>
    <row r="393" spans="3:52" x14ac:dyDescent="0.2">
      <c r="C393" s="105">
        <f>[1]Ores!C393</f>
        <v>0</v>
      </c>
      <c r="D393" s="105">
        <f>[1]Ingots!C393</f>
        <v>0</v>
      </c>
      <c r="E393" s="105"/>
      <c r="F393" s="105">
        <f>'[1]Compressed Blocks'!C393</f>
        <v>0</v>
      </c>
      <c r="G393" s="103">
        <f>[1]Catalysts!C393</f>
        <v>0</v>
      </c>
      <c r="H393" s="103">
        <f>[2]Pellets!F390</f>
        <v>0</v>
      </c>
      <c r="I393" s="103">
        <f>'[1]CV Links'!B395</f>
        <v>0</v>
      </c>
      <c r="N393" s="162"/>
      <c r="O393" s="106"/>
      <c r="P393" s="106"/>
      <c r="Q393" s="106"/>
      <c r="R393" s="165">
        <f>'[1]Element Vessels'!F393</f>
        <v>0</v>
      </c>
      <c r="S393" s="103">
        <f>'[1]Element Vessels'!G393</f>
        <v>0</v>
      </c>
      <c r="T393" s="103">
        <f>'[1]Element Vessels'!H393</f>
        <v>0</v>
      </c>
      <c r="U393" s="103">
        <f>'[1]Element Vessels'!I393</f>
        <v>0</v>
      </c>
      <c r="V393" s="168">
        <f>[2]Pellets!F393</f>
        <v>0</v>
      </c>
      <c r="W393" s="104">
        <f>[2]Pellets!G393</f>
        <v>0</v>
      </c>
      <c r="X393" s="104">
        <f>[2]Pellets!H393</f>
        <v>0</v>
      </c>
      <c r="Y393" s="104">
        <f>[2]Pellets!I393</f>
        <v>0</v>
      </c>
      <c r="Z393" s="104">
        <f>'[2]Blocks (Poly)'!D393</f>
        <v>0</v>
      </c>
      <c r="AA393" s="104">
        <f>'[2]Slabs (Poly)'!F393</f>
        <v>0</v>
      </c>
      <c r="AB393" s="104">
        <f>'[2]Stairs (Poly)'!D393</f>
        <v>0</v>
      </c>
      <c r="AC393" s="171">
        <f>[2]Bricks!E393</f>
        <v>0</v>
      </c>
      <c r="AD393" s="103">
        <f>[2]Molds!C393</f>
        <v>0</v>
      </c>
      <c r="AE393" s="103">
        <f xml:space="preserve"> '[2]Molded Items'!C393</f>
        <v>0</v>
      </c>
      <c r="AF393" s="103"/>
      <c r="AG393" s="103"/>
      <c r="AH393" s="103"/>
      <c r="AI393" s="103"/>
      <c r="AJ393" s="103"/>
      <c r="AK393" s="103"/>
      <c r="AL393" s="103"/>
      <c r="AM393" s="103"/>
      <c r="AN393" s="103"/>
      <c r="AO393" s="103"/>
      <c r="AP393" s="103"/>
      <c r="AQ393" s="103"/>
      <c r="AR393" s="103"/>
      <c r="AS393" s="103"/>
      <c r="AT393" s="103">
        <f>Inventories!$D393</f>
        <v>0</v>
      </c>
      <c r="AU393" s="103">
        <f>'[2]Gripped Tools'!C303</f>
        <v>0</v>
      </c>
      <c r="AV393" s="103">
        <f>'[2]Pogo Sticks'!$C393</f>
        <v>0</v>
      </c>
      <c r="AW393" s="103">
        <f>'[1]Custom Objects'!$C388</f>
        <v>0</v>
      </c>
      <c r="AX393" s="103"/>
      <c r="AY393" s="103">
        <f>'[3]Items (MC)'!A393</f>
        <v>0</v>
      </c>
      <c r="AZ393" s="103">
        <f>'[3]Blocks (MC)'!A393</f>
        <v>0</v>
      </c>
    </row>
    <row r="394" spans="3:52" x14ac:dyDescent="0.2">
      <c r="C394" s="105">
        <f>[1]Ores!C394</f>
        <v>0</v>
      </c>
      <c r="D394" s="105">
        <f>[1]Ingots!C394</f>
        <v>0</v>
      </c>
      <c r="E394" s="105"/>
      <c r="F394" s="105">
        <f>'[1]Compressed Blocks'!C394</f>
        <v>0</v>
      </c>
      <c r="G394" s="103">
        <f>[1]Catalysts!C394</f>
        <v>0</v>
      </c>
      <c r="H394" s="103">
        <f>[2]Pellets!F391</f>
        <v>0</v>
      </c>
      <c r="I394" s="103">
        <f>'[1]CV Links'!B396</f>
        <v>0</v>
      </c>
      <c r="N394" s="162"/>
      <c r="O394" s="106"/>
      <c r="P394" s="106"/>
      <c r="Q394" s="106"/>
      <c r="R394" s="165">
        <f>'[1]Element Vessels'!F394</f>
        <v>0</v>
      </c>
      <c r="S394" s="103">
        <f>'[1]Element Vessels'!G394</f>
        <v>0</v>
      </c>
      <c r="T394" s="103">
        <f>'[1]Element Vessels'!H394</f>
        <v>0</v>
      </c>
      <c r="U394" s="103">
        <f>'[1]Element Vessels'!I394</f>
        <v>0</v>
      </c>
      <c r="V394" s="168">
        <f>[2]Pellets!F394</f>
        <v>0</v>
      </c>
      <c r="W394" s="104">
        <f>[2]Pellets!G394</f>
        <v>0</v>
      </c>
      <c r="X394" s="104">
        <f>[2]Pellets!H394</f>
        <v>0</v>
      </c>
      <c r="Y394" s="104">
        <f>[2]Pellets!I394</f>
        <v>0</v>
      </c>
      <c r="Z394" s="104">
        <f>'[2]Blocks (Poly)'!D394</f>
        <v>0</v>
      </c>
      <c r="AA394" s="104">
        <f>'[2]Slabs (Poly)'!F394</f>
        <v>0</v>
      </c>
      <c r="AB394" s="104">
        <f>'[2]Stairs (Poly)'!D394</f>
        <v>0</v>
      </c>
      <c r="AC394" s="171">
        <f>[2]Bricks!E394</f>
        <v>0</v>
      </c>
      <c r="AD394" s="103">
        <f>[2]Molds!C394</f>
        <v>0</v>
      </c>
      <c r="AE394" s="103">
        <f xml:space="preserve"> '[2]Molded Items'!C394</f>
        <v>0</v>
      </c>
      <c r="AF394" s="103"/>
      <c r="AG394" s="103"/>
      <c r="AH394" s="103"/>
      <c r="AI394" s="103"/>
      <c r="AJ394" s="103"/>
      <c r="AK394" s="103"/>
      <c r="AL394" s="103"/>
      <c r="AM394" s="103"/>
      <c r="AN394" s="103"/>
      <c r="AO394" s="103"/>
      <c r="AP394" s="103"/>
      <c r="AQ394" s="103"/>
      <c r="AR394" s="103"/>
      <c r="AS394" s="103"/>
      <c r="AT394" s="103">
        <f>Inventories!$D394</f>
        <v>0</v>
      </c>
      <c r="AU394" s="103">
        <f>'[2]Gripped Tools'!C304</f>
        <v>0</v>
      </c>
      <c r="AV394" s="103">
        <f>'[2]Pogo Sticks'!$C394</f>
        <v>0</v>
      </c>
      <c r="AW394" s="103">
        <f>'[1]Custom Objects'!$C389</f>
        <v>0</v>
      </c>
      <c r="AX394" s="103"/>
      <c r="AY394" s="103">
        <f>'[3]Items (MC)'!A394</f>
        <v>0</v>
      </c>
      <c r="AZ394" s="103">
        <f>'[3]Blocks (MC)'!A394</f>
        <v>0</v>
      </c>
    </row>
    <row r="395" spans="3:52" x14ac:dyDescent="0.2">
      <c r="C395" s="105">
        <f>[1]Ores!C395</f>
        <v>0</v>
      </c>
      <c r="D395" s="105">
        <f>[1]Ingots!C395</f>
        <v>0</v>
      </c>
      <c r="E395" s="105"/>
      <c r="F395" s="105">
        <f>'[1]Compressed Blocks'!C395</f>
        <v>0</v>
      </c>
      <c r="G395" s="103">
        <f>[1]Catalysts!C395</f>
        <v>0</v>
      </c>
      <c r="H395" s="103">
        <f>[2]Pellets!F392</f>
        <v>0</v>
      </c>
      <c r="I395" s="103">
        <f>'[1]CV Links'!B397</f>
        <v>0</v>
      </c>
      <c r="N395" s="162"/>
      <c r="O395" s="106"/>
      <c r="P395" s="106"/>
      <c r="Q395" s="106"/>
      <c r="R395" s="165">
        <f>'[1]Element Vessels'!F395</f>
        <v>0</v>
      </c>
      <c r="S395" s="103">
        <f>'[1]Element Vessels'!G395</f>
        <v>0</v>
      </c>
      <c r="T395" s="103">
        <f>'[1]Element Vessels'!H395</f>
        <v>0</v>
      </c>
      <c r="U395" s="103">
        <f>'[1]Element Vessels'!I395</f>
        <v>0</v>
      </c>
      <c r="V395" s="168">
        <f>[2]Pellets!F395</f>
        <v>0</v>
      </c>
      <c r="W395" s="104">
        <f>[2]Pellets!G395</f>
        <v>0</v>
      </c>
      <c r="X395" s="104">
        <f>[2]Pellets!H395</f>
        <v>0</v>
      </c>
      <c r="Y395" s="104">
        <f>[2]Pellets!I395</f>
        <v>0</v>
      </c>
      <c r="Z395" s="104">
        <f>'[2]Blocks (Poly)'!D395</f>
        <v>0</v>
      </c>
      <c r="AA395" s="104">
        <f>'[2]Slabs (Poly)'!F395</f>
        <v>0</v>
      </c>
      <c r="AB395" s="104">
        <f>'[2]Stairs (Poly)'!D395</f>
        <v>0</v>
      </c>
      <c r="AC395" s="171">
        <f>[2]Bricks!E395</f>
        <v>0</v>
      </c>
      <c r="AD395" s="103">
        <f>[2]Molds!C395</f>
        <v>0</v>
      </c>
      <c r="AE395" s="103">
        <f xml:space="preserve"> '[2]Molded Items'!C395</f>
        <v>0</v>
      </c>
      <c r="AF395" s="103"/>
      <c r="AG395" s="103"/>
      <c r="AH395" s="103"/>
      <c r="AI395" s="103"/>
      <c r="AJ395" s="103"/>
      <c r="AK395" s="103"/>
      <c r="AL395" s="103"/>
      <c r="AM395" s="103"/>
      <c r="AN395" s="103"/>
      <c r="AO395" s="103"/>
      <c r="AP395" s="103"/>
      <c r="AQ395" s="103"/>
      <c r="AR395" s="103"/>
      <c r="AS395" s="103"/>
      <c r="AT395" s="103">
        <f>Inventories!$D395</f>
        <v>0</v>
      </c>
      <c r="AU395" s="103">
        <f>'[2]Gripped Tools'!C305</f>
        <v>0</v>
      </c>
      <c r="AV395" s="103">
        <f>'[2]Pogo Sticks'!$C395</f>
        <v>0</v>
      </c>
      <c r="AW395" s="103">
        <f>'[1]Custom Objects'!$C390</f>
        <v>0</v>
      </c>
      <c r="AX395" s="103"/>
      <c r="AY395" s="103">
        <f>'[3]Items (MC)'!A395</f>
        <v>0</v>
      </c>
      <c r="AZ395" s="103">
        <f>'[3]Blocks (MC)'!A395</f>
        <v>0</v>
      </c>
    </row>
    <row r="396" spans="3:52" x14ac:dyDescent="0.2">
      <c r="C396" s="105">
        <f>[1]Ores!C396</f>
        <v>0</v>
      </c>
      <c r="D396" s="105">
        <f>[1]Ingots!C396</f>
        <v>0</v>
      </c>
      <c r="E396" s="105"/>
      <c r="F396" s="105">
        <f>'[1]Compressed Blocks'!C396</f>
        <v>0</v>
      </c>
      <c r="G396" s="103">
        <f>[1]Catalysts!C396</f>
        <v>0</v>
      </c>
      <c r="H396" s="103">
        <f>[2]Pellets!F393</f>
        <v>0</v>
      </c>
      <c r="I396" s="103">
        <f>'[1]CV Links'!B398</f>
        <v>0</v>
      </c>
      <c r="N396" s="162"/>
      <c r="O396" s="106"/>
      <c r="P396" s="106"/>
      <c r="Q396" s="106"/>
      <c r="R396" s="165">
        <f>'[1]Element Vessels'!F396</f>
        <v>0</v>
      </c>
      <c r="S396" s="103">
        <f>'[1]Element Vessels'!G396</f>
        <v>0</v>
      </c>
      <c r="T396" s="103">
        <f>'[1]Element Vessels'!H396</f>
        <v>0</v>
      </c>
      <c r="U396" s="103">
        <f>'[1]Element Vessels'!I396</f>
        <v>0</v>
      </c>
      <c r="V396" s="168">
        <f>[2]Pellets!F396</f>
        <v>0</v>
      </c>
      <c r="W396" s="104">
        <f>[2]Pellets!G396</f>
        <v>0</v>
      </c>
      <c r="X396" s="104">
        <f>[2]Pellets!H396</f>
        <v>0</v>
      </c>
      <c r="Y396" s="104">
        <f>[2]Pellets!I396</f>
        <v>0</v>
      </c>
      <c r="Z396" s="104">
        <f>'[2]Blocks (Poly)'!D396</f>
        <v>0</v>
      </c>
      <c r="AA396" s="104">
        <f>'[2]Slabs (Poly)'!F396</f>
        <v>0</v>
      </c>
      <c r="AB396" s="104">
        <f>'[2]Stairs (Poly)'!D396</f>
        <v>0</v>
      </c>
      <c r="AC396" s="171">
        <f>[2]Bricks!E396</f>
        <v>0</v>
      </c>
      <c r="AD396" s="103">
        <f>[2]Molds!C396</f>
        <v>0</v>
      </c>
      <c r="AE396" s="103">
        <f xml:space="preserve"> '[2]Molded Items'!C396</f>
        <v>0</v>
      </c>
      <c r="AF396" s="103"/>
      <c r="AG396" s="103"/>
      <c r="AH396" s="103"/>
      <c r="AI396" s="103"/>
      <c r="AJ396" s="103"/>
      <c r="AK396" s="103"/>
      <c r="AL396" s="103"/>
      <c r="AM396" s="103"/>
      <c r="AN396" s="103"/>
      <c r="AO396" s="103"/>
      <c r="AP396" s="103"/>
      <c r="AQ396" s="103"/>
      <c r="AR396" s="103"/>
      <c r="AS396" s="103"/>
      <c r="AT396" s="103">
        <f>Inventories!$D396</f>
        <v>0</v>
      </c>
      <c r="AU396" s="103">
        <f>'[2]Gripped Tools'!C306</f>
        <v>0</v>
      </c>
      <c r="AV396" s="103">
        <f>'[2]Pogo Sticks'!$C396</f>
        <v>0</v>
      </c>
      <c r="AW396" s="103">
        <f>'[1]Custom Objects'!$C391</f>
        <v>0</v>
      </c>
      <c r="AX396" s="103"/>
      <c r="AY396" s="103">
        <f>'[3]Items (MC)'!A396</f>
        <v>0</v>
      </c>
      <c r="AZ396" s="103">
        <f>'[3]Blocks (MC)'!A396</f>
        <v>0</v>
      </c>
    </row>
    <row r="397" spans="3:52" x14ac:dyDescent="0.2">
      <c r="C397" s="105">
        <f>[1]Ores!C397</f>
        <v>0</v>
      </c>
      <c r="D397" s="105">
        <f>[1]Ingots!C397</f>
        <v>0</v>
      </c>
      <c r="E397" s="105"/>
      <c r="F397" s="105">
        <f>'[1]Compressed Blocks'!C397</f>
        <v>0</v>
      </c>
      <c r="G397" s="103">
        <f>[1]Catalysts!C397</f>
        <v>0</v>
      </c>
      <c r="H397" s="103">
        <f>[2]Pellets!F394</f>
        <v>0</v>
      </c>
      <c r="I397" s="103">
        <f>'[1]CV Links'!B399</f>
        <v>0</v>
      </c>
      <c r="N397" s="162"/>
      <c r="O397" s="106"/>
      <c r="P397" s="106"/>
      <c r="Q397" s="106"/>
      <c r="R397" s="165">
        <f>'[1]Element Vessels'!F397</f>
        <v>0</v>
      </c>
      <c r="S397" s="103">
        <f>'[1]Element Vessels'!G397</f>
        <v>0</v>
      </c>
      <c r="T397" s="103">
        <f>'[1]Element Vessels'!H397</f>
        <v>0</v>
      </c>
      <c r="U397" s="103">
        <f>'[1]Element Vessels'!I397</f>
        <v>0</v>
      </c>
      <c r="V397" s="168">
        <f>[2]Pellets!F397</f>
        <v>0</v>
      </c>
      <c r="W397" s="104">
        <f>[2]Pellets!G397</f>
        <v>0</v>
      </c>
      <c r="X397" s="104">
        <f>[2]Pellets!H397</f>
        <v>0</v>
      </c>
      <c r="Y397" s="104">
        <f>[2]Pellets!I397</f>
        <v>0</v>
      </c>
      <c r="Z397" s="104">
        <f>'[2]Blocks (Poly)'!D397</f>
        <v>0</v>
      </c>
      <c r="AA397" s="104">
        <f>'[2]Slabs (Poly)'!F397</f>
        <v>0</v>
      </c>
      <c r="AB397" s="104">
        <f>'[2]Stairs (Poly)'!D397</f>
        <v>0</v>
      </c>
      <c r="AC397" s="171">
        <f>[2]Bricks!E397</f>
        <v>0</v>
      </c>
      <c r="AD397" s="103">
        <f>[2]Molds!C397</f>
        <v>0</v>
      </c>
      <c r="AE397" s="103">
        <f xml:space="preserve"> '[2]Molded Items'!C397</f>
        <v>0</v>
      </c>
      <c r="AF397" s="103"/>
      <c r="AG397" s="103"/>
      <c r="AH397" s="103"/>
      <c r="AI397" s="103"/>
      <c r="AJ397" s="103"/>
      <c r="AK397" s="103"/>
      <c r="AL397" s="103"/>
      <c r="AM397" s="103"/>
      <c r="AN397" s="103"/>
      <c r="AO397" s="103"/>
      <c r="AP397" s="103"/>
      <c r="AQ397" s="103"/>
      <c r="AR397" s="103"/>
      <c r="AS397" s="103"/>
      <c r="AT397" s="103">
        <f>Inventories!$D397</f>
        <v>0</v>
      </c>
      <c r="AU397" s="103">
        <f>'[2]Gripped Tools'!C307</f>
        <v>0</v>
      </c>
      <c r="AV397" s="103">
        <f>'[2]Pogo Sticks'!$C397</f>
        <v>0</v>
      </c>
      <c r="AW397" s="103">
        <f>'[1]Custom Objects'!$C392</f>
        <v>0</v>
      </c>
      <c r="AX397" s="103"/>
      <c r="AY397" s="103">
        <f>'[3]Items (MC)'!A397</f>
        <v>0</v>
      </c>
      <c r="AZ397" s="103">
        <f>'[3]Blocks (MC)'!A397</f>
        <v>0</v>
      </c>
    </row>
    <row r="398" spans="3:52" x14ac:dyDescent="0.2">
      <c r="C398" s="105">
        <f>[1]Ores!C398</f>
        <v>0</v>
      </c>
      <c r="D398" s="105">
        <f>[1]Ingots!C398</f>
        <v>0</v>
      </c>
      <c r="E398" s="105"/>
      <c r="F398" s="105">
        <f>'[1]Compressed Blocks'!C398</f>
        <v>0</v>
      </c>
      <c r="G398" s="103">
        <f>[1]Catalysts!C398</f>
        <v>0</v>
      </c>
      <c r="H398" s="103">
        <f>[2]Pellets!F395</f>
        <v>0</v>
      </c>
      <c r="I398" s="103">
        <f>'[1]CV Links'!B400</f>
        <v>0</v>
      </c>
      <c r="N398" s="162"/>
      <c r="O398" s="106"/>
      <c r="P398" s="106"/>
      <c r="Q398" s="106"/>
      <c r="R398" s="165">
        <f>'[1]Element Vessels'!F398</f>
        <v>0</v>
      </c>
      <c r="S398" s="103">
        <f>'[1]Element Vessels'!G398</f>
        <v>0</v>
      </c>
      <c r="T398" s="103">
        <f>'[1]Element Vessels'!H398</f>
        <v>0</v>
      </c>
      <c r="U398" s="103">
        <f>'[1]Element Vessels'!I398</f>
        <v>0</v>
      </c>
      <c r="V398" s="168">
        <f>[2]Pellets!F398</f>
        <v>0</v>
      </c>
      <c r="W398" s="104">
        <f>[2]Pellets!G398</f>
        <v>0</v>
      </c>
      <c r="X398" s="104">
        <f>[2]Pellets!H398</f>
        <v>0</v>
      </c>
      <c r="Y398" s="104">
        <f>[2]Pellets!I398</f>
        <v>0</v>
      </c>
      <c r="Z398" s="104">
        <f>'[2]Blocks (Poly)'!D398</f>
        <v>0</v>
      </c>
      <c r="AA398" s="104">
        <f>'[2]Slabs (Poly)'!F398</f>
        <v>0</v>
      </c>
      <c r="AB398" s="104">
        <f>'[2]Stairs (Poly)'!D398</f>
        <v>0</v>
      </c>
      <c r="AC398" s="171">
        <f>[2]Bricks!E398</f>
        <v>0</v>
      </c>
      <c r="AD398" s="103">
        <f>[2]Molds!C398</f>
        <v>0</v>
      </c>
      <c r="AE398" s="103">
        <f xml:space="preserve"> '[2]Molded Items'!C398</f>
        <v>0</v>
      </c>
      <c r="AF398" s="103"/>
      <c r="AG398" s="103"/>
      <c r="AH398" s="103"/>
      <c r="AI398" s="103"/>
      <c r="AJ398" s="103"/>
      <c r="AK398" s="103"/>
      <c r="AL398" s="103"/>
      <c r="AM398" s="103"/>
      <c r="AN398" s="103"/>
      <c r="AO398" s="103"/>
      <c r="AP398" s="103"/>
      <c r="AQ398" s="103"/>
      <c r="AR398" s="103"/>
      <c r="AS398" s="103"/>
      <c r="AT398" s="103">
        <f>Inventories!$D398</f>
        <v>0</v>
      </c>
      <c r="AU398" s="103">
        <f>'[2]Gripped Tools'!C308</f>
        <v>0</v>
      </c>
      <c r="AV398" s="103">
        <f>'[2]Pogo Sticks'!$C398</f>
        <v>0</v>
      </c>
      <c r="AW398" s="103">
        <f>'[1]Custom Objects'!$C393</f>
        <v>0</v>
      </c>
      <c r="AX398" s="103"/>
      <c r="AY398" s="103">
        <f>'[3]Items (MC)'!A398</f>
        <v>0</v>
      </c>
      <c r="AZ398" s="103">
        <f>'[3]Blocks (MC)'!A398</f>
        <v>0</v>
      </c>
    </row>
    <row r="399" spans="3:52" x14ac:dyDescent="0.2">
      <c r="C399" s="105">
        <f>[1]Ores!C399</f>
        <v>0</v>
      </c>
      <c r="D399" s="105">
        <f>[1]Ingots!C399</f>
        <v>0</v>
      </c>
      <c r="E399" s="105"/>
      <c r="F399" s="105">
        <f>'[1]Compressed Blocks'!C399</f>
        <v>0</v>
      </c>
      <c r="G399" s="103">
        <f>[1]Catalysts!C399</f>
        <v>0</v>
      </c>
      <c r="H399" s="103">
        <f>[2]Pellets!F396</f>
        <v>0</v>
      </c>
      <c r="I399" s="103">
        <f>'[1]CV Links'!B401</f>
        <v>0</v>
      </c>
      <c r="N399" s="162"/>
      <c r="O399" s="106"/>
      <c r="P399" s="106"/>
      <c r="Q399" s="106"/>
      <c r="R399" s="165">
        <f>'[1]Element Vessels'!F399</f>
        <v>0</v>
      </c>
      <c r="S399" s="103">
        <f>'[1]Element Vessels'!G399</f>
        <v>0</v>
      </c>
      <c r="T399" s="103">
        <f>'[1]Element Vessels'!H399</f>
        <v>0</v>
      </c>
      <c r="U399" s="103">
        <f>'[1]Element Vessels'!I399</f>
        <v>0</v>
      </c>
      <c r="V399" s="168">
        <f>[2]Pellets!F399</f>
        <v>0</v>
      </c>
      <c r="W399" s="104">
        <f>[2]Pellets!G399</f>
        <v>0</v>
      </c>
      <c r="X399" s="104">
        <f>[2]Pellets!H399</f>
        <v>0</v>
      </c>
      <c r="Y399" s="104">
        <f>[2]Pellets!I399</f>
        <v>0</v>
      </c>
      <c r="Z399" s="104">
        <f>'[2]Blocks (Poly)'!D399</f>
        <v>0</v>
      </c>
      <c r="AA399" s="104">
        <f>'[2]Slabs (Poly)'!F399</f>
        <v>0</v>
      </c>
      <c r="AB399" s="104">
        <f>'[2]Stairs (Poly)'!D399</f>
        <v>0</v>
      </c>
      <c r="AC399" s="171">
        <f>[2]Bricks!E399</f>
        <v>0</v>
      </c>
      <c r="AD399" s="103">
        <f>[2]Molds!C399</f>
        <v>0</v>
      </c>
      <c r="AE399" s="103">
        <f xml:space="preserve"> '[2]Molded Items'!C399</f>
        <v>0</v>
      </c>
      <c r="AF399" s="103"/>
      <c r="AG399" s="103"/>
      <c r="AH399" s="103"/>
      <c r="AI399" s="103"/>
      <c r="AJ399" s="103"/>
      <c r="AK399" s="103"/>
      <c r="AL399" s="103"/>
      <c r="AM399" s="103"/>
      <c r="AN399" s="103"/>
      <c r="AO399" s="103"/>
      <c r="AP399" s="103"/>
      <c r="AQ399" s="103"/>
      <c r="AR399" s="103"/>
      <c r="AS399" s="103"/>
      <c r="AT399" s="103">
        <f>Inventories!$D399</f>
        <v>0</v>
      </c>
      <c r="AU399" s="103">
        <f>'[2]Gripped Tools'!C309</f>
        <v>0</v>
      </c>
      <c r="AV399" s="103">
        <f>'[2]Pogo Sticks'!$C399</f>
        <v>0</v>
      </c>
      <c r="AW399" s="103">
        <f>'[1]Custom Objects'!$C394</f>
        <v>0</v>
      </c>
      <c r="AX399" s="103"/>
      <c r="AY399" s="103">
        <f>'[3]Items (MC)'!A399</f>
        <v>0</v>
      </c>
      <c r="AZ399" s="103">
        <f>'[3]Blocks (MC)'!A399</f>
        <v>0</v>
      </c>
    </row>
    <row r="400" spans="3:52" x14ac:dyDescent="0.2">
      <c r="C400" s="105">
        <f>[1]Ores!C400</f>
        <v>0</v>
      </c>
      <c r="D400" s="105">
        <f>[1]Ingots!C400</f>
        <v>0</v>
      </c>
      <c r="E400" s="105"/>
      <c r="F400" s="105">
        <f>'[1]Compressed Blocks'!C400</f>
        <v>0</v>
      </c>
      <c r="G400" s="103">
        <f>[1]Catalysts!C400</f>
        <v>0</v>
      </c>
      <c r="I400" s="103">
        <f>'[1]CV Links'!B402</f>
        <v>0</v>
      </c>
      <c r="R400" s="165">
        <f>'[1]Element Vessels'!F400</f>
        <v>0</v>
      </c>
      <c r="S400" s="103">
        <f>'[1]Element Vessels'!G400</f>
        <v>0</v>
      </c>
      <c r="T400" s="103">
        <f>'[1]Element Vessels'!H400</f>
        <v>0</v>
      </c>
      <c r="U400" s="103">
        <f>'[1]Element Vessels'!I400</f>
        <v>0</v>
      </c>
      <c r="V400" s="168">
        <f>[2]Pellets!F400</f>
        <v>0</v>
      </c>
      <c r="W400" s="104">
        <f>[2]Pellets!G400</f>
        <v>0</v>
      </c>
      <c r="X400" s="104">
        <f>[2]Pellets!H400</f>
        <v>0</v>
      </c>
      <c r="Y400" s="104">
        <f>[2]Pellets!I400</f>
        <v>0</v>
      </c>
      <c r="Z400" s="104">
        <f>'[2]Blocks (Poly)'!D400</f>
        <v>0</v>
      </c>
      <c r="AA400" s="104">
        <f>'[2]Slabs (Poly)'!F400</f>
        <v>0</v>
      </c>
      <c r="AB400" s="104">
        <f>'[2]Stairs (Poly)'!D400</f>
        <v>0</v>
      </c>
      <c r="AC400" s="171">
        <f>[2]Bricks!E400</f>
        <v>0</v>
      </c>
      <c r="AD400" s="103">
        <f>[2]Molds!C400</f>
        <v>0</v>
      </c>
      <c r="AE400" s="103">
        <f xml:space="preserve"> '[2]Molded Items'!C400</f>
        <v>0</v>
      </c>
      <c r="AF400" s="103"/>
      <c r="AG400" s="103"/>
      <c r="AH400" s="103"/>
      <c r="AI400" s="103"/>
      <c r="AJ400" s="103"/>
      <c r="AK400" s="103"/>
      <c r="AL400" s="103"/>
      <c r="AM400" s="103"/>
      <c r="AN400" s="103"/>
      <c r="AO400" s="103"/>
      <c r="AP400" s="103"/>
      <c r="AQ400" s="103"/>
      <c r="AR400" s="103"/>
      <c r="AS400" s="103"/>
      <c r="AT400" s="103">
        <f>Inventories!$D400</f>
        <v>0</v>
      </c>
      <c r="AU400" s="103">
        <f>'[2]Gripped Tools'!C310</f>
        <v>0</v>
      </c>
      <c r="AV400" s="103">
        <f>'[2]Pogo Sticks'!$C400</f>
        <v>0</v>
      </c>
      <c r="AW400" s="103">
        <f>'[1]Custom Objects'!$C395</f>
        <v>0</v>
      </c>
      <c r="AX400" s="103"/>
      <c r="AY400" s="103">
        <f>'[3]Items (MC)'!A400</f>
        <v>0</v>
      </c>
      <c r="AZ400" s="103">
        <f>'[3]Blocks (MC)'!A400</f>
        <v>0</v>
      </c>
    </row>
    <row r="401" spans="31:49" x14ac:dyDescent="0.2">
      <c r="AE401" s="103">
        <f xml:space="preserve"> '[2]Molded Items'!C401</f>
        <v>0</v>
      </c>
      <c r="AF401" s="103"/>
      <c r="AG401" s="103"/>
      <c r="AH401" s="103"/>
      <c r="AI401" s="103"/>
      <c r="AJ401" s="103"/>
      <c r="AK401" s="103"/>
      <c r="AL401" s="103"/>
      <c r="AM401" s="103"/>
      <c r="AN401" s="103"/>
      <c r="AO401" s="103"/>
      <c r="AP401" s="103"/>
      <c r="AQ401" s="103"/>
      <c r="AR401" s="103"/>
      <c r="AS401" s="103"/>
      <c r="AW401" s="103">
        <f>'[1]Custom Objects'!$C396</f>
        <v>0</v>
      </c>
    </row>
    <row r="402" spans="31:49" x14ac:dyDescent="0.2">
      <c r="AE402" s="103">
        <f xml:space="preserve"> '[2]Molded Items'!C402</f>
        <v>0</v>
      </c>
      <c r="AF402" s="103"/>
      <c r="AG402" s="103"/>
      <c r="AH402" s="103"/>
      <c r="AI402" s="103"/>
      <c r="AJ402" s="103"/>
      <c r="AK402" s="103"/>
      <c r="AL402" s="103"/>
      <c r="AM402" s="103"/>
      <c r="AN402" s="103"/>
      <c r="AO402" s="103"/>
      <c r="AP402" s="103"/>
      <c r="AQ402" s="103"/>
      <c r="AR402" s="103"/>
      <c r="AS402" s="103"/>
      <c r="AW402" s="103">
        <f>'[1]Custom Objects'!$C397</f>
        <v>0</v>
      </c>
    </row>
    <row r="403" spans="31:49" x14ac:dyDescent="0.2">
      <c r="AE403" s="103">
        <f xml:space="preserve"> '[2]Molded Items'!C403</f>
        <v>0</v>
      </c>
      <c r="AF403" s="103"/>
      <c r="AG403" s="103"/>
      <c r="AH403" s="103"/>
      <c r="AI403" s="103"/>
      <c r="AJ403" s="103"/>
      <c r="AK403" s="103"/>
      <c r="AL403" s="103"/>
      <c r="AM403" s="103"/>
      <c r="AN403" s="103"/>
      <c r="AO403" s="103"/>
      <c r="AP403" s="103"/>
      <c r="AQ403" s="103"/>
      <c r="AR403" s="103"/>
      <c r="AS403" s="103"/>
      <c r="AW403" s="103">
        <f>'[1]Custom Objects'!$C398</f>
        <v>0</v>
      </c>
    </row>
    <row r="404" spans="31:49" x14ac:dyDescent="0.2">
      <c r="AE404" s="103">
        <f xml:space="preserve"> '[2]Molded Items'!C404</f>
        <v>0</v>
      </c>
      <c r="AF404" s="103"/>
      <c r="AG404" s="103"/>
      <c r="AH404" s="103"/>
      <c r="AI404" s="103"/>
      <c r="AJ404" s="103"/>
      <c r="AK404" s="103"/>
      <c r="AL404" s="103"/>
      <c r="AM404" s="103"/>
      <c r="AN404" s="103"/>
      <c r="AO404" s="103"/>
      <c r="AP404" s="103"/>
      <c r="AQ404" s="103"/>
      <c r="AR404" s="103"/>
      <c r="AS404" s="103"/>
      <c r="AW404" s="103">
        <f>'[1]Custom Objects'!$C399</f>
        <v>0</v>
      </c>
    </row>
    <row r="405" spans="31:49" x14ac:dyDescent="0.2">
      <c r="AE405" s="103">
        <f xml:space="preserve"> '[2]Molded Items'!C405</f>
        <v>0</v>
      </c>
      <c r="AF405" s="103"/>
      <c r="AG405" s="103"/>
      <c r="AH405" s="103"/>
      <c r="AI405" s="103"/>
      <c r="AJ405" s="103"/>
      <c r="AK405" s="103"/>
      <c r="AL405" s="103"/>
      <c r="AM405" s="103"/>
      <c r="AN405" s="103"/>
      <c r="AO405" s="103"/>
      <c r="AP405" s="103"/>
      <c r="AQ405" s="103"/>
      <c r="AR405" s="103"/>
      <c r="AS405" s="103"/>
      <c r="AW405" s="103">
        <f>'[1]Custom Objects'!$C400</f>
        <v>0</v>
      </c>
    </row>
    <row r="406" spans="31:49" x14ac:dyDescent="0.2">
      <c r="AE406" s="103">
        <f xml:space="preserve"> '[2]Molded Items'!C406</f>
        <v>0</v>
      </c>
      <c r="AF406" s="103"/>
      <c r="AG406" s="103"/>
      <c r="AH406" s="103"/>
      <c r="AI406" s="103"/>
      <c r="AJ406" s="103"/>
      <c r="AK406" s="103"/>
      <c r="AL406" s="103"/>
      <c r="AM406" s="103"/>
      <c r="AN406" s="103"/>
      <c r="AO406" s="103"/>
      <c r="AP406" s="103"/>
      <c r="AQ406" s="103"/>
      <c r="AR406" s="103"/>
      <c r="AS406" s="103"/>
      <c r="AW406" s="103">
        <f>'[1]Custom Objects'!$C401</f>
        <v>0</v>
      </c>
    </row>
    <row r="407" spans="31:49" x14ac:dyDescent="0.2">
      <c r="AE407" s="103">
        <f xml:space="preserve"> '[2]Molded Items'!C407</f>
        <v>0</v>
      </c>
      <c r="AF407" s="103"/>
      <c r="AG407" s="103"/>
      <c r="AH407" s="103"/>
      <c r="AI407" s="103"/>
      <c r="AJ407" s="103"/>
      <c r="AK407" s="103"/>
      <c r="AL407" s="103"/>
      <c r="AM407" s="103"/>
      <c r="AN407" s="103"/>
      <c r="AO407" s="103"/>
      <c r="AP407" s="103"/>
      <c r="AQ407" s="103"/>
      <c r="AR407" s="103"/>
      <c r="AS407" s="103"/>
      <c r="AW407" s="103">
        <f>'[1]Custom Objects'!$C402</f>
        <v>0</v>
      </c>
    </row>
    <row r="408" spans="31:49" x14ac:dyDescent="0.2">
      <c r="AE408" s="103">
        <f xml:space="preserve"> '[2]Molded Items'!C408</f>
        <v>0</v>
      </c>
      <c r="AF408" s="103"/>
      <c r="AG408" s="103"/>
      <c r="AH408" s="103"/>
      <c r="AI408" s="103"/>
      <c r="AJ408" s="103"/>
      <c r="AK408" s="103"/>
      <c r="AL408" s="103"/>
      <c r="AM408" s="103"/>
      <c r="AN408" s="103"/>
      <c r="AO408" s="103"/>
      <c r="AP408" s="103"/>
      <c r="AQ408" s="103"/>
      <c r="AR408" s="103"/>
      <c r="AS408" s="103"/>
    </row>
    <row r="409" spans="31:49" x14ac:dyDescent="0.2">
      <c r="AE409" s="103">
        <f xml:space="preserve"> '[2]Molded Items'!C409</f>
        <v>0</v>
      </c>
      <c r="AF409" s="103"/>
      <c r="AG409" s="103"/>
      <c r="AH409" s="103"/>
      <c r="AI409" s="103"/>
      <c r="AJ409" s="103"/>
      <c r="AK409" s="103"/>
      <c r="AL409" s="103"/>
      <c r="AM409" s="103"/>
      <c r="AN409" s="103"/>
      <c r="AO409" s="103"/>
      <c r="AP409" s="103"/>
      <c r="AQ409" s="103"/>
      <c r="AR409" s="103"/>
      <c r="AS409" s="103"/>
    </row>
    <row r="410" spans="31:49" x14ac:dyDescent="0.2">
      <c r="AE410" s="103">
        <f xml:space="preserve"> '[2]Molded Items'!C410</f>
        <v>0</v>
      </c>
      <c r="AF410" s="103"/>
      <c r="AG410" s="103"/>
      <c r="AH410" s="103"/>
      <c r="AI410" s="103"/>
      <c r="AJ410" s="103"/>
      <c r="AK410" s="103"/>
      <c r="AL410" s="103"/>
      <c r="AM410" s="103"/>
      <c r="AN410" s="103"/>
      <c r="AO410" s="103"/>
      <c r="AP410" s="103"/>
      <c r="AQ410" s="103"/>
      <c r="AR410" s="103"/>
      <c r="AS410" s="103"/>
    </row>
    <row r="411" spans="31:49" x14ac:dyDescent="0.2">
      <c r="AE411" s="103">
        <f xml:space="preserve"> '[2]Molded Items'!C411</f>
        <v>0</v>
      </c>
      <c r="AF411" s="103"/>
      <c r="AG411" s="103"/>
      <c r="AH411" s="103"/>
      <c r="AI411" s="103"/>
      <c r="AJ411" s="103"/>
      <c r="AK411" s="103"/>
      <c r="AL411" s="103"/>
      <c r="AM411" s="103"/>
      <c r="AN411" s="103"/>
      <c r="AO411" s="103"/>
      <c r="AP411" s="103"/>
      <c r="AQ411" s="103"/>
      <c r="AR411" s="103"/>
      <c r="AS411" s="103"/>
    </row>
    <row r="412" spans="31:49" x14ac:dyDescent="0.2">
      <c r="AE412" s="103">
        <f xml:space="preserve"> '[2]Molded Items'!C412</f>
        <v>0</v>
      </c>
      <c r="AF412" s="103"/>
      <c r="AG412" s="103"/>
      <c r="AH412" s="103"/>
      <c r="AI412" s="103"/>
      <c r="AJ412" s="103"/>
      <c r="AK412" s="103"/>
      <c r="AL412" s="103"/>
      <c r="AM412" s="103"/>
      <c r="AN412" s="103"/>
      <c r="AO412" s="103"/>
      <c r="AP412" s="103"/>
      <c r="AQ412" s="103"/>
      <c r="AR412" s="103"/>
      <c r="AS412" s="10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64</v>
      </c>
      <c r="C1" s="75" t="s">
        <v>62</v>
      </c>
      <c r="D1" s="75" t="s">
        <v>63</v>
      </c>
      <c r="E1" s="75" t="s">
        <v>41</v>
      </c>
      <c r="F1" s="75" t="s">
        <v>60</v>
      </c>
      <c r="G1" s="75" t="s">
        <v>61</v>
      </c>
      <c r="H1" s="75" t="s">
        <v>12</v>
      </c>
      <c r="I1" s="75" t="s">
        <v>13</v>
      </c>
      <c r="J1" s="75" t="s">
        <v>14</v>
      </c>
      <c r="K1" s="75" t="s">
        <v>15</v>
      </c>
      <c r="L1" s="75" t="s">
        <v>16</v>
      </c>
      <c r="M1" s="75" t="s">
        <v>17</v>
      </c>
      <c r="N1" s="75" t="s">
        <v>18</v>
      </c>
      <c r="O1" s="75" t="s">
        <v>19</v>
      </c>
      <c r="P1" s="75" t="s">
        <v>20</v>
      </c>
      <c r="Q1" s="75" t="s">
        <v>21</v>
      </c>
      <c r="R1" s="75" t="s">
        <v>38</v>
      </c>
      <c r="S1" s="75" t="s">
        <v>39</v>
      </c>
      <c r="T1" s="75" t="s">
        <v>46</v>
      </c>
      <c r="U1" s="75" t="s">
        <v>47</v>
      </c>
      <c r="V1" s="75" t="s">
        <v>48</v>
      </c>
      <c r="W1" s="75" t="s">
        <v>49</v>
      </c>
      <c r="X1" s="75" t="s">
        <v>50</v>
      </c>
      <c r="Y1" s="75" t="s">
        <v>51</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41</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38</v>
      </c>
      <c r="T1" s="34" t="s">
        <v>39</v>
      </c>
      <c r="U1" s="34" t="s">
        <v>22</v>
      </c>
      <c r="V1" s="3"/>
      <c r="W1" s="3"/>
    </row>
    <row r="2" spans="1:23" ht="15" customHeight="1" x14ac:dyDescent="0.25">
      <c r="A2" s="33" t="str">
        <f>[3]Enums!$A$134</f>
        <v>1.0.0</v>
      </c>
      <c r="B2" s="13">
        <v>5</v>
      </c>
      <c r="C2" s="13" t="s">
        <v>37</v>
      </c>
      <c r="D2" s="13" t="s">
        <v>40</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37</v>
      </c>
      <c r="D3" s="13" t="s">
        <v>40</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37</v>
      </c>
      <c r="D4" s="13" t="s">
        <v>40</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37</v>
      </c>
      <c r="D5" s="13" t="s">
        <v>40</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37</v>
      </c>
      <c r="D6" s="13" t="s">
        <v>40</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37</v>
      </c>
      <c r="D7" s="13" t="s">
        <v>40</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37</v>
      </c>
      <c r="D8" s="13" t="s">
        <v>40</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37</v>
      </c>
      <c r="D9" s="13" t="s">
        <v>40</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37</v>
      </c>
      <c r="D10" s="13" t="s">
        <v>40</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37</v>
      </c>
      <c r="D11" s="13" t="s">
        <v>40</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37</v>
      </c>
      <c r="D12" s="13" t="s">
        <v>40</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37</v>
      </c>
      <c r="D13" s="13" t="s">
        <v>40</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37</v>
      </c>
      <c r="D14" s="13" t="s">
        <v>40</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37</v>
      </c>
      <c r="D15" s="13" t="s">
        <v>40</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37</v>
      </c>
      <c r="D16" s="13" t="s">
        <v>40</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37</v>
      </c>
      <c r="D17" s="13" t="s">
        <v>40</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37</v>
      </c>
      <c r="D18" s="13" t="s">
        <v>40</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37</v>
      </c>
      <c r="D19" s="13" t="s">
        <v>40</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37</v>
      </c>
      <c r="D20" s="13" t="s">
        <v>40</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37</v>
      </c>
      <c r="D21" s="13" t="s">
        <v>40</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37</v>
      </c>
      <c r="D22" s="13" t="s">
        <v>40</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37</v>
      </c>
      <c r="D23" s="13" t="s">
        <v>40</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37</v>
      </c>
      <c r="D24" s="13" t="s">
        <v>40</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37</v>
      </c>
      <c r="D25" s="13" t="s">
        <v>40</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37</v>
      </c>
      <c r="D26" s="13" t="s">
        <v>40</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37</v>
      </c>
      <c r="D27" s="13" t="s">
        <v>40</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37</v>
      </c>
      <c r="D28" s="13" t="s">
        <v>40</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37</v>
      </c>
      <c r="D29" s="13" t="s">
        <v>40</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37</v>
      </c>
      <c r="D30" s="13" t="s">
        <v>40</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37</v>
      </c>
      <c r="D31" s="13" t="s">
        <v>40</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37</v>
      </c>
      <c r="D32" s="13" t="s">
        <v>40</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37</v>
      </c>
      <c r="D33" s="13" t="s">
        <v>40</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37</v>
      </c>
      <c r="D34" s="13" t="s">
        <v>40</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37</v>
      </c>
      <c r="D35" s="13" t="s">
        <v>40</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37</v>
      </c>
      <c r="D36" s="13" t="s">
        <v>40</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37</v>
      </c>
      <c r="D37" s="13" t="s">
        <v>40</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37</v>
      </c>
      <c r="D38" s="13" t="s">
        <v>40</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37</v>
      </c>
      <c r="D39" s="13" t="s">
        <v>40</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37</v>
      </c>
      <c r="D40" s="13" t="s">
        <v>40</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37</v>
      </c>
      <c r="D41" s="13" t="s">
        <v>40</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37</v>
      </c>
      <c r="D42" s="13" t="s">
        <v>40</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37</v>
      </c>
      <c r="D43" s="13" t="s">
        <v>40</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37</v>
      </c>
      <c r="D44" s="13" t="s">
        <v>40</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37</v>
      </c>
      <c r="D45" s="13" t="s">
        <v>40</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37</v>
      </c>
      <c r="D46" s="13" t="s">
        <v>40</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37</v>
      </c>
      <c r="D47" s="13" t="s">
        <v>40</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37</v>
      </c>
      <c r="D48" s="13" t="s">
        <v>40</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37</v>
      </c>
      <c r="D49" s="13" t="s">
        <v>40</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37</v>
      </c>
      <c r="D50" s="13" t="s">
        <v>40</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37</v>
      </c>
      <c r="D51" s="13" t="s">
        <v>40</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37</v>
      </c>
      <c r="D52" s="13" t="s">
        <v>40</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37</v>
      </c>
      <c r="D53" s="13" t="s">
        <v>40</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37</v>
      </c>
      <c r="D54" s="13" t="s">
        <v>40</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37</v>
      </c>
      <c r="D55" s="13" t="s">
        <v>40</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37</v>
      </c>
      <c r="D56" s="13" t="s">
        <v>40</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37</v>
      </c>
      <c r="D57" s="13" t="s">
        <v>40</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37</v>
      </c>
      <c r="D58" s="13" t="s">
        <v>40</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37</v>
      </c>
      <c r="D59" s="13" t="s">
        <v>40</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37</v>
      </c>
      <c r="D60" s="13" t="s">
        <v>40</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37</v>
      </c>
      <c r="D61" s="13" t="s">
        <v>40</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37</v>
      </c>
      <c r="D62" s="13" t="s">
        <v>40</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37</v>
      </c>
      <c r="D63" s="13" t="s">
        <v>40</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37</v>
      </c>
      <c r="D64" s="13" t="s">
        <v>40</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37</v>
      </c>
      <c r="D65" s="13" t="s">
        <v>40</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37</v>
      </c>
      <c r="D66" s="13" t="s">
        <v>40</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37</v>
      </c>
      <c r="D67" s="13" t="s">
        <v>40</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37</v>
      </c>
      <c r="D68" s="13" t="s">
        <v>40</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37</v>
      </c>
      <c r="D69" s="13" t="s">
        <v>40</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37</v>
      </c>
      <c r="D70" s="13" t="s">
        <v>40</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37</v>
      </c>
      <c r="D71" s="13" t="s">
        <v>40</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37</v>
      </c>
      <c r="D72" s="13" t="s">
        <v>40</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37</v>
      </c>
      <c r="D73" s="13" t="s">
        <v>40</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37</v>
      </c>
      <c r="D74" s="13" t="s">
        <v>40</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37</v>
      </c>
      <c r="D75" s="13" t="s">
        <v>40</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37</v>
      </c>
      <c r="D76" s="13" t="s">
        <v>40</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37</v>
      </c>
      <c r="D77" s="13" t="s">
        <v>40</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37</v>
      </c>
      <c r="D78" s="13" t="s">
        <v>40</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37</v>
      </c>
      <c r="D79" s="13" t="s">
        <v>40</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37</v>
      </c>
      <c r="D80" s="13" t="s">
        <v>40</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37</v>
      </c>
      <c r="D81" s="13" t="s">
        <v>40</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37</v>
      </c>
      <c r="D82" s="13" t="s">
        <v>40</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37</v>
      </c>
      <c r="D83" s="13" t="s">
        <v>40</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37</v>
      </c>
      <c r="D84" s="13" t="s">
        <v>40</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37</v>
      </c>
      <c r="D85" s="13" t="s">
        <v>40</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37</v>
      </c>
      <c r="D86" s="13" t="s">
        <v>40</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37</v>
      </c>
      <c r="D87" s="13" t="s">
        <v>40</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37</v>
      </c>
      <c r="D88" s="13" t="s">
        <v>40</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37</v>
      </c>
      <c r="D89" s="13" t="s">
        <v>40</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37</v>
      </c>
      <c r="D90" s="13" t="s">
        <v>40</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37</v>
      </c>
      <c r="D91" s="13" t="s">
        <v>40</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37</v>
      </c>
      <c r="D92" s="13" t="s">
        <v>40</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37</v>
      </c>
      <c r="D93" s="13" t="s">
        <v>40</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37</v>
      </c>
      <c r="D94" s="13" t="s">
        <v>40</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37</v>
      </c>
      <c r="D95" s="13" t="s">
        <v>40</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37</v>
      </c>
      <c r="D96" s="13" t="s">
        <v>40</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37</v>
      </c>
      <c r="D97" s="13" t="s">
        <v>40</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37</v>
      </c>
      <c r="D98" s="13" t="s">
        <v>40</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37</v>
      </c>
      <c r="D99" s="13" t="s">
        <v>40</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37</v>
      </c>
      <c r="D100" s="13" t="s">
        <v>40</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37</v>
      </c>
      <c r="D101" s="13" t="s">
        <v>40</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37</v>
      </c>
      <c r="D102" s="13" t="s">
        <v>40</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37</v>
      </c>
      <c r="D103" s="13" t="s">
        <v>40</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37</v>
      </c>
      <c r="D104" s="13" t="s">
        <v>40</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37</v>
      </c>
      <c r="D105" s="13" t="s">
        <v>40</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37</v>
      </c>
      <c r="D106" s="13" t="s">
        <v>40</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37</v>
      </c>
      <c r="D107" s="13" t="s">
        <v>40</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37</v>
      </c>
      <c r="D108" s="13" t="s">
        <v>40</v>
      </c>
      <c r="E108" s="186" t="str">
        <f>Objects!$J$210</f>
        <v>Vial (Naphthalene)</v>
      </c>
      <c r="F108" s="18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37</v>
      </c>
      <c r="D109" s="13" t="s">
        <v>40</v>
      </c>
      <c r="E109" s="186" t="str">
        <f>Objects!$J$210</f>
        <v>Vial (Naphthalene)</v>
      </c>
      <c r="F109" s="18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37</v>
      </c>
      <c r="D110" s="13" t="s">
        <v>40</v>
      </c>
      <c r="E110" s="186" t="str">
        <f>Objects!$K$210</f>
        <v>Beaker (Naphthalene)</v>
      </c>
      <c r="F110" s="18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37</v>
      </c>
      <c r="D111" s="13" t="s">
        <v>40</v>
      </c>
      <c r="E111" s="186" t="str">
        <f>Objects!$K$210</f>
        <v>Beaker (Naphthalene)</v>
      </c>
      <c r="F111" s="18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37</v>
      </c>
      <c r="D112" s="13" t="s">
        <v>40</v>
      </c>
      <c r="E112" s="186" t="str">
        <f>Objects!$K$210</f>
        <v>Beaker (Naphthalene)</v>
      </c>
      <c r="F112" s="18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37</v>
      </c>
      <c r="D113" s="13" t="s">
        <v>40</v>
      </c>
      <c r="E113" s="186" t="str">
        <f>Objects!$L$210</f>
        <v>Drum (Naphthalene)</v>
      </c>
      <c r="F113" s="18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37</v>
      </c>
      <c r="D114" s="13" t="s">
        <v>40</v>
      </c>
      <c r="E114" s="186" t="str">
        <f>Objects!$L$210</f>
        <v>Drum (Naphthalene)</v>
      </c>
      <c r="F114" s="18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37</v>
      </c>
      <c r="D115" s="13" t="s">
        <v>40</v>
      </c>
      <c r="E115" s="186" t="str">
        <f>Objects!$L$210</f>
        <v>Drum (Naphthalene)</v>
      </c>
      <c r="F115" s="18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37</v>
      </c>
      <c r="D116" s="13" t="s">
        <v>40</v>
      </c>
      <c r="E116" s="186" t="str">
        <f>Objects!$L$210</f>
        <v>Drum (Naphthalene)</v>
      </c>
      <c r="F116" s="18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37</v>
      </c>
      <c r="D117" s="13" t="s">
        <v>40</v>
      </c>
      <c r="E117" s="186" t="str">
        <f>Objects!$N$71</f>
        <v>Vial (Heavy Naphthenes)</v>
      </c>
      <c r="F117" s="18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37</v>
      </c>
      <c r="D118" s="13" t="s">
        <v>40</v>
      </c>
      <c r="E118" s="186" t="str">
        <f>Objects!$N$71</f>
        <v>Vial (Heavy Naphthenes)</v>
      </c>
      <c r="F118" s="18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37</v>
      </c>
      <c r="D119" s="13" t="s">
        <v>40</v>
      </c>
      <c r="E119" s="186" t="str">
        <f>Objects!$O$71</f>
        <v>Beaker (Heavy Naphthenes)</v>
      </c>
      <c r="F119" s="18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37</v>
      </c>
      <c r="D120" s="13" t="s">
        <v>40</v>
      </c>
      <c r="E120" s="186" t="str">
        <f>Objects!$O$71</f>
        <v>Beaker (Heavy Naphthenes)</v>
      </c>
      <c r="F120" s="18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37</v>
      </c>
      <c r="D121" s="13" t="s">
        <v>40</v>
      </c>
      <c r="E121" s="186" t="str">
        <f>Objects!$O$71</f>
        <v>Beaker (Heavy Naphthenes)</v>
      </c>
      <c r="F121" s="18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37</v>
      </c>
      <c r="D122" s="13" t="s">
        <v>40</v>
      </c>
      <c r="E122" s="186" t="str">
        <f>Objects!$P$71</f>
        <v>Drum (Heavy Naphthenes)</v>
      </c>
      <c r="F122" s="18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37</v>
      </c>
      <c r="D123" s="13" t="s">
        <v>40</v>
      </c>
      <c r="E123" s="186" t="str">
        <f>Objects!$P$71</f>
        <v>Drum (Heavy Naphthenes)</v>
      </c>
      <c r="F123" s="18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37</v>
      </c>
      <c r="D124" s="13" t="s">
        <v>40</v>
      </c>
      <c r="E124" s="186" t="str">
        <f>Objects!$P$71</f>
        <v>Drum (Heavy Naphthenes)</v>
      </c>
      <c r="F124" s="18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37</v>
      </c>
      <c r="D125" s="13" t="s">
        <v>40</v>
      </c>
      <c r="E125" s="186" t="str">
        <f>Objects!$P$71</f>
        <v>Drum (Heavy Naphthenes)</v>
      </c>
      <c r="F125" s="18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37</v>
      </c>
      <c r="D126" s="13" t="s">
        <v>40</v>
      </c>
      <c r="E126" s="186" t="str">
        <f>Objects!$J$210</f>
        <v>Vial (Naphthalene)</v>
      </c>
      <c r="F126" s="18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37</v>
      </c>
      <c r="D127" s="13" t="s">
        <v>40</v>
      </c>
      <c r="E127" s="186" t="str">
        <f>Objects!$J$210</f>
        <v>Vial (Naphthalene)</v>
      </c>
      <c r="F127" s="18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37</v>
      </c>
      <c r="D128" s="13" t="s">
        <v>40</v>
      </c>
      <c r="E128" s="186" t="str">
        <f>Objects!$K$210</f>
        <v>Beaker (Naphthalene)</v>
      </c>
      <c r="F128" s="18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37</v>
      </c>
      <c r="D129" s="13" t="s">
        <v>40</v>
      </c>
      <c r="E129" s="186" t="str">
        <f>Objects!$K$210</f>
        <v>Beaker (Naphthalene)</v>
      </c>
      <c r="F129" s="18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37</v>
      </c>
      <c r="D130" s="13" t="s">
        <v>40</v>
      </c>
      <c r="E130" s="186" t="str">
        <f>Objects!$K$210</f>
        <v>Beaker (Naphthalene)</v>
      </c>
      <c r="F130" s="18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37</v>
      </c>
      <c r="D131" s="13" t="s">
        <v>40</v>
      </c>
      <c r="E131" s="186" t="str">
        <f>Objects!$L$210</f>
        <v>Drum (Naphthalene)</v>
      </c>
      <c r="F131" s="18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37</v>
      </c>
      <c r="D132" s="13" t="s">
        <v>40</v>
      </c>
      <c r="E132" s="186" t="str">
        <f>Objects!$L$210</f>
        <v>Drum (Naphthalene)</v>
      </c>
      <c r="F132" s="18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37</v>
      </c>
      <c r="D133" s="13" t="s">
        <v>40</v>
      </c>
      <c r="E133" s="186" t="str">
        <f>Objects!$L$210</f>
        <v>Drum (Naphthalene)</v>
      </c>
      <c r="F133" s="18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37</v>
      </c>
      <c r="D134" s="13" t="s">
        <v>40</v>
      </c>
      <c r="E134" s="186" t="str">
        <f>Objects!$L$210</f>
        <v>Drum (Naphthalene)</v>
      </c>
      <c r="F134" s="18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37</v>
      </c>
      <c r="D135" s="13" t="s">
        <v>40</v>
      </c>
      <c r="E135" s="186" t="str">
        <f>Objects!$N$71</f>
        <v>Vial (Heavy Naphthenes)</v>
      </c>
      <c r="F135" s="18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37</v>
      </c>
      <c r="D136" s="13" t="s">
        <v>40</v>
      </c>
      <c r="E136" s="186" t="str">
        <f>Objects!$N$71</f>
        <v>Vial (Heavy Naphthenes)</v>
      </c>
      <c r="F136" s="18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37</v>
      </c>
      <c r="D137" s="13" t="s">
        <v>40</v>
      </c>
      <c r="E137" s="186" t="str">
        <f>Objects!$O$71</f>
        <v>Beaker (Heavy Naphthenes)</v>
      </c>
      <c r="F137" s="18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37</v>
      </c>
      <c r="D138" s="13" t="s">
        <v>40</v>
      </c>
      <c r="E138" s="186" t="str">
        <f>Objects!$O$71</f>
        <v>Beaker (Heavy Naphthenes)</v>
      </c>
      <c r="F138" s="18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37</v>
      </c>
      <c r="D139" s="13" t="s">
        <v>40</v>
      </c>
      <c r="E139" s="186" t="str">
        <f>Objects!$O$71</f>
        <v>Beaker (Heavy Naphthenes)</v>
      </c>
      <c r="F139" s="18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37</v>
      </c>
      <c r="D140" s="13" t="s">
        <v>40</v>
      </c>
      <c r="E140" s="186" t="str">
        <f>Objects!$P$71</f>
        <v>Drum (Heavy Naphthenes)</v>
      </c>
      <c r="F140" s="18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37</v>
      </c>
      <c r="D141" s="13" t="s">
        <v>40</v>
      </c>
      <c r="E141" s="186" t="str">
        <f>Objects!$P$71</f>
        <v>Drum (Heavy Naphthenes)</v>
      </c>
      <c r="F141" s="18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37</v>
      </c>
      <c r="D142" s="13" t="s">
        <v>40</v>
      </c>
      <c r="E142" s="186" t="str">
        <f>Objects!$P$71</f>
        <v>Drum (Heavy Naphthenes)</v>
      </c>
      <c r="F142" s="18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37</v>
      </c>
      <c r="D143" s="13" t="s">
        <v>40</v>
      </c>
      <c r="E143" s="186" t="str">
        <f>Objects!$P$71</f>
        <v>Drum (Heavy Naphthenes)</v>
      </c>
      <c r="F143" s="18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38</v>
      </c>
      <c r="V1" s="12" t="s">
        <v>39</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26" customWidth="1"/>
    <col min="2" max="2" width="6.28515625" style="126" bestFit="1" customWidth="1"/>
    <col min="3" max="3" width="7" style="126" bestFit="1" customWidth="1"/>
    <col min="4" max="4" width="14.7109375" style="126" bestFit="1" customWidth="1"/>
    <col min="5" max="5" width="33.7109375" style="126" customWidth="1"/>
    <col min="6" max="6" width="6.85546875" style="127" customWidth="1"/>
    <col min="7" max="7" width="26.5703125" style="126" customWidth="1"/>
    <col min="8" max="8" width="6" style="127" customWidth="1"/>
    <col min="9" max="9" width="26.5703125" style="126" customWidth="1"/>
    <col min="10" max="10" width="3.42578125" style="127" customWidth="1"/>
    <col min="11" max="11" width="17.5703125" style="126" customWidth="1"/>
    <col min="12" max="12" width="3.42578125" style="127" customWidth="1"/>
    <col min="13" max="13" width="16.140625" style="126" customWidth="1"/>
    <col min="14" max="14" width="3.42578125" style="127" customWidth="1"/>
    <col min="15" max="15" width="48.7109375" style="158" customWidth="1"/>
    <col min="16" max="16" width="5.7109375" style="127" customWidth="1"/>
    <col min="17" max="17" width="30.42578125" style="126" customWidth="1"/>
    <col min="18" max="18" width="6.140625" style="126" customWidth="1"/>
    <col min="19" max="19" width="18.85546875" style="126" customWidth="1"/>
    <col min="20" max="20" width="4.42578125" style="126" customWidth="1"/>
    <col min="21" max="21" width="22" style="126" customWidth="1"/>
    <col min="22" max="22" width="4.42578125" style="126" customWidth="1"/>
    <col min="23" max="23" width="22.28515625" style="126" customWidth="1"/>
    <col min="24" max="24" width="4.42578125" style="126" customWidth="1"/>
    <col min="25" max="25" width="18.7109375" style="126" customWidth="1"/>
    <col min="26" max="26" width="4.42578125" style="126" customWidth="1"/>
    <col min="27" max="29" width="12.28515625" style="126" customWidth="1"/>
    <col min="30" max="16384" width="17.28515625" style="126"/>
  </cols>
  <sheetData>
    <row r="1" spans="1:32" ht="15" customHeight="1" x14ac:dyDescent="0.25">
      <c r="A1" s="135" t="str">
        <f>[3]Enums!$A$133</f>
        <v>Version</v>
      </c>
      <c r="B1" s="136" t="s">
        <v>36</v>
      </c>
      <c r="C1" s="137" t="s">
        <v>0</v>
      </c>
      <c r="D1" s="137" t="s">
        <v>1</v>
      </c>
      <c r="E1" s="138" t="s">
        <v>2</v>
      </c>
      <c r="F1" s="139" t="s">
        <v>3</v>
      </c>
      <c r="G1" s="138" t="s">
        <v>4</v>
      </c>
      <c r="H1" s="139" t="s">
        <v>5</v>
      </c>
      <c r="I1" s="138" t="s">
        <v>6</v>
      </c>
      <c r="J1" s="139" t="s">
        <v>7</v>
      </c>
      <c r="K1" s="138" t="s">
        <v>8</v>
      </c>
      <c r="L1" s="139" t="s">
        <v>9</v>
      </c>
      <c r="M1" s="138" t="s">
        <v>10</v>
      </c>
      <c r="N1" s="139" t="s">
        <v>11</v>
      </c>
      <c r="O1" s="153" t="s">
        <v>12</v>
      </c>
      <c r="P1" s="140" t="s">
        <v>13</v>
      </c>
      <c r="Q1" s="137" t="s">
        <v>14</v>
      </c>
      <c r="R1" s="137" t="s">
        <v>15</v>
      </c>
      <c r="S1" s="137" t="s">
        <v>16</v>
      </c>
      <c r="T1" s="137" t="s">
        <v>17</v>
      </c>
      <c r="U1" s="137" t="s">
        <v>18</v>
      </c>
      <c r="V1" s="137" t="s">
        <v>19</v>
      </c>
      <c r="W1" s="137" t="s">
        <v>20</v>
      </c>
      <c r="X1" s="137" t="s">
        <v>21</v>
      </c>
      <c r="Y1" s="141" t="s">
        <v>38</v>
      </c>
      <c r="Z1" s="141" t="s">
        <v>39</v>
      </c>
      <c r="AA1" s="137" t="s">
        <v>46</v>
      </c>
      <c r="AB1" s="137" t="s">
        <v>47</v>
      </c>
      <c r="AC1" s="137" t="s">
        <v>48</v>
      </c>
      <c r="AD1" s="137" t="s">
        <v>49</v>
      </c>
      <c r="AE1" s="137" t="s">
        <v>50</v>
      </c>
      <c r="AF1" s="137" t="s">
        <v>51</v>
      </c>
    </row>
    <row r="2" spans="1:32" ht="15" customHeight="1" x14ac:dyDescent="0.25">
      <c r="A2" s="142" t="str">
        <f>[3]Enums!$A$144</f>
        <v>1.1.0</v>
      </c>
      <c r="B2" s="130"/>
      <c r="C2" s="130" t="s">
        <v>24</v>
      </c>
      <c r="D2" s="130"/>
      <c r="E2" s="130" t="str">
        <f>Objects!$D$16</f>
        <v>Aluminum Ingot</v>
      </c>
      <c r="F2" s="143">
        <v>1</v>
      </c>
      <c r="G2" s="130" t="str">
        <f>Objects!$N$21</f>
        <v>Vial (Salt Water)</v>
      </c>
      <c r="H2" s="144">
        <v>1</v>
      </c>
      <c r="I2" s="130" t="str">
        <f>Objects!$AZ$14</f>
        <v>Sand</v>
      </c>
      <c r="J2" s="143">
        <v>1</v>
      </c>
      <c r="K2" s="130" t="str">
        <f>Objects!$R$9</f>
        <v>Flask (Oxygen)</v>
      </c>
      <c r="L2" s="143">
        <v>1</v>
      </c>
      <c r="M2" s="130"/>
      <c r="N2" s="143"/>
      <c r="O2" s="154" t="str">
        <f>Objects!$G$16</f>
        <v>Zeolite Catalyst</v>
      </c>
      <c r="P2" s="143">
        <v>16</v>
      </c>
      <c r="Q2" s="130"/>
      <c r="R2" s="130"/>
      <c r="S2" s="130"/>
      <c r="T2" s="130"/>
      <c r="U2" s="130"/>
      <c r="V2" s="130"/>
      <c r="W2" s="130"/>
      <c r="X2" s="130"/>
      <c r="Y2" s="130"/>
      <c r="Z2" s="130"/>
      <c r="AA2" s="130"/>
      <c r="AB2" s="132"/>
      <c r="AC2" s="132"/>
    </row>
    <row r="3" spans="1:32" ht="15" customHeight="1" x14ac:dyDescent="0.25">
      <c r="A3" s="142" t="str">
        <f>[3]Enums!$A$144</f>
        <v>1.1.0</v>
      </c>
      <c r="B3" s="130"/>
      <c r="C3" s="130" t="s">
        <v>24</v>
      </c>
      <c r="D3" s="130"/>
      <c r="E3" s="130" t="str">
        <f>Objects!$D$16</f>
        <v>Aluminum Ingot</v>
      </c>
      <c r="F3" s="130">
        <v>4</v>
      </c>
      <c r="G3" s="130" t="str">
        <f>Objects!$N$21</f>
        <v>Vial (Salt Water)</v>
      </c>
      <c r="H3" s="130">
        <v>4</v>
      </c>
      <c r="I3" s="130" t="str">
        <f>Objects!$AZ$14</f>
        <v>Sand</v>
      </c>
      <c r="J3" s="143">
        <v>4</v>
      </c>
      <c r="K3" s="130" t="str">
        <f>Objects!$R$9</f>
        <v>Flask (Oxygen)</v>
      </c>
      <c r="L3" s="143">
        <v>4</v>
      </c>
      <c r="M3" s="130"/>
      <c r="N3" s="143"/>
      <c r="O3" s="154" t="str">
        <f>Objects!$G$16</f>
        <v>Zeolite Catalyst</v>
      </c>
      <c r="P3" s="143">
        <v>64</v>
      </c>
      <c r="Q3" s="130"/>
      <c r="R3" s="130"/>
      <c r="S3" s="130"/>
      <c r="T3" s="130"/>
      <c r="U3" s="130"/>
      <c r="V3" s="130"/>
      <c r="W3" s="130"/>
      <c r="X3" s="130"/>
      <c r="Y3" s="130"/>
      <c r="Z3" s="130"/>
      <c r="AA3" s="130"/>
      <c r="AB3" s="132"/>
      <c r="AC3" s="132"/>
    </row>
    <row r="4" spans="1:32" ht="15" customHeight="1" x14ac:dyDescent="0.25">
      <c r="A4" s="142" t="str">
        <f>[3]Enums!$A$134</f>
        <v>1.0.0</v>
      </c>
      <c r="B4" s="130"/>
      <c r="C4" s="130" t="s">
        <v>24</v>
      </c>
      <c r="D4" s="130"/>
      <c r="E4" s="130" t="str">
        <f>Objects!$AY$152</f>
        <v>Quartz</v>
      </c>
      <c r="F4" s="143">
        <v>1</v>
      </c>
      <c r="G4" s="130" t="str">
        <f>Objects!$D$16</f>
        <v>Aluminum Ingot</v>
      </c>
      <c r="H4" s="144">
        <v>1</v>
      </c>
      <c r="I4" s="130"/>
      <c r="J4" s="143"/>
      <c r="K4" s="130"/>
      <c r="L4" s="143"/>
      <c r="M4" s="130"/>
      <c r="N4" s="143"/>
      <c r="O4" s="154" t="str">
        <f>Objects!$G$16</f>
        <v>Zeolite Catalyst</v>
      </c>
      <c r="P4" s="143">
        <v>16</v>
      </c>
      <c r="Q4" s="130"/>
      <c r="R4" s="130"/>
      <c r="S4" s="130"/>
      <c r="T4" s="130"/>
      <c r="U4" s="130"/>
      <c r="V4" s="130"/>
      <c r="W4" s="130"/>
      <c r="X4" s="130"/>
      <c r="Y4" s="130"/>
      <c r="Z4" s="130"/>
      <c r="AA4" s="130"/>
      <c r="AB4" s="132"/>
      <c r="AC4" s="132"/>
    </row>
    <row r="5" spans="1:32" ht="15" customHeight="1" x14ac:dyDescent="0.25">
      <c r="A5" s="142" t="str">
        <f>[3]Enums!$A$134</f>
        <v>1.0.0</v>
      </c>
      <c r="B5" s="130"/>
      <c r="C5" s="130" t="s">
        <v>24</v>
      </c>
      <c r="D5" s="130"/>
      <c r="E5" s="130" t="str">
        <f>Objects!$AY$152</f>
        <v>Quartz</v>
      </c>
      <c r="F5" s="130">
        <v>4</v>
      </c>
      <c r="G5" s="130" t="str">
        <f>Objects!$D$16</f>
        <v>Aluminum Ingot</v>
      </c>
      <c r="H5" s="130">
        <v>4</v>
      </c>
      <c r="I5" s="130"/>
      <c r="J5" s="143"/>
      <c r="K5" s="130"/>
      <c r="L5" s="143"/>
      <c r="M5" s="130"/>
      <c r="N5" s="143"/>
      <c r="O5" s="154" t="str">
        <f>Objects!$G$16</f>
        <v>Zeolite Catalyst</v>
      </c>
      <c r="P5" s="143">
        <v>64</v>
      </c>
      <c r="Q5" s="130"/>
      <c r="R5" s="130"/>
      <c r="S5" s="130"/>
      <c r="T5" s="130"/>
      <c r="U5" s="130"/>
      <c r="V5" s="130"/>
      <c r="W5" s="130"/>
      <c r="X5" s="130"/>
      <c r="Y5" s="130"/>
      <c r="Z5" s="130"/>
      <c r="AA5" s="130"/>
      <c r="AB5" s="132"/>
      <c r="AC5" s="132"/>
    </row>
    <row r="6" spans="1:32" ht="15" customHeight="1" x14ac:dyDescent="0.25">
      <c r="A6" s="142" t="str">
        <f>[3]Enums!$A$134</f>
        <v>1.0.0</v>
      </c>
      <c r="B6" s="130"/>
      <c r="C6" s="130" t="s">
        <v>24</v>
      </c>
      <c r="D6" s="130"/>
      <c r="E6" s="145" t="str">
        <f>Objects!$V$84</f>
        <v>Bag (PolyPropylene Pellets)</v>
      </c>
      <c r="F6" s="130">
        <v>8</v>
      </c>
      <c r="G6" s="130"/>
      <c r="H6" s="130"/>
      <c r="I6" s="130"/>
      <c r="J6" s="143"/>
      <c r="K6" s="130"/>
      <c r="L6" s="143"/>
      <c r="M6" s="130"/>
      <c r="N6" s="143"/>
      <c r="O6" s="154" t="str">
        <f>Objects!$J$255</f>
        <v>Flask (Propylene)</v>
      </c>
      <c r="P6" s="143">
        <v>7</v>
      </c>
      <c r="Q6" s="130"/>
      <c r="R6" s="130"/>
      <c r="S6" s="130"/>
      <c r="T6" s="130"/>
      <c r="U6" s="130"/>
      <c r="V6" s="130"/>
      <c r="W6" s="130"/>
      <c r="X6" s="130"/>
      <c r="Y6" s="130"/>
      <c r="Z6" s="130"/>
      <c r="AA6" s="130"/>
      <c r="AB6" s="132"/>
      <c r="AC6" s="132"/>
    </row>
    <row r="7" spans="1:32" ht="15" customHeight="1" x14ac:dyDescent="0.25">
      <c r="A7" s="142" t="str">
        <f>[3]Enums!$A$134</f>
        <v>1.0.0</v>
      </c>
      <c r="B7" s="130"/>
      <c r="C7" s="130" t="s">
        <v>24</v>
      </c>
      <c r="D7" s="130"/>
      <c r="E7" s="145" t="str">
        <f>Objects!$W$84</f>
        <v>Sack (PolyPropylene Pellets)</v>
      </c>
      <c r="F7" s="143">
        <v>8</v>
      </c>
      <c r="G7" s="130"/>
      <c r="H7" s="144"/>
      <c r="I7" s="130"/>
      <c r="J7" s="143"/>
      <c r="K7" s="130"/>
      <c r="L7" s="143"/>
      <c r="M7" s="130"/>
      <c r="N7" s="143"/>
      <c r="O7" s="154" t="str">
        <f>Objects!$K$255</f>
        <v>Cartridge (Propylene)</v>
      </c>
      <c r="P7" s="143">
        <v>7</v>
      </c>
      <c r="Q7" s="130"/>
      <c r="R7" s="130"/>
      <c r="S7" s="130"/>
      <c r="T7" s="130"/>
      <c r="U7" s="130"/>
      <c r="V7" s="130"/>
      <c r="W7" s="130"/>
      <c r="X7" s="130"/>
      <c r="Y7" s="130"/>
      <c r="Z7" s="130"/>
      <c r="AA7" s="130"/>
      <c r="AB7" s="132"/>
      <c r="AC7" s="132"/>
    </row>
    <row r="8" spans="1:32" ht="15" customHeight="1" x14ac:dyDescent="0.25">
      <c r="A8" s="142" t="str">
        <f>[3]Enums!$A$134</f>
        <v>1.0.0</v>
      </c>
      <c r="B8" s="130"/>
      <c r="C8" s="130" t="s">
        <v>24</v>
      </c>
      <c r="D8" s="130"/>
      <c r="E8" s="145" t="str">
        <f>Objects!$X$84</f>
        <v>Powder Keg (PolyPropylene Pellets)</v>
      </c>
      <c r="F8" s="143">
        <v>8</v>
      </c>
      <c r="G8" s="130"/>
      <c r="H8" s="144"/>
      <c r="I8" s="130"/>
      <c r="J8" s="143"/>
      <c r="K8" s="130"/>
      <c r="L8" s="143"/>
      <c r="M8" s="130"/>
      <c r="N8" s="143"/>
      <c r="O8" s="154" t="str">
        <f>Objects!$L$255</f>
        <v>Canister (Propylene)</v>
      </c>
      <c r="P8" s="143">
        <v>7</v>
      </c>
      <c r="Q8" s="130"/>
      <c r="R8" s="130"/>
      <c r="S8" s="130"/>
      <c r="T8" s="130"/>
      <c r="U8" s="130"/>
      <c r="V8" s="130"/>
      <c r="W8" s="130"/>
      <c r="X8" s="130"/>
      <c r="Y8" s="130"/>
      <c r="Z8" s="130"/>
      <c r="AA8" s="130"/>
      <c r="AB8" s="132"/>
      <c r="AC8" s="132"/>
    </row>
    <row r="9" spans="1:32" ht="15" customHeight="1" x14ac:dyDescent="0.25">
      <c r="A9" s="142" t="str">
        <f>[3]Enums!$A$159</f>
        <v>1.3.8</v>
      </c>
      <c r="B9" s="130"/>
      <c r="C9" s="130" t="s">
        <v>24</v>
      </c>
      <c r="D9" s="130"/>
      <c r="E9" s="145" t="str">
        <f>Objects!$AE$102</f>
        <v>Fibers (PP)</v>
      </c>
      <c r="F9" s="143">
        <v>1</v>
      </c>
      <c r="G9" s="130"/>
      <c r="H9" s="144"/>
      <c r="I9" s="130"/>
      <c r="J9" s="143"/>
      <c r="K9" s="130"/>
      <c r="L9" s="143"/>
      <c r="M9" s="130"/>
      <c r="N9" s="143"/>
      <c r="O9" s="154" t="str">
        <f>Objects!$J$255</f>
        <v>Flask (Propylene)</v>
      </c>
      <c r="P9" s="143">
        <v>16</v>
      </c>
      <c r="Q9" s="130"/>
      <c r="R9" s="130"/>
      <c r="S9" s="130"/>
      <c r="T9" s="130"/>
      <c r="U9" s="130"/>
      <c r="V9" s="130"/>
      <c r="W9" s="130"/>
      <c r="X9" s="130"/>
      <c r="Y9" s="130"/>
      <c r="Z9" s="130"/>
      <c r="AA9" s="130"/>
      <c r="AB9" s="132"/>
      <c r="AC9" s="132"/>
    </row>
    <row r="10" spans="1:32" ht="15" customHeight="1" x14ac:dyDescent="0.25">
      <c r="A10" s="142" t="str">
        <f>[3]Enums!$A$159</f>
        <v>1.3.8</v>
      </c>
      <c r="B10" s="130"/>
      <c r="C10" s="130" t="s">
        <v>24</v>
      </c>
      <c r="D10" s="130"/>
      <c r="E10" s="145" t="str">
        <f>Objects!$AE$102</f>
        <v>Fibers (PP)</v>
      </c>
      <c r="F10" s="143">
        <v>4</v>
      </c>
      <c r="G10" s="130"/>
      <c r="H10" s="144"/>
      <c r="I10" s="130"/>
      <c r="J10" s="143"/>
      <c r="K10" s="130"/>
      <c r="L10" s="143"/>
      <c r="M10" s="130"/>
      <c r="N10" s="143"/>
      <c r="O10" s="154" t="str">
        <f>Objects!$K$255</f>
        <v>Cartridge (Propylene)</v>
      </c>
      <c r="P10" s="143">
        <v>1</v>
      </c>
      <c r="Q10" s="130"/>
      <c r="R10" s="130"/>
      <c r="S10" s="130"/>
      <c r="T10" s="130"/>
      <c r="U10" s="130"/>
      <c r="V10" s="130"/>
      <c r="W10" s="130"/>
      <c r="X10" s="130"/>
      <c r="Y10" s="130"/>
      <c r="Z10" s="130"/>
      <c r="AA10" s="130"/>
      <c r="AB10" s="132"/>
      <c r="AC10" s="132"/>
    </row>
    <row r="11" spans="1:32" ht="15" customHeight="1" x14ac:dyDescent="0.25">
      <c r="A11" s="142" t="str">
        <f>[3]Enums!$A$159</f>
        <v>1.3.8</v>
      </c>
      <c r="B11" s="130"/>
      <c r="C11" s="130" t="s">
        <v>24</v>
      </c>
      <c r="D11" s="130"/>
      <c r="E11" s="145" t="str">
        <f>Objects!$AE$102</f>
        <v>Fibers (PP)</v>
      </c>
      <c r="F11" s="143">
        <v>64</v>
      </c>
      <c r="G11" s="130"/>
      <c r="H11" s="144"/>
      <c r="I11" s="130"/>
      <c r="J11" s="143"/>
      <c r="K11" s="130"/>
      <c r="L11" s="143"/>
      <c r="M11" s="130"/>
      <c r="N11" s="143"/>
      <c r="O11" s="154" t="str">
        <f>Objects!$K$255</f>
        <v>Cartridge (Propylene)</v>
      </c>
      <c r="P11" s="143">
        <v>16</v>
      </c>
      <c r="Q11" s="130"/>
      <c r="R11" s="130"/>
      <c r="S11" s="130"/>
      <c r="T11" s="130"/>
      <c r="U11" s="130"/>
      <c r="V11" s="130"/>
      <c r="W11" s="130"/>
      <c r="X11" s="130"/>
      <c r="Y11" s="130"/>
      <c r="Z11" s="130"/>
      <c r="AA11" s="130"/>
      <c r="AB11" s="132"/>
      <c r="AC11" s="132"/>
    </row>
    <row r="12" spans="1:32" ht="15" customHeight="1" x14ac:dyDescent="0.25">
      <c r="A12" s="142" t="str">
        <f>[3]Enums!$A$134</f>
        <v>1.0.0</v>
      </c>
      <c r="B12" s="130"/>
      <c r="C12" s="130" t="s">
        <v>24</v>
      </c>
      <c r="D12" s="130"/>
      <c r="E12" s="145" t="str">
        <f>Objects!$AA$84</f>
        <v>Slab (PP)</v>
      </c>
      <c r="F12" s="143">
        <v>16</v>
      </c>
      <c r="G12" s="130"/>
      <c r="H12" s="144"/>
      <c r="I12" s="130"/>
      <c r="J12" s="143"/>
      <c r="K12" s="130"/>
      <c r="L12" s="143"/>
      <c r="M12" s="130"/>
      <c r="N12" s="143"/>
      <c r="O12" s="154" t="str">
        <f>Objects!$K$255</f>
        <v>Cartridge (Propylene)</v>
      </c>
      <c r="P12" s="143">
        <v>7</v>
      </c>
      <c r="Q12" s="130"/>
      <c r="R12" s="130"/>
      <c r="S12" s="130"/>
      <c r="T12" s="130"/>
      <c r="U12" s="130"/>
      <c r="V12" s="130"/>
      <c r="W12" s="130"/>
      <c r="X12" s="130"/>
      <c r="Y12" s="130"/>
      <c r="Z12" s="130"/>
      <c r="AA12" s="130"/>
      <c r="AB12" s="132"/>
      <c r="AC12" s="132"/>
    </row>
    <row r="13" spans="1:32" ht="15" customHeight="1" x14ac:dyDescent="0.25">
      <c r="A13" s="142" t="str">
        <f>[3]Enums!$A$134</f>
        <v>1.0.0</v>
      </c>
      <c r="B13" s="130"/>
      <c r="C13" s="130" t="s">
        <v>24</v>
      </c>
      <c r="D13" s="130"/>
      <c r="E13" s="145" t="str">
        <f>Objects!$AB$84</f>
        <v>Stairs (PP)</v>
      </c>
      <c r="F13" s="143">
        <v>8</v>
      </c>
      <c r="G13" s="130"/>
      <c r="H13" s="144"/>
      <c r="I13" s="130"/>
      <c r="J13" s="143"/>
      <c r="K13" s="130"/>
      <c r="L13" s="143"/>
      <c r="M13" s="130"/>
      <c r="N13" s="143"/>
      <c r="O13" s="154" t="str">
        <f>Objects!$K$255</f>
        <v>Cartridge (Propylene)</v>
      </c>
      <c r="P13" s="143">
        <v>7</v>
      </c>
      <c r="Q13" s="130"/>
      <c r="R13" s="130"/>
      <c r="S13" s="130"/>
      <c r="T13" s="130"/>
      <c r="U13" s="130"/>
      <c r="V13" s="130"/>
      <c r="W13" s="130"/>
      <c r="X13" s="130"/>
      <c r="Y13" s="130"/>
      <c r="Z13" s="130"/>
      <c r="AA13" s="130"/>
      <c r="AB13" s="132"/>
      <c r="AC13" s="132"/>
    </row>
    <row r="14" spans="1:32" ht="15" customHeight="1" x14ac:dyDescent="0.25">
      <c r="A14" s="142" t="str">
        <f>[3]Enums!$A$134</f>
        <v>1.0.0</v>
      </c>
      <c r="B14" s="130"/>
      <c r="C14" s="130" t="s">
        <v>24</v>
      </c>
      <c r="D14" s="130"/>
      <c r="E14" s="145" t="str">
        <f>Objects!$V$5</f>
        <v>Bag (Amorphous PolyEthylene Terephthalate Pellets)</v>
      </c>
      <c r="F14" s="143">
        <v>1</v>
      </c>
      <c r="G14" s="130"/>
      <c r="H14" s="144"/>
      <c r="I14" s="130"/>
      <c r="J14" s="143"/>
      <c r="K14" s="130"/>
      <c r="L14" s="143"/>
      <c r="M14" s="130"/>
      <c r="N14" s="143"/>
      <c r="O14" s="154" t="str">
        <f>Objects!$J$295</f>
        <v>Vial (Terephthalic Acid)</v>
      </c>
      <c r="P14" s="143">
        <v>2</v>
      </c>
      <c r="Q14" s="130" t="str">
        <f>Objects!$J$140</f>
        <v>Vial (Ethylene Glycol)</v>
      </c>
      <c r="R14" s="130">
        <v>4</v>
      </c>
      <c r="S14" s="130" t="str">
        <f>Objects!$J$128</f>
        <v>Vial (Dimethyl Terephthalate)</v>
      </c>
      <c r="T14" s="130">
        <v>1</v>
      </c>
      <c r="U14" s="130"/>
      <c r="V14" s="130"/>
      <c r="W14" s="130"/>
      <c r="X14" s="130"/>
      <c r="Y14" s="130"/>
      <c r="Z14" s="130"/>
      <c r="AA14" s="130"/>
      <c r="AB14" s="132"/>
      <c r="AC14" s="132"/>
    </row>
    <row r="15" spans="1:32" ht="15" customHeight="1" x14ac:dyDescent="0.25">
      <c r="A15" s="142" t="str">
        <f>[3]Enums!$A$134</f>
        <v>1.0.0</v>
      </c>
      <c r="B15" s="130"/>
      <c r="C15" s="130" t="s">
        <v>24</v>
      </c>
      <c r="D15" s="130"/>
      <c r="E15" s="145" t="str">
        <f>Objects!$W$5</f>
        <v>Sack (Amorphous PolyEthylene Terephthalate Pellets)</v>
      </c>
      <c r="F15" s="143">
        <v>1</v>
      </c>
      <c r="G15" s="130"/>
      <c r="H15" s="144"/>
      <c r="I15" s="130"/>
      <c r="J15" s="143"/>
      <c r="K15" s="130"/>
      <c r="L15" s="143"/>
      <c r="M15" s="130"/>
      <c r="N15" s="143"/>
      <c r="O15" s="154" t="str">
        <f>Objects!$K$295</f>
        <v>Beaker (Terephthalic Acid)</v>
      </c>
      <c r="P15" s="143">
        <v>2</v>
      </c>
      <c r="Q15" s="130" t="str">
        <f>Objects!$K$140</f>
        <v>Beaker (Ethylene Glycol)</v>
      </c>
      <c r="R15" s="130">
        <v>4</v>
      </c>
      <c r="S15" s="130" t="str">
        <f>Objects!$K$128</f>
        <v>Beaker (Dimethyl Terephthalate)</v>
      </c>
      <c r="T15" s="130">
        <v>1</v>
      </c>
      <c r="U15" s="130"/>
      <c r="V15" s="130"/>
      <c r="W15" s="130"/>
      <c r="X15" s="130"/>
      <c r="Y15" s="130"/>
      <c r="Z15" s="130"/>
      <c r="AA15" s="130"/>
      <c r="AB15" s="132"/>
      <c r="AC15" s="132"/>
    </row>
    <row r="16" spans="1:32" ht="15" customHeight="1" x14ac:dyDescent="0.25">
      <c r="A16" s="142" t="str">
        <f>[3]Enums!$A$134</f>
        <v>1.0.0</v>
      </c>
      <c r="B16" s="130"/>
      <c r="C16" s="130" t="s">
        <v>24</v>
      </c>
      <c r="D16" s="130"/>
      <c r="E16" s="145" t="str">
        <f>Objects!$X$5</f>
        <v>Powder Keg (Amorphous PolyEthylene Terephthalate Pellets)</v>
      </c>
      <c r="F16" s="143">
        <v>1</v>
      </c>
      <c r="G16" s="130"/>
      <c r="H16" s="144"/>
      <c r="I16" s="130"/>
      <c r="J16" s="143"/>
      <c r="K16" s="130"/>
      <c r="L16" s="143"/>
      <c r="M16" s="130"/>
      <c r="N16" s="143"/>
      <c r="O16" s="154" t="str">
        <f>Objects!$L$295</f>
        <v>Drum (Terephthalic Acid)</v>
      </c>
      <c r="P16" s="143">
        <v>2</v>
      </c>
      <c r="Q16" s="130" t="str">
        <f>Objects!$L$140</f>
        <v>Drum (Ethylene Glycol)</v>
      </c>
      <c r="R16" s="130">
        <v>4</v>
      </c>
      <c r="S16" s="130" t="str">
        <f>Objects!$L$128</f>
        <v>Drum (Dimethyl Terephthalate)</v>
      </c>
      <c r="T16" s="130">
        <v>1</v>
      </c>
      <c r="U16" s="130"/>
      <c r="V16" s="130"/>
      <c r="W16" s="130"/>
      <c r="X16" s="130"/>
      <c r="Y16" s="130"/>
      <c r="Z16" s="130"/>
      <c r="AA16" s="130"/>
      <c r="AB16" s="132"/>
      <c r="AC16" s="132"/>
    </row>
    <row r="17" spans="1:29" ht="15" customHeight="1" x14ac:dyDescent="0.25">
      <c r="A17" s="142" t="str">
        <f>[3]Enums!$A$134</f>
        <v>1.0.0</v>
      </c>
      <c r="B17" s="130"/>
      <c r="C17" s="130" t="s">
        <v>24</v>
      </c>
      <c r="D17" s="130"/>
      <c r="E17" s="145" t="str">
        <f>Objects!$V$23</f>
        <v>Bag (Low Density PolyEthylene Pellets)</v>
      </c>
      <c r="F17" s="143">
        <v>8</v>
      </c>
      <c r="G17" s="130"/>
      <c r="H17" s="144"/>
      <c r="I17" s="130"/>
      <c r="J17" s="143"/>
      <c r="K17" s="130"/>
      <c r="L17" s="143"/>
      <c r="M17" s="130"/>
      <c r="N17" s="143"/>
      <c r="O17" s="154" t="str">
        <f>Objects!$J$138</f>
        <v>Flask (Ethylene)</v>
      </c>
      <c r="P17" s="143">
        <v>7</v>
      </c>
      <c r="Q17" s="130"/>
      <c r="R17" s="130"/>
      <c r="S17" s="130"/>
      <c r="T17" s="130"/>
      <c r="U17" s="130"/>
      <c r="V17" s="130"/>
      <c r="W17" s="130"/>
      <c r="X17" s="130"/>
      <c r="Y17" s="130"/>
      <c r="Z17" s="130"/>
      <c r="AA17" s="130"/>
      <c r="AB17" s="132"/>
      <c r="AC17" s="132"/>
    </row>
    <row r="18" spans="1:29" ht="15" customHeight="1" x14ac:dyDescent="0.25">
      <c r="A18" s="142" t="str">
        <f>[3]Enums!$A$134</f>
        <v>1.0.0</v>
      </c>
      <c r="B18" s="130"/>
      <c r="C18" s="130" t="s">
        <v>24</v>
      </c>
      <c r="D18" s="130"/>
      <c r="E18" s="145" t="str">
        <f>Objects!$W$23</f>
        <v>Sack (Low Density PolyEthylene Pellets)</v>
      </c>
      <c r="F18" s="143">
        <v>8</v>
      </c>
      <c r="G18" s="130"/>
      <c r="H18" s="144"/>
      <c r="I18" s="130"/>
      <c r="J18" s="143"/>
      <c r="K18" s="130"/>
      <c r="L18" s="143"/>
      <c r="M18" s="130"/>
      <c r="N18" s="143"/>
      <c r="O18" s="154" t="str">
        <f>Objects!$K$138</f>
        <v>Cartridge (Ethylene)</v>
      </c>
      <c r="P18" s="143">
        <v>7</v>
      </c>
      <c r="Q18" s="130"/>
      <c r="R18" s="130"/>
      <c r="S18" s="130"/>
      <c r="T18" s="130"/>
      <c r="U18" s="130"/>
      <c r="V18" s="130"/>
      <c r="W18" s="130"/>
      <c r="X18" s="130"/>
      <c r="Y18" s="130"/>
      <c r="Z18" s="130"/>
      <c r="AA18" s="130"/>
      <c r="AB18" s="132"/>
      <c r="AC18" s="132"/>
    </row>
    <row r="19" spans="1:29" ht="15" customHeight="1" x14ac:dyDescent="0.25">
      <c r="A19" s="142" t="str">
        <f>[3]Enums!$A$134</f>
        <v>1.0.0</v>
      </c>
      <c r="B19" s="130"/>
      <c r="C19" s="130" t="s">
        <v>24</v>
      </c>
      <c r="D19" s="130"/>
      <c r="E19" s="145" t="str">
        <f>Objects!$X$23</f>
        <v>Powder Keg (Low Density PolyEthylene Pellets)</v>
      </c>
      <c r="F19" s="143">
        <v>8</v>
      </c>
      <c r="G19" s="130"/>
      <c r="H19" s="144"/>
      <c r="I19" s="130"/>
      <c r="J19" s="143"/>
      <c r="K19" s="130"/>
      <c r="L19" s="143"/>
      <c r="M19" s="130"/>
      <c r="N19" s="143"/>
      <c r="O19" s="154" t="str">
        <f>Objects!$L$138</f>
        <v>Canister (Ethylene)</v>
      </c>
      <c r="P19" s="143">
        <v>7</v>
      </c>
      <c r="Q19" s="130"/>
      <c r="R19" s="130"/>
      <c r="S19" s="130"/>
      <c r="T19" s="130"/>
      <c r="U19" s="130"/>
      <c r="V19" s="130"/>
      <c r="W19" s="130"/>
      <c r="X19" s="130"/>
      <c r="Y19" s="130"/>
      <c r="Z19" s="130"/>
      <c r="AA19" s="130"/>
      <c r="AB19" s="132"/>
      <c r="AC19" s="132"/>
    </row>
    <row r="20" spans="1:29" ht="15" customHeight="1" x14ac:dyDescent="0.25">
      <c r="A20" s="142" t="str">
        <f>[3]Enums!$A$134</f>
        <v>1.0.0</v>
      </c>
      <c r="B20" s="130"/>
      <c r="C20" s="130" t="s">
        <v>24</v>
      </c>
      <c r="D20" s="130"/>
      <c r="E20" s="145" t="str">
        <f>Objects!$AE$41</f>
        <v>Fibers (LDPE)</v>
      </c>
      <c r="F20" s="143">
        <v>1</v>
      </c>
      <c r="G20" s="130"/>
      <c r="H20" s="144"/>
      <c r="I20" s="130"/>
      <c r="J20" s="143"/>
      <c r="K20" s="130"/>
      <c r="L20" s="143"/>
      <c r="M20" s="130"/>
      <c r="N20" s="143"/>
      <c r="O20" s="154" t="str">
        <f>Objects!$J$138</f>
        <v>Flask (Ethylene)</v>
      </c>
      <c r="P20" s="143">
        <v>16</v>
      </c>
      <c r="Q20" s="130"/>
      <c r="R20" s="130"/>
      <c r="S20" s="130"/>
      <c r="T20" s="130"/>
      <c r="U20" s="130"/>
      <c r="V20" s="130"/>
      <c r="W20" s="130"/>
      <c r="X20" s="130"/>
      <c r="Y20" s="130"/>
      <c r="Z20" s="130"/>
      <c r="AA20" s="130"/>
      <c r="AB20" s="132"/>
      <c r="AC20" s="132"/>
    </row>
    <row r="21" spans="1:29" ht="15" customHeight="1" x14ac:dyDescent="0.25">
      <c r="A21" s="142" t="str">
        <f>[3]Enums!$A$134</f>
        <v>1.0.0</v>
      </c>
      <c r="B21" s="130"/>
      <c r="C21" s="130" t="s">
        <v>24</v>
      </c>
      <c r="D21" s="130"/>
      <c r="E21" s="145" t="str">
        <f>Objects!$AE$41</f>
        <v>Fibers (LDPE)</v>
      </c>
      <c r="F21" s="143">
        <v>16</v>
      </c>
      <c r="G21" s="130"/>
      <c r="H21" s="144"/>
      <c r="I21" s="130"/>
      <c r="J21" s="143"/>
      <c r="K21" s="130"/>
      <c r="L21" s="143"/>
      <c r="M21" s="130"/>
      <c r="N21" s="143"/>
      <c r="O21" s="154" t="str">
        <f>Objects!$K$138</f>
        <v>Cartridge (Ethylene)</v>
      </c>
      <c r="P21" s="143">
        <v>1</v>
      </c>
      <c r="Q21" s="130"/>
      <c r="R21" s="130"/>
      <c r="S21" s="130"/>
      <c r="T21" s="130"/>
      <c r="U21" s="130"/>
      <c r="V21" s="130"/>
      <c r="W21" s="130"/>
      <c r="X21" s="130"/>
      <c r="Y21" s="130"/>
      <c r="Z21" s="130"/>
      <c r="AA21" s="130"/>
      <c r="AB21" s="132"/>
      <c r="AC21" s="132"/>
    </row>
    <row r="22" spans="1:29" ht="15" customHeight="1" x14ac:dyDescent="0.25">
      <c r="A22" s="142" t="str">
        <f>[3]Enums!$A$134</f>
        <v>1.0.0</v>
      </c>
      <c r="B22" s="130"/>
      <c r="C22" s="130" t="s">
        <v>24</v>
      </c>
      <c r="D22" s="130"/>
      <c r="E22" s="145" t="str">
        <f>Objects!$AE$41</f>
        <v>Fibers (LDPE)</v>
      </c>
      <c r="F22" s="143">
        <v>64</v>
      </c>
      <c r="G22" s="130"/>
      <c r="H22" s="144"/>
      <c r="I22" s="130"/>
      <c r="J22" s="143"/>
      <c r="K22" s="130"/>
      <c r="L22" s="143"/>
      <c r="M22" s="130"/>
      <c r="N22" s="143"/>
      <c r="O22" s="154" t="str">
        <f>Objects!$K$138</f>
        <v>Cartridge (Ethylene)</v>
      </c>
      <c r="P22" s="143">
        <v>16</v>
      </c>
      <c r="Q22" s="130"/>
      <c r="R22" s="130"/>
      <c r="S22" s="130"/>
      <c r="T22" s="130"/>
      <c r="U22" s="130"/>
      <c r="V22" s="130"/>
      <c r="W22" s="130"/>
      <c r="X22" s="130"/>
      <c r="Y22" s="130"/>
      <c r="Z22" s="130"/>
      <c r="AA22" s="130"/>
      <c r="AB22" s="132"/>
      <c r="AC22" s="132"/>
    </row>
    <row r="23" spans="1:29" ht="15" customHeight="1" x14ac:dyDescent="0.25">
      <c r="A23" s="142" t="str">
        <f>[3]Enums!$A$134</f>
        <v>1.0.0</v>
      </c>
      <c r="B23" s="130"/>
      <c r="C23" s="130" t="s">
        <v>24</v>
      </c>
      <c r="D23" s="130"/>
      <c r="E23" s="145" t="str">
        <f>Objects!$AA$23</f>
        <v>Slab (LDPE)</v>
      </c>
      <c r="F23" s="143">
        <v>16</v>
      </c>
      <c r="G23" s="130"/>
      <c r="H23" s="144"/>
      <c r="I23" s="130"/>
      <c r="J23" s="143"/>
      <c r="K23" s="130"/>
      <c r="L23" s="143"/>
      <c r="M23" s="130"/>
      <c r="N23" s="143"/>
      <c r="O23" s="154" t="str">
        <f>Objects!$K$138</f>
        <v>Cartridge (Ethylene)</v>
      </c>
      <c r="P23" s="143">
        <v>7</v>
      </c>
      <c r="Q23" s="130"/>
      <c r="R23" s="130"/>
      <c r="S23" s="130"/>
      <c r="T23" s="130"/>
      <c r="U23" s="130"/>
      <c r="V23" s="130"/>
      <c r="W23" s="130"/>
      <c r="X23" s="130"/>
      <c r="Y23" s="130"/>
      <c r="Z23" s="130"/>
      <c r="AA23" s="130"/>
      <c r="AB23" s="132"/>
      <c r="AC23" s="132"/>
    </row>
    <row r="24" spans="1:29" ht="15" customHeight="1" x14ac:dyDescent="0.25">
      <c r="A24" s="142" t="str">
        <f>[3]Enums!$A$134</f>
        <v>1.0.0</v>
      </c>
      <c r="B24" s="130"/>
      <c r="C24" s="130" t="s">
        <v>24</v>
      </c>
      <c r="D24" s="130"/>
      <c r="E24" s="145" t="str">
        <f>Objects!$AB$23</f>
        <v>Stairs (LDPE)</v>
      </c>
      <c r="F24" s="143">
        <v>8</v>
      </c>
      <c r="G24" s="130"/>
      <c r="H24" s="144"/>
      <c r="I24" s="130"/>
      <c r="J24" s="143"/>
      <c r="K24" s="130"/>
      <c r="L24" s="143"/>
      <c r="M24" s="130"/>
      <c r="N24" s="143"/>
      <c r="O24" s="154" t="str">
        <f>Objects!$K$138</f>
        <v>Cartridge (Ethylene)</v>
      </c>
      <c r="P24" s="143">
        <v>7</v>
      </c>
      <c r="Q24" s="130"/>
      <c r="R24" s="130"/>
      <c r="S24" s="130"/>
      <c r="T24" s="130"/>
      <c r="U24" s="130"/>
      <c r="V24" s="130"/>
      <c r="W24" s="130"/>
      <c r="X24" s="130"/>
      <c r="Y24" s="130"/>
      <c r="Z24" s="130"/>
      <c r="AA24" s="130"/>
      <c r="AB24" s="132"/>
      <c r="AC24" s="132"/>
    </row>
    <row r="25" spans="1:29" ht="15" customHeight="1" x14ac:dyDescent="0.25">
      <c r="A25" s="142" t="str">
        <f>[3]Enums!$A$134</f>
        <v>1.0.0</v>
      </c>
      <c r="B25" s="130" t="b">
        <v>0</v>
      </c>
      <c r="C25" s="145" t="s">
        <v>23</v>
      </c>
      <c r="D25" s="130"/>
      <c r="E25" s="130" t="str">
        <f>Objects!$J$138</f>
        <v>Flask (Ethylene)</v>
      </c>
      <c r="F25" s="143">
        <v>1</v>
      </c>
      <c r="G25" s="130"/>
      <c r="H25" s="144"/>
      <c r="I25" s="130"/>
      <c r="J25" s="143"/>
      <c r="K25" s="130"/>
      <c r="L25" s="143"/>
      <c r="M25" s="130"/>
      <c r="N25" s="143"/>
      <c r="O25" s="155" t="str">
        <f>Objects!$V$23</f>
        <v>Bag (Low Density PolyEthylene Pellets)</v>
      </c>
      <c r="P25" s="143">
        <v>1</v>
      </c>
      <c r="Q25" s="130"/>
      <c r="R25" s="130"/>
      <c r="S25" s="130"/>
      <c r="T25" s="130"/>
      <c r="U25" s="130"/>
      <c r="V25" s="130"/>
      <c r="W25" s="130"/>
      <c r="X25" s="130"/>
      <c r="Y25" s="130"/>
      <c r="Z25" s="130"/>
      <c r="AA25" s="130"/>
      <c r="AB25" s="132"/>
      <c r="AC25" s="132"/>
    </row>
    <row r="26" spans="1:29" ht="15" customHeight="1" x14ac:dyDescent="0.25">
      <c r="A26" s="142" t="str">
        <f>[3]Enums!$A$134</f>
        <v>1.0.0</v>
      </c>
      <c r="B26" s="130" t="b">
        <v>0</v>
      </c>
      <c r="C26" s="130" t="s">
        <v>24</v>
      </c>
      <c r="D26" s="130"/>
      <c r="E26" s="130" t="str">
        <f>Objects!$J$138</f>
        <v>Flask (Ethylene)</v>
      </c>
      <c r="F26" s="143">
        <v>1</v>
      </c>
      <c r="G26" s="130" t="str">
        <f>Objects!$J$317</f>
        <v>Vial (Deionized Water)</v>
      </c>
      <c r="H26" s="144">
        <v>1</v>
      </c>
      <c r="I26" s="130"/>
      <c r="J26" s="143"/>
      <c r="K26" s="130"/>
      <c r="L26" s="143"/>
      <c r="M26" s="130"/>
      <c r="N26" s="143"/>
      <c r="O26" s="154" t="str">
        <f>Objects!$J$134</f>
        <v>Vial (Ethanol)</v>
      </c>
      <c r="P26" s="143">
        <v>1</v>
      </c>
      <c r="Q26" s="130"/>
      <c r="R26" s="130"/>
      <c r="S26" s="130"/>
      <c r="T26" s="130"/>
      <c r="U26" s="130"/>
      <c r="V26" s="130"/>
      <c r="W26" s="130"/>
      <c r="X26" s="130"/>
      <c r="Y26" s="130"/>
      <c r="Z26" s="130"/>
      <c r="AA26" s="130"/>
      <c r="AB26" s="132"/>
      <c r="AC26" s="132"/>
    </row>
    <row r="27" spans="1:29" ht="15" customHeight="1" x14ac:dyDescent="0.25">
      <c r="A27" s="142" t="str">
        <f>[3]Enums!$A$134</f>
        <v>1.0.0</v>
      </c>
      <c r="B27" s="130" t="b">
        <v>0</v>
      </c>
      <c r="C27" s="130" t="s">
        <v>24</v>
      </c>
      <c r="D27" s="130"/>
      <c r="E27" s="130" t="str">
        <f>Objects!$J$138</f>
        <v>Flask (Ethylene)</v>
      </c>
      <c r="F27" s="143">
        <v>1</v>
      </c>
      <c r="G27" s="130" t="str">
        <f>Objects!$R$9</f>
        <v>Flask (Oxygen)</v>
      </c>
      <c r="H27" s="144">
        <v>1</v>
      </c>
      <c r="I27" s="130" t="str">
        <f>Objects!$G$4</f>
        <v>Palladium Catalyst</v>
      </c>
      <c r="J27" s="143">
        <v>1</v>
      </c>
      <c r="K27" s="130"/>
      <c r="L27" s="143"/>
      <c r="M27" s="130"/>
      <c r="N27" s="143"/>
      <c r="O27" s="154" t="str">
        <f>Objects!$J$141</f>
        <v>Vial (Ethylene Oxide)</v>
      </c>
      <c r="P27" s="143">
        <v>1</v>
      </c>
      <c r="Q27" s="130"/>
      <c r="R27" s="130"/>
      <c r="S27" s="130"/>
      <c r="T27" s="130"/>
      <c r="U27" s="130"/>
      <c r="V27" s="130"/>
      <c r="W27" s="130"/>
      <c r="X27" s="130"/>
      <c r="Y27" s="130"/>
      <c r="Z27" s="130"/>
      <c r="AA27" s="130"/>
      <c r="AB27" s="132"/>
      <c r="AC27" s="132"/>
    </row>
    <row r="28" spans="1:29" ht="15" customHeight="1" x14ac:dyDescent="0.25">
      <c r="A28" s="142" t="str">
        <f>[3]Enums!$A$134</f>
        <v>1.0.0</v>
      </c>
      <c r="B28" s="130" t="b">
        <v>0</v>
      </c>
      <c r="C28" s="130" t="s">
        <v>24</v>
      </c>
      <c r="D28" s="130"/>
      <c r="E28" s="130" t="str">
        <f>Objects!$J$138</f>
        <v>Flask (Ethylene)</v>
      </c>
      <c r="F28" s="143">
        <v>2</v>
      </c>
      <c r="G28" s="130" t="str">
        <f>Objects!$J$31</f>
        <v>Vial (Acetic Acid)</v>
      </c>
      <c r="H28" s="144">
        <v>2</v>
      </c>
      <c r="I28" s="130" t="str">
        <f>Objects!$R$9</f>
        <v>Flask (Oxygen)</v>
      </c>
      <c r="J28" s="143">
        <v>1</v>
      </c>
      <c r="K28" s="130" t="str">
        <f>Objects!$G$4</f>
        <v>Palladium Catalyst</v>
      </c>
      <c r="L28" s="143">
        <v>1</v>
      </c>
      <c r="M28" s="130"/>
      <c r="N28" s="143"/>
      <c r="O28" s="154" t="str">
        <f>Objects!$J$314</f>
        <v>Vial (Vinyl Acetate)</v>
      </c>
      <c r="P28" s="143">
        <v>2</v>
      </c>
      <c r="Q28" s="130" t="str">
        <f>Objects!$J$317</f>
        <v>Vial (Deionized Water)</v>
      </c>
      <c r="R28" s="130">
        <v>2</v>
      </c>
      <c r="S28" s="130"/>
      <c r="T28" s="130"/>
      <c r="U28" s="130"/>
      <c r="V28" s="130"/>
      <c r="W28" s="130"/>
      <c r="X28" s="130"/>
      <c r="Y28" s="130"/>
      <c r="Z28" s="130"/>
      <c r="AA28" s="130"/>
      <c r="AB28" s="132"/>
      <c r="AC28" s="132"/>
    </row>
    <row r="29" spans="1:29" ht="15" customHeight="1" x14ac:dyDescent="0.25">
      <c r="A29" s="142" t="str">
        <f>[3]Enums!$A$134</f>
        <v>1.0.0</v>
      </c>
      <c r="B29" s="130" t="b">
        <v>0</v>
      </c>
      <c r="C29" s="145" t="s">
        <v>23</v>
      </c>
      <c r="D29" s="130"/>
      <c r="E29" s="130" t="str">
        <f>Objects!$K$138</f>
        <v>Cartridge (Ethylene)</v>
      </c>
      <c r="F29" s="143">
        <v>1</v>
      </c>
      <c r="G29" s="130"/>
      <c r="H29" s="144"/>
      <c r="I29" s="130"/>
      <c r="J29" s="143"/>
      <c r="K29" s="130"/>
      <c r="L29" s="143"/>
      <c r="M29" s="130"/>
      <c r="N29" s="143"/>
      <c r="O29" s="155" t="str">
        <f>Objects!$W$23</f>
        <v>Sack (Low Density PolyEthylene Pellets)</v>
      </c>
      <c r="P29" s="143">
        <v>1</v>
      </c>
      <c r="Q29" s="130"/>
      <c r="R29" s="130"/>
      <c r="S29" s="130"/>
      <c r="T29" s="130"/>
      <c r="U29" s="130"/>
      <c r="V29" s="130"/>
      <c r="W29" s="130"/>
      <c r="X29" s="130"/>
      <c r="Y29" s="130"/>
      <c r="Z29" s="130"/>
      <c r="AA29" s="130"/>
      <c r="AB29" s="132"/>
      <c r="AC29" s="132"/>
    </row>
    <row r="30" spans="1:29" ht="15" customHeight="1" x14ac:dyDescent="0.25">
      <c r="A30" s="142" t="str">
        <f>[3]Enums!$A$134</f>
        <v>1.0.0</v>
      </c>
      <c r="B30" s="130" t="b">
        <v>0</v>
      </c>
      <c r="C30" s="130" t="s">
        <v>24</v>
      </c>
      <c r="D30" s="130"/>
      <c r="E30" s="130" t="str">
        <f>Objects!$K$138</f>
        <v>Cartridge (Ethylene)</v>
      </c>
      <c r="F30" s="143">
        <v>1</v>
      </c>
      <c r="G30" s="130" t="str">
        <f>Objects!$K$317</f>
        <v>Beaker (Deionized Water)</v>
      </c>
      <c r="H30" s="144">
        <v>1</v>
      </c>
      <c r="I30" s="130"/>
      <c r="J30" s="143"/>
      <c r="K30" s="130"/>
      <c r="L30" s="143"/>
      <c r="M30" s="130"/>
      <c r="N30" s="143"/>
      <c r="O30" s="154" t="str">
        <f>Objects!$K$134</f>
        <v>Beaker (Ethanol)</v>
      </c>
      <c r="P30" s="143">
        <v>1</v>
      </c>
      <c r="Q30" s="130"/>
      <c r="R30" s="130"/>
      <c r="S30" s="130"/>
      <c r="T30" s="130"/>
      <c r="U30" s="130"/>
      <c r="V30" s="130"/>
      <c r="W30" s="130"/>
      <c r="X30" s="130"/>
      <c r="Y30" s="130"/>
      <c r="Z30" s="130"/>
      <c r="AA30" s="130"/>
      <c r="AB30" s="132"/>
      <c r="AC30" s="132"/>
    </row>
    <row r="31" spans="1:29" ht="15" customHeight="1" x14ac:dyDescent="0.25">
      <c r="A31" s="142" t="str">
        <f>[3]Enums!$A$134</f>
        <v>1.0.0</v>
      </c>
      <c r="B31" s="130" t="b">
        <v>0</v>
      </c>
      <c r="C31" s="130" t="s">
        <v>24</v>
      </c>
      <c r="D31" s="130"/>
      <c r="E31" s="130" t="str">
        <f>Objects!$K$138</f>
        <v>Cartridge (Ethylene)</v>
      </c>
      <c r="F31" s="143">
        <v>1</v>
      </c>
      <c r="G31" s="130" t="str">
        <f>Objects!$S$9</f>
        <v>Cartridge (Oxygen)</v>
      </c>
      <c r="H31" s="144">
        <v>1</v>
      </c>
      <c r="I31" s="130" t="str">
        <f>Objects!$G$4</f>
        <v>Palladium Catalyst</v>
      </c>
      <c r="J31" s="143">
        <v>4</v>
      </c>
      <c r="K31" s="130"/>
      <c r="L31" s="143"/>
      <c r="M31" s="130"/>
      <c r="N31" s="143"/>
      <c r="O31" s="154" t="str">
        <f>Objects!$K$141</f>
        <v>Beaker (Ethylene Oxide)</v>
      </c>
      <c r="P31" s="143">
        <v>1</v>
      </c>
      <c r="Q31" s="130" t="str">
        <f>Objects!$G$4</f>
        <v>Palladium Catalyst</v>
      </c>
      <c r="R31" s="143">
        <v>3</v>
      </c>
      <c r="S31" s="130"/>
      <c r="T31" s="130"/>
      <c r="U31" s="130"/>
      <c r="V31" s="130"/>
      <c r="W31" s="130"/>
      <c r="X31" s="130"/>
      <c r="Y31" s="130"/>
      <c r="Z31" s="130"/>
      <c r="AA31" s="130"/>
      <c r="AB31" s="132"/>
      <c r="AC31" s="132"/>
    </row>
    <row r="32" spans="1:29" ht="15" customHeight="1" x14ac:dyDescent="0.25">
      <c r="A32" s="142" t="str">
        <f>[3]Enums!$A$134</f>
        <v>1.0.0</v>
      </c>
      <c r="B32" s="130" t="b">
        <v>0</v>
      </c>
      <c r="C32" s="130" t="s">
        <v>24</v>
      </c>
      <c r="D32" s="130"/>
      <c r="E32" s="130" t="str">
        <f>Objects!$K$138</f>
        <v>Cartridge (Ethylene)</v>
      </c>
      <c r="F32" s="143">
        <v>2</v>
      </c>
      <c r="G32" s="130" t="str">
        <f>Objects!$K$31</f>
        <v>Beaker (Acetic Acid)</v>
      </c>
      <c r="H32" s="144">
        <v>2</v>
      </c>
      <c r="I32" s="130" t="str">
        <f>Objects!$S$9</f>
        <v>Cartridge (Oxygen)</v>
      </c>
      <c r="J32" s="143">
        <v>1</v>
      </c>
      <c r="K32" s="130" t="str">
        <f>Objects!$G$4</f>
        <v>Palladium Catalyst</v>
      </c>
      <c r="L32" s="143">
        <v>4</v>
      </c>
      <c r="M32" s="130"/>
      <c r="N32" s="143"/>
      <c r="O32" s="154" t="str">
        <f>Objects!$K$314</f>
        <v>Beaker (Vinyl Acetate)</v>
      </c>
      <c r="P32" s="143">
        <v>2</v>
      </c>
      <c r="Q32" s="130" t="str">
        <f>Objects!$K$317</f>
        <v>Beaker (Deionized Water)</v>
      </c>
      <c r="R32" s="130">
        <v>2</v>
      </c>
      <c r="S32" s="130" t="str">
        <f>Objects!$G$4</f>
        <v>Palladium Catalyst</v>
      </c>
      <c r="T32" s="143">
        <v>3</v>
      </c>
      <c r="U32" s="130"/>
      <c r="V32" s="130"/>
      <c r="W32" s="130"/>
      <c r="X32" s="130"/>
      <c r="Y32" s="130"/>
      <c r="Z32" s="130"/>
      <c r="AA32" s="130"/>
      <c r="AB32" s="132"/>
      <c r="AC32" s="132"/>
    </row>
    <row r="33" spans="1:29" ht="15" customHeight="1" x14ac:dyDescent="0.25">
      <c r="A33" s="142" t="str">
        <f>[3]Enums!$A$134</f>
        <v>1.0.0</v>
      </c>
      <c r="B33" s="130" t="b">
        <v>0</v>
      </c>
      <c r="C33" s="145" t="s">
        <v>23</v>
      </c>
      <c r="D33" s="130"/>
      <c r="E33" s="130" t="str">
        <f>Objects!$L$138</f>
        <v>Canister (Ethylene)</v>
      </c>
      <c r="F33" s="143">
        <v>1</v>
      </c>
      <c r="G33" s="130"/>
      <c r="H33" s="144"/>
      <c r="I33" s="130"/>
      <c r="J33" s="143"/>
      <c r="K33" s="130"/>
      <c r="L33" s="143"/>
      <c r="M33" s="130"/>
      <c r="N33" s="143"/>
      <c r="O33" s="155" t="str">
        <f>Objects!$X$23</f>
        <v>Powder Keg (Low Density PolyEthylene Pellets)</v>
      </c>
      <c r="P33" s="143">
        <v>1</v>
      </c>
      <c r="Q33" s="130"/>
      <c r="R33" s="130"/>
      <c r="S33" s="130"/>
      <c r="T33" s="130"/>
      <c r="U33" s="130"/>
      <c r="V33" s="130"/>
      <c r="W33" s="130"/>
      <c r="X33" s="130"/>
      <c r="Y33" s="130"/>
      <c r="Z33" s="130"/>
      <c r="AA33" s="130"/>
      <c r="AB33" s="132"/>
      <c r="AC33" s="132"/>
    </row>
    <row r="34" spans="1:29" ht="15" customHeight="1" x14ac:dyDescent="0.25">
      <c r="A34" s="142" t="str">
        <f>[3]Enums!$A$134</f>
        <v>1.0.0</v>
      </c>
      <c r="B34" s="130" t="b">
        <v>0</v>
      </c>
      <c r="C34" s="130" t="s">
        <v>24</v>
      </c>
      <c r="D34" s="130"/>
      <c r="E34" s="130" t="str">
        <f>Objects!$L$138</f>
        <v>Canister (Ethylene)</v>
      </c>
      <c r="F34" s="143">
        <v>1</v>
      </c>
      <c r="G34" s="130" t="str">
        <f>Objects!$L$317</f>
        <v>Drum (Deionized Water)</v>
      </c>
      <c r="H34" s="144">
        <v>1</v>
      </c>
      <c r="I34" s="130"/>
      <c r="J34" s="143"/>
      <c r="K34" s="130"/>
      <c r="L34" s="143"/>
      <c r="M34" s="130"/>
      <c r="N34" s="143"/>
      <c r="O34" s="154" t="str">
        <f>Objects!$L$134</f>
        <v>Drum (Ethanol)</v>
      </c>
      <c r="P34" s="143">
        <v>1</v>
      </c>
      <c r="Q34" s="130"/>
      <c r="R34" s="130"/>
      <c r="S34" s="130"/>
      <c r="T34" s="130"/>
      <c r="U34" s="130"/>
      <c r="V34" s="130"/>
      <c r="W34" s="130"/>
      <c r="X34" s="130"/>
      <c r="Y34" s="130"/>
      <c r="Z34" s="130"/>
      <c r="AA34" s="130"/>
      <c r="AB34" s="132"/>
      <c r="AC34" s="132"/>
    </row>
    <row r="35" spans="1:29" ht="15" customHeight="1" x14ac:dyDescent="0.25">
      <c r="A35" s="142" t="str">
        <f>[3]Enums!$A$134</f>
        <v>1.0.0</v>
      </c>
      <c r="B35" s="130" t="b">
        <v>0</v>
      </c>
      <c r="C35" s="130" t="s">
        <v>24</v>
      </c>
      <c r="D35" s="130"/>
      <c r="E35" s="130" t="str">
        <f>Objects!$L$138</f>
        <v>Canister (Ethylene)</v>
      </c>
      <c r="F35" s="143">
        <v>1</v>
      </c>
      <c r="G35" s="130" t="str">
        <f>Objects!$T$9</f>
        <v>Canister (Oxygen)</v>
      </c>
      <c r="H35" s="144">
        <v>1</v>
      </c>
      <c r="I35" s="130" t="str">
        <f>Objects!$G$4</f>
        <v>Palladium Catalyst</v>
      </c>
      <c r="J35" s="143">
        <v>16</v>
      </c>
      <c r="K35" s="130"/>
      <c r="L35" s="143"/>
      <c r="M35" s="130"/>
      <c r="N35" s="143"/>
      <c r="O35" s="154" t="str">
        <f>Objects!$L$141</f>
        <v>Drum (Ethylene Oxide)</v>
      </c>
      <c r="P35" s="143">
        <v>1</v>
      </c>
      <c r="Q35" s="130" t="str">
        <f>Objects!$G$4</f>
        <v>Palladium Catalyst</v>
      </c>
      <c r="R35" s="143">
        <v>15</v>
      </c>
      <c r="S35" s="130"/>
      <c r="T35" s="130"/>
      <c r="U35" s="130"/>
      <c r="V35" s="130"/>
      <c r="W35" s="130"/>
      <c r="X35" s="130"/>
      <c r="Y35" s="130"/>
      <c r="Z35" s="130"/>
      <c r="AA35" s="130"/>
      <c r="AB35" s="132"/>
      <c r="AC35" s="132"/>
    </row>
    <row r="36" spans="1:29" ht="15" customHeight="1" x14ac:dyDescent="0.25">
      <c r="A36" s="142" t="str">
        <f>[3]Enums!$A$134</f>
        <v>1.0.0</v>
      </c>
      <c r="B36" s="130" t="b">
        <v>0</v>
      </c>
      <c r="C36" s="130" t="s">
        <v>24</v>
      </c>
      <c r="D36" s="130"/>
      <c r="E36" s="130" t="str">
        <f>Objects!$L$138</f>
        <v>Canister (Ethylene)</v>
      </c>
      <c r="F36" s="143">
        <v>2</v>
      </c>
      <c r="G36" s="130" t="str">
        <f>Objects!$L$31</f>
        <v>Drum (Acetic Acid)</v>
      </c>
      <c r="H36" s="144">
        <v>2</v>
      </c>
      <c r="I36" s="130" t="str">
        <f>Objects!$T$9</f>
        <v>Canister (Oxygen)</v>
      </c>
      <c r="J36" s="143">
        <v>1</v>
      </c>
      <c r="K36" s="130" t="str">
        <f>Objects!$G$4</f>
        <v>Palladium Catalyst</v>
      </c>
      <c r="L36" s="143">
        <v>16</v>
      </c>
      <c r="M36" s="130"/>
      <c r="N36" s="143"/>
      <c r="O36" s="154" t="str">
        <f>Objects!$L$314</f>
        <v>Drum (Vinyl Acetate)</v>
      </c>
      <c r="P36" s="143">
        <v>2</v>
      </c>
      <c r="Q36" s="130" t="str">
        <f>Objects!$L$317</f>
        <v>Drum (Deionized Water)</v>
      </c>
      <c r="R36" s="130">
        <v>2</v>
      </c>
      <c r="S36" s="130" t="str">
        <f>Objects!$G$4</f>
        <v>Palladium Catalyst</v>
      </c>
      <c r="T36" s="143">
        <v>15</v>
      </c>
      <c r="U36" s="130"/>
      <c r="V36" s="130"/>
      <c r="W36" s="130"/>
      <c r="X36" s="130"/>
      <c r="Y36" s="130"/>
      <c r="Z36" s="130"/>
      <c r="AA36" s="130"/>
      <c r="AB36" s="132"/>
      <c r="AC36" s="132"/>
    </row>
    <row r="37" spans="1:29" ht="15" customHeight="1" x14ac:dyDescent="0.25">
      <c r="A37" s="142" t="str">
        <f>[3]Enums!$A$134</f>
        <v>1.0.0</v>
      </c>
      <c r="B37" s="130" t="b">
        <v>0</v>
      </c>
      <c r="C37" s="130" t="s">
        <v>24</v>
      </c>
      <c r="D37" s="130"/>
      <c r="E37" s="130" t="str">
        <f>Objects!$J$142</f>
        <v>Vial (Ethylidene Diacetate)</v>
      </c>
      <c r="F37" s="143">
        <v>1</v>
      </c>
      <c r="G37" s="130"/>
      <c r="H37" s="144"/>
      <c r="I37" s="130"/>
      <c r="J37" s="143"/>
      <c r="K37" s="130"/>
      <c r="L37" s="143"/>
      <c r="M37" s="130"/>
      <c r="N37" s="143"/>
      <c r="O37" s="154" t="str">
        <f>Objects!$J$314</f>
        <v>Vial (Vinyl Acetate)</v>
      </c>
      <c r="P37" s="143">
        <v>1</v>
      </c>
      <c r="Q37" s="130" t="str">
        <f>Objects!$J$31</f>
        <v>Vial (Acetic Acid)</v>
      </c>
      <c r="R37" s="130">
        <v>1</v>
      </c>
      <c r="S37" s="130"/>
      <c r="T37" s="130"/>
      <c r="U37" s="130"/>
      <c r="V37" s="130"/>
      <c r="W37" s="130"/>
      <c r="X37" s="130"/>
      <c r="Y37" s="130"/>
      <c r="Z37" s="130"/>
      <c r="AA37" s="130"/>
      <c r="AB37" s="132"/>
      <c r="AC37" s="132"/>
    </row>
    <row r="38" spans="1:29" ht="15" customHeight="1" x14ac:dyDescent="0.25">
      <c r="A38" s="142" t="str">
        <f>[3]Enums!$A$134</f>
        <v>1.0.0</v>
      </c>
      <c r="B38" s="130" t="b">
        <v>0</v>
      </c>
      <c r="C38" s="130" t="s">
        <v>24</v>
      </c>
      <c r="D38" s="130"/>
      <c r="E38" s="130" t="str">
        <f>Objects!$K$142</f>
        <v>Beaker (Ethylidene Diacetate)</v>
      </c>
      <c r="F38" s="143">
        <v>1</v>
      </c>
      <c r="G38" s="130"/>
      <c r="H38" s="144"/>
      <c r="I38" s="130"/>
      <c r="J38" s="143"/>
      <c r="K38" s="130"/>
      <c r="L38" s="143"/>
      <c r="M38" s="130"/>
      <c r="N38" s="143"/>
      <c r="O38" s="154" t="str">
        <f>Objects!$K$314</f>
        <v>Beaker (Vinyl Acetate)</v>
      </c>
      <c r="P38" s="143">
        <v>1</v>
      </c>
      <c r="Q38" s="130" t="str">
        <f>Objects!$K$31</f>
        <v>Beaker (Acetic Acid)</v>
      </c>
      <c r="R38" s="130">
        <v>1</v>
      </c>
      <c r="S38" s="130"/>
      <c r="T38" s="130"/>
      <c r="U38" s="130"/>
      <c r="V38" s="130"/>
      <c r="W38" s="130"/>
      <c r="X38" s="130"/>
      <c r="Y38" s="130"/>
      <c r="Z38" s="130"/>
      <c r="AA38" s="130"/>
      <c r="AB38" s="132"/>
      <c r="AC38" s="132"/>
    </row>
    <row r="39" spans="1:29" ht="15" customHeight="1" x14ac:dyDescent="0.25">
      <c r="A39" s="142" t="str">
        <f>[3]Enums!$A$134</f>
        <v>1.0.0</v>
      </c>
      <c r="B39" s="130" t="b">
        <v>0</v>
      </c>
      <c r="C39" s="130" t="s">
        <v>24</v>
      </c>
      <c r="D39" s="130"/>
      <c r="E39" s="130" t="str">
        <f>Objects!$L$142</f>
        <v>Drum (Ethylidene Diacetate)</v>
      </c>
      <c r="F39" s="143">
        <v>1</v>
      </c>
      <c r="G39" s="130"/>
      <c r="H39" s="144"/>
      <c r="I39" s="130"/>
      <c r="J39" s="143"/>
      <c r="K39" s="130"/>
      <c r="L39" s="143"/>
      <c r="M39" s="130"/>
      <c r="N39" s="143"/>
      <c r="O39" s="154" t="str">
        <f>Objects!$L$314</f>
        <v>Drum (Vinyl Acetate)</v>
      </c>
      <c r="P39" s="143">
        <v>1</v>
      </c>
      <c r="Q39" s="130" t="str">
        <f>Objects!$L$31</f>
        <v>Drum (Acetic Acid)</v>
      </c>
      <c r="R39" s="130">
        <v>1</v>
      </c>
      <c r="S39" s="130"/>
      <c r="T39" s="130"/>
      <c r="U39" s="130"/>
      <c r="V39" s="130"/>
      <c r="W39" s="130"/>
      <c r="X39" s="130"/>
      <c r="Y39" s="130"/>
      <c r="Z39" s="130"/>
      <c r="AA39" s="130"/>
      <c r="AB39" s="132"/>
      <c r="AC39" s="132"/>
    </row>
    <row r="40" spans="1:29" ht="15" customHeight="1" x14ac:dyDescent="0.25">
      <c r="A40" s="142" t="str">
        <f>[3]Enums!$A$134</f>
        <v>1.0.0</v>
      </c>
      <c r="B40" s="130" t="b">
        <v>0</v>
      </c>
      <c r="C40" s="130" t="s">
        <v>24</v>
      </c>
      <c r="D40" s="130"/>
      <c r="E40" s="130" t="str">
        <f>Objects!$J$31</f>
        <v>Vial (Acetic Acid)</v>
      </c>
      <c r="F40" s="143">
        <v>1</v>
      </c>
      <c r="G40" s="130" t="str">
        <f>Objects!$J$33</f>
        <v>Vial (Acetylene)</v>
      </c>
      <c r="H40" s="144">
        <v>1</v>
      </c>
      <c r="I40" s="130" t="str">
        <f>Objects!$G$4</f>
        <v>Palladium Catalyst</v>
      </c>
      <c r="J40" s="143">
        <v>1</v>
      </c>
      <c r="K40" s="130"/>
      <c r="L40" s="143"/>
      <c r="M40" s="130"/>
      <c r="N40" s="143"/>
      <c r="O40" s="154" t="str">
        <f>Objects!$J$314</f>
        <v>Vial (Vinyl Acetate)</v>
      </c>
      <c r="P40" s="143">
        <v>1</v>
      </c>
      <c r="Q40" s="130"/>
      <c r="R40" s="130"/>
      <c r="S40" s="130"/>
      <c r="T40" s="130"/>
      <c r="U40" s="130"/>
      <c r="V40" s="130"/>
      <c r="W40" s="130"/>
      <c r="X40" s="130"/>
      <c r="Y40" s="130"/>
      <c r="Z40" s="130"/>
      <c r="AA40" s="130"/>
      <c r="AB40" s="132"/>
      <c r="AC40" s="132"/>
    </row>
    <row r="41" spans="1:29" ht="15" customHeight="1" x14ac:dyDescent="0.25">
      <c r="A41" s="142" t="str">
        <f>[3]Enums!$A$134</f>
        <v>1.0.0</v>
      </c>
      <c r="B41" s="130" t="b">
        <v>0</v>
      </c>
      <c r="C41" s="130" t="s">
        <v>24</v>
      </c>
      <c r="D41" s="130"/>
      <c r="E41" s="130" t="str">
        <f>Objects!$K$31</f>
        <v>Beaker (Acetic Acid)</v>
      </c>
      <c r="F41" s="143">
        <v>1</v>
      </c>
      <c r="G41" s="130" t="str">
        <f>Objects!$K$33</f>
        <v>Beaker (Acetylene)</v>
      </c>
      <c r="H41" s="144">
        <v>1</v>
      </c>
      <c r="I41" s="130" t="str">
        <f>Objects!$G$4</f>
        <v>Palladium Catalyst</v>
      </c>
      <c r="J41" s="143">
        <v>4</v>
      </c>
      <c r="K41" s="130"/>
      <c r="L41" s="143"/>
      <c r="M41" s="130"/>
      <c r="N41" s="143"/>
      <c r="O41" s="154" t="str">
        <f>Objects!$K$314</f>
        <v>Beaker (Vinyl Acetate)</v>
      </c>
      <c r="P41" s="143">
        <v>1</v>
      </c>
      <c r="Q41" s="130" t="str">
        <f>Objects!$G$4</f>
        <v>Palladium Catalyst</v>
      </c>
      <c r="R41" s="143">
        <v>3</v>
      </c>
      <c r="S41" s="130"/>
      <c r="T41" s="130"/>
      <c r="U41" s="130"/>
      <c r="V41" s="130"/>
      <c r="W41" s="130"/>
      <c r="X41" s="130"/>
      <c r="Y41" s="130"/>
      <c r="Z41" s="130"/>
      <c r="AA41" s="130"/>
      <c r="AB41" s="132"/>
      <c r="AC41" s="132"/>
    </row>
    <row r="42" spans="1:29" ht="15" customHeight="1" x14ac:dyDescent="0.25">
      <c r="A42" s="142" t="str">
        <f>[3]Enums!$A$134</f>
        <v>1.0.0</v>
      </c>
      <c r="B42" s="130" t="b">
        <v>0</v>
      </c>
      <c r="C42" s="130" t="s">
        <v>24</v>
      </c>
      <c r="D42" s="130"/>
      <c r="E42" s="130" t="str">
        <f>Objects!$L$31</f>
        <v>Drum (Acetic Acid)</v>
      </c>
      <c r="F42" s="143">
        <v>1</v>
      </c>
      <c r="G42" s="130" t="str">
        <f>Objects!$L$33</f>
        <v>Drum (Acetylene)</v>
      </c>
      <c r="H42" s="144">
        <v>1</v>
      </c>
      <c r="I42" s="130" t="str">
        <f>Objects!$G$4</f>
        <v>Palladium Catalyst</v>
      </c>
      <c r="J42" s="143">
        <v>16</v>
      </c>
      <c r="K42" s="130"/>
      <c r="L42" s="143"/>
      <c r="M42" s="130"/>
      <c r="N42" s="143"/>
      <c r="O42" s="154" t="str">
        <f>Objects!$L$314</f>
        <v>Drum (Vinyl Acetate)</v>
      </c>
      <c r="P42" s="143">
        <v>1</v>
      </c>
      <c r="Q42" s="130" t="str">
        <f>Objects!$G$4</f>
        <v>Palladium Catalyst</v>
      </c>
      <c r="R42" s="143">
        <v>15</v>
      </c>
      <c r="S42" s="130"/>
      <c r="T42" s="130"/>
      <c r="U42" s="130"/>
      <c r="V42" s="130"/>
      <c r="W42" s="130"/>
      <c r="X42" s="130"/>
      <c r="Y42" s="130"/>
      <c r="Z42" s="130"/>
      <c r="AA42" s="130"/>
      <c r="AB42" s="132"/>
      <c r="AC42" s="132"/>
    </row>
    <row r="43" spans="1:29" ht="15" customHeight="1" x14ac:dyDescent="0.25">
      <c r="A43" s="142" t="str">
        <f>[3]Enums!$A$134</f>
        <v>1.0.0</v>
      </c>
      <c r="B43" s="130"/>
      <c r="C43" s="130"/>
      <c r="D43" s="130"/>
      <c r="E43" s="130" t="str">
        <f>Objects!$J$314</f>
        <v>Vial (Vinyl Acetate)</v>
      </c>
      <c r="F43" s="143">
        <v>1</v>
      </c>
      <c r="G43" s="130"/>
      <c r="H43" s="144"/>
      <c r="I43" s="130"/>
      <c r="J43" s="143"/>
      <c r="K43" s="130"/>
      <c r="L43" s="143"/>
      <c r="M43" s="130"/>
      <c r="N43" s="143"/>
      <c r="O43" s="154" t="str">
        <f>Objects!$V$95</f>
        <v>Bag (PolyVinyl Acetate Pellets)</v>
      </c>
      <c r="P43" s="143">
        <v>1</v>
      </c>
      <c r="Q43" s="130"/>
      <c r="R43" s="130"/>
      <c r="S43" s="130"/>
      <c r="T43" s="130"/>
      <c r="U43" s="130"/>
      <c r="V43" s="130"/>
      <c r="W43" s="130"/>
      <c r="X43" s="130"/>
      <c r="Y43" s="130"/>
      <c r="Z43" s="130"/>
      <c r="AA43" s="130"/>
      <c r="AB43" s="132"/>
      <c r="AC43" s="132"/>
    </row>
    <row r="44" spans="1:29" ht="15" customHeight="1" x14ac:dyDescent="0.25">
      <c r="A44" s="142" t="str">
        <f>[3]Enums!$A$134</f>
        <v>1.0.0</v>
      </c>
      <c r="B44" s="130"/>
      <c r="C44" s="130"/>
      <c r="D44" s="130"/>
      <c r="E44" s="130" t="str">
        <f>Objects!$K$314</f>
        <v>Beaker (Vinyl Acetate)</v>
      </c>
      <c r="F44" s="143">
        <v>1</v>
      </c>
      <c r="G44" s="130"/>
      <c r="H44" s="144"/>
      <c r="I44" s="130"/>
      <c r="J44" s="143"/>
      <c r="K44" s="130"/>
      <c r="L44" s="143"/>
      <c r="M44" s="130"/>
      <c r="N44" s="143"/>
      <c r="O44" s="154" t="str">
        <f>Objects!$W$95</f>
        <v>Sack (PolyVinyl Acetate Pellets)</v>
      </c>
      <c r="P44" s="143">
        <v>1</v>
      </c>
      <c r="Q44" s="130"/>
      <c r="R44" s="130"/>
      <c r="S44" s="130"/>
      <c r="T44" s="130"/>
      <c r="U44" s="130"/>
      <c r="V44" s="130"/>
      <c r="W44" s="130"/>
      <c r="X44" s="130"/>
      <c r="Y44" s="130"/>
      <c r="Z44" s="130"/>
      <c r="AA44" s="130"/>
      <c r="AB44" s="132"/>
      <c r="AC44" s="132"/>
    </row>
    <row r="45" spans="1:29" ht="15" customHeight="1" x14ac:dyDescent="0.25">
      <c r="A45" s="142" t="str">
        <f>[3]Enums!$A$134</f>
        <v>1.0.0</v>
      </c>
      <c r="B45" s="130" t="b">
        <v>1</v>
      </c>
      <c r="C45" s="145" t="s">
        <v>23</v>
      </c>
      <c r="D45" s="130"/>
      <c r="E45" s="130" t="str">
        <f>Objects!$L$314</f>
        <v>Drum (Vinyl Acetate)</v>
      </c>
      <c r="F45" s="143">
        <v>1</v>
      </c>
      <c r="G45" s="130"/>
      <c r="H45" s="144"/>
      <c r="I45" s="130"/>
      <c r="J45" s="143"/>
      <c r="K45" s="130"/>
      <c r="L45" s="143"/>
      <c r="M45" s="130"/>
      <c r="N45" s="143"/>
      <c r="O45" s="154" t="str">
        <f>Objects!$X$95</f>
        <v>Powder Keg (PolyVinyl Acetate Pellets)</v>
      </c>
      <c r="P45" s="143">
        <v>1</v>
      </c>
      <c r="Q45" s="130"/>
      <c r="R45" s="130"/>
      <c r="S45" s="130"/>
      <c r="T45" s="130"/>
      <c r="U45" s="130"/>
      <c r="V45" s="130"/>
      <c r="W45" s="130"/>
      <c r="X45" s="130"/>
      <c r="Y45" s="130"/>
      <c r="Z45" s="130"/>
      <c r="AA45" s="130"/>
      <c r="AB45" s="132"/>
      <c r="AC45" s="132"/>
    </row>
    <row r="46" spans="1:29" ht="15" customHeight="1" x14ac:dyDescent="0.25">
      <c r="A46" s="142" t="str">
        <f>[3]Enums!$A$134</f>
        <v>1.0.0</v>
      </c>
      <c r="B46" s="130"/>
      <c r="C46" s="145"/>
      <c r="D46" s="130"/>
      <c r="E46" s="130" t="str">
        <f>Objects!$J$138</f>
        <v>Flask (Ethylene)</v>
      </c>
      <c r="F46" s="143">
        <v>1</v>
      </c>
      <c r="G46" s="130" t="str">
        <f>Objects!$J$314</f>
        <v>Vial (Vinyl Acetate)</v>
      </c>
      <c r="H46" s="144">
        <v>1</v>
      </c>
      <c r="I46" s="130"/>
      <c r="J46" s="143"/>
      <c r="K46" s="130"/>
      <c r="L46" s="143"/>
      <c r="M46" s="130"/>
      <c r="N46" s="143"/>
      <c r="O46" s="154" t="str">
        <f>Objects!$V$16</f>
        <v>Bag (Ethylene-Vinyl Acetate Pellets)</v>
      </c>
      <c r="P46" s="143">
        <v>2</v>
      </c>
      <c r="Q46" s="130"/>
      <c r="R46" s="130"/>
      <c r="S46" s="130"/>
      <c r="T46" s="130"/>
      <c r="U46" s="130"/>
      <c r="V46" s="130"/>
      <c r="W46" s="130"/>
      <c r="X46" s="130"/>
      <c r="Y46" s="130"/>
      <c r="Z46" s="130"/>
      <c r="AA46" s="130"/>
      <c r="AB46" s="132"/>
      <c r="AC46" s="132"/>
    </row>
    <row r="47" spans="1:29" ht="15" customHeight="1" x14ac:dyDescent="0.25">
      <c r="A47" s="142" t="str">
        <f>[3]Enums!$A$134</f>
        <v>1.0.0</v>
      </c>
      <c r="B47" s="130"/>
      <c r="C47" s="145"/>
      <c r="D47" s="130"/>
      <c r="E47" s="130" t="str">
        <f>Objects!$K$138</f>
        <v>Cartridge (Ethylene)</v>
      </c>
      <c r="F47" s="143">
        <v>1</v>
      </c>
      <c r="G47" s="130" t="str">
        <f>Objects!$K$314</f>
        <v>Beaker (Vinyl Acetate)</v>
      </c>
      <c r="H47" s="144">
        <v>1</v>
      </c>
      <c r="I47" s="130"/>
      <c r="J47" s="143"/>
      <c r="K47" s="130"/>
      <c r="L47" s="143"/>
      <c r="M47" s="130"/>
      <c r="N47" s="143"/>
      <c r="O47" s="154" t="str">
        <f>Objects!$W$16</f>
        <v>Sack (Ethylene-Vinyl Acetate Pellets)</v>
      </c>
      <c r="P47" s="143">
        <v>2</v>
      </c>
      <c r="Q47" s="130"/>
      <c r="R47" s="130"/>
      <c r="S47" s="130"/>
      <c r="T47" s="130"/>
      <c r="U47" s="130"/>
      <c r="V47" s="130"/>
      <c r="W47" s="130"/>
      <c r="X47" s="130"/>
      <c r="Y47" s="130"/>
      <c r="Z47" s="130"/>
      <c r="AA47" s="130"/>
      <c r="AB47" s="132"/>
      <c r="AC47" s="132"/>
    </row>
    <row r="48" spans="1:29" ht="15" customHeight="1" x14ac:dyDescent="0.25">
      <c r="A48" s="142" t="str">
        <f>[3]Enums!$A$134</f>
        <v>1.0.0</v>
      </c>
      <c r="B48" s="130"/>
      <c r="C48" s="145"/>
      <c r="D48" s="130"/>
      <c r="E48" s="130" t="str">
        <f>Objects!$L$138</f>
        <v>Canister (Ethylene)</v>
      </c>
      <c r="F48" s="143">
        <v>1</v>
      </c>
      <c r="G48" s="130" t="str">
        <f>Objects!$L$314</f>
        <v>Drum (Vinyl Acetate)</v>
      </c>
      <c r="H48" s="144">
        <v>1</v>
      </c>
      <c r="I48" s="130"/>
      <c r="J48" s="143"/>
      <c r="K48" s="130"/>
      <c r="L48" s="143"/>
      <c r="M48" s="130"/>
      <c r="N48" s="143"/>
      <c r="O48" s="154" t="str">
        <f>Objects!$X$16</f>
        <v>Powder Keg (Ethylene-Vinyl Acetate Pellets)</v>
      </c>
      <c r="P48" s="143">
        <v>2</v>
      </c>
      <c r="Q48" s="130"/>
      <c r="R48" s="130"/>
      <c r="S48" s="130"/>
      <c r="T48" s="130"/>
      <c r="U48" s="130"/>
      <c r="V48" s="130"/>
      <c r="W48" s="130"/>
      <c r="X48" s="130"/>
      <c r="Y48" s="130"/>
      <c r="Z48" s="130"/>
      <c r="AA48" s="130"/>
      <c r="AB48" s="132"/>
      <c r="AC48" s="132"/>
    </row>
    <row r="49" spans="1:29" ht="15" customHeight="1" x14ac:dyDescent="0.25">
      <c r="A49" s="142" t="str">
        <f>[3]Enums!$A$134</f>
        <v>1.0.0</v>
      </c>
      <c r="B49" s="130"/>
      <c r="C49" s="145"/>
      <c r="D49" s="130"/>
      <c r="E49" s="130" t="str">
        <f>Objects!$J$314</f>
        <v>Vial (Vinyl Acetate)</v>
      </c>
      <c r="F49" s="143">
        <v>1</v>
      </c>
      <c r="G49" s="130" t="str">
        <f>Objects!$J$35</f>
        <v>Vial (Acrylic Acid)</v>
      </c>
      <c r="H49" s="144">
        <v>1</v>
      </c>
      <c r="I49" s="130"/>
      <c r="J49" s="143"/>
      <c r="K49" s="130"/>
      <c r="L49" s="143"/>
      <c r="M49" s="130"/>
      <c r="N49" s="143"/>
      <c r="O49" s="154" t="str">
        <f>Objects!$V$114</f>
        <v>Bag (Vinyl Acetate-Acrylic Acid Pellets)</v>
      </c>
      <c r="P49" s="143">
        <v>2</v>
      </c>
      <c r="Q49" s="130"/>
      <c r="R49" s="130"/>
      <c r="S49" s="130"/>
      <c r="T49" s="130"/>
      <c r="U49" s="130"/>
      <c r="V49" s="130"/>
      <c r="W49" s="130"/>
      <c r="X49" s="130"/>
      <c r="Y49" s="130"/>
      <c r="Z49" s="130"/>
      <c r="AA49" s="130"/>
      <c r="AB49" s="132"/>
      <c r="AC49" s="132"/>
    </row>
    <row r="50" spans="1:29" ht="15" customHeight="1" x14ac:dyDescent="0.25">
      <c r="A50" s="142" t="str">
        <f>[3]Enums!$A$134</f>
        <v>1.0.0</v>
      </c>
      <c r="B50" s="130"/>
      <c r="C50" s="145"/>
      <c r="D50" s="130"/>
      <c r="E50" s="130" t="str">
        <f>Objects!$K$314</f>
        <v>Beaker (Vinyl Acetate)</v>
      </c>
      <c r="F50" s="143">
        <v>1</v>
      </c>
      <c r="G50" s="130" t="str">
        <f>Objects!$K$35</f>
        <v>Beaker (Acrylic Acid)</v>
      </c>
      <c r="H50" s="144">
        <v>1</v>
      </c>
      <c r="I50" s="130"/>
      <c r="J50" s="143"/>
      <c r="K50" s="130"/>
      <c r="L50" s="143"/>
      <c r="M50" s="130"/>
      <c r="N50" s="143"/>
      <c r="O50" s="154" t="str">
        <f>Objects!$W$114</f>
        <v>Sack (Vinyl Acetate-Acrylic Acid Pellets)</v>
      </c>
      <c r="P50" s="143">
        <v>2</v>
      </c>
      <c r="Q50" s="130"/>
      <c r="R50" s="130"/>
      <c r="S50" s="130"/>
      <c r="T50" s="130"/>
      <c r="U50" s="130"/>
      <c r="V50" s="130"/>
      <c r="W50" s="130"/>
      <c r="X50" s="130"/>
      <c r="Y50" s="130"/>
      <c r="Z50" s="130"/>
      <c r="AA50" s="130"/>
      <c r="AB50" s="132"/>
      <c r="AC50" s="132"/>
    </row>
    <row r="51" spans="1:29" ht="15" customHeight="1" x14ac:dyDescent="0.25">
      <c r="A51" s="142" t="str">
        <f>[3]Enums!$A$134</f>
        <v>1.0.0</v>
      </c>
      <c r="B51" s="130"/>
      <c r="C51" s="145"/>
      <c r="D51" s="130"/>
      <c r="E51" s="130" t="str">
        <f>Objects!$L$314</f>
        <v>Drum (Vinyl Acetate)</v>
      </c>
      <c r="F51" s="143">
        <v>1</v>
      </c>
      <c r="G51" s="130" t="str">
        <f>Objects!$L$35</f>
        <v>Drum (Acrylic Acid)</v>
      </c>
      <c r="H51" s="144">
        <v>1</v>
      </c>
      <c r="I51" s="130"/>
      <c r="J51" s="143"/>
      <c r="K51" s="130"/>
      <c r="L51" s="143"/>
      <c r="M51" s="130"/>
      <c r="N51" s="143"/>
      <c r="O51" s="154" t="str">
        <f>Objects!$X$114</f>
        <v>Powder Keg (Vinyl Acetate-Acrylic Acid Pellets)</v>
      </c>
      <c r="P51" s="143">
        <v>2</v>
      </c>
      <c r="Q51" s="130"/>
      <c r="R51" s="130"/>
      <c r="S51" s="130"/>
      <c r="T51" s="130"/>
      <c r="U51" s="130"/>
      <c r="V51" s="130"/>
      <c r="W51" s="130"/>
      <c r="X51" s="130"/>
      <c r="Y51" s="130"/>
      <c r="Z51" s="130"/>
      <c r="AA51" s="130"/>
      <c r="AB51" s="132"/>
      <c r="AC51" s="132"/>
    </row>
    <row r="52" spans="1:29" ht="15" customHeight="1" x14ac:dyDescent="0.25">
      <c r="A52" s="142" t="str">
        <f>[3]Enums!$A$134</f>
        <v>1.0.0</v>
      </c>
      <c r="B52" s="130"/>
      <c r="C52" s="145"/>
      <c r="D52" s="130"/>
      <c r="E52" s="130" t="str">
        <f>Objects!$J$314</f>
        <v>Vial (Vinyl Acetate)</v>
      </c>
      <c r="F52" s="143">
        <v>1</v>
      </c>
      <c r="G52" s="130" t="str">
        <f>Objects!$J$315</f>
        <v>Vial (Vinyl Chloride)</v>
      </c>
      <c r="H52" s="144">
        <v>1</v>
      </c>
      <c r="I52" s="130"/>
      <c r="J52" s="143"/>
      <c r="K52" s="130"/>
      <c r="L52" s="143"/>
      <c r="M52" s="130"/>
      <c r="N52" s="143"/>
      <c r="O52" s="154" t="str">
        <f>Objects!$V$99</f>
        <v>Bag (PolyVinyl Chloride Acetate Pellets)</v>
      </c>
      <c r="P52" s="143">
        <v>2</v>
      </c>
      <c r="Q52" s="130"/>
      <c r="R52" s="130"/>
      <c r="S52" s="130"/>
      <c r="T52" s="130"/>
      <c r="U52" s="130"/>
      <c r="V52" s="130"/>
      <c r="W52" s="130"/>
      <c r="X52" s="130"/>
      <c r="Y52" s="130"/>
      <c r="Z52" s="130"/>
      <c r="AA52" s="130"/>
      <c r="AB52" s="132"/>
      <c r="AC52" s="132"/>
    </row>
    <row r="53" spans="1:29" ht="15" customHeight="1" x14ac:dyDescent="0.25">
      <c r="A53" s="142" t="str">
        <f>[3]Enums!$A$134</f>
        <v>1.0.0</v>
      </c>
      <c r="B53" s="130"/>
      <c r="C53" s="145"/>
      <c r="D53" s="130"/>
      <c r="E53" s="130" t="str">
        <f>Objects!$K$314</f>
        <v>Beaker (Vinyl Acetate)</v>
      </c>
      <c r="F53" s="143">
        <v>1</v>
      </c>
      <c r="G53" s="130" t="str">
        <f>Objects!$K$315</f>
        <v>Beaker (Vinyl Chloride)</v>
      </c>
      <c r="H53" s="144">
        <v>1</v>
      </c>
      <c r="I53" s="130"/>
      <c r="J53" s="143"/>
      <c r="K53" s="130"/>
      <c r="L53" s="143"/>
      <c r="M53" s="130"/>
      <c r="N53" s="143"/>
      <c r="O53" s="154" t="str">
        <f>Objects!$W$99</f>
        <v>Sack (PolyVinyl Chloride Acetate Pellets)</v>
      </c>
      <c r="P53" s="143">
        <v>2</v>
      </c>
      <c r="Q53" s="130"/>
      <c r="R53" s="130"/>
      <c r="S53" s="130"/>
      <c r="T53" s="130"/>
      <c r="U53" s="130"/>
      <c r="V53" s="130"/>
      <c r="W53" s="130"/>
      <c r="X53" s="130"/>
      <c r="Y53" s="130"/>
      <c r="Z53" s="130"/>
      <c r="AA53" s="130"/>
      <c r="AB53" s="132"/>
      <c r="AC53" s="132"/>
    </row>
    <row r="54" spans="1:29" ht="15" customHeight="1" x14ac:dyDescent="0.25">
      <c r="A54" s="142" t="str">
        <f>[3]Enums!$A$134</f>
        <v>1.0.0</v>
      </c>
      <c r="B54" s="130"/>
      <c r="C54" s="145"/>
      <c r="D54" s="130"/>
      <c r="E54" s="130" t="str">
        <f>Objects!$L$314</f>
        <v>Drum (Vinyl Acetate)</v>
      </c>
      <c r="F54" s="143">
        <v>1</v>
      </c>
      <c r="G54" s="130" t="str">
        <f>Objects!$L$315</f>
        <v>Drum (Vinyl Chloride)</v>
      </c>
      <c r="H54" s="144">
        <v>1</v>
      </c>
      <c r="I54" s="130"/>
      <c r="J54" s="143"/>
      <c r="K54" s="130"/>
      <c r="L54" s="143"/>
      <c r="M54" s="130"/>
      <c r="N54" s="143"/>
      <c r="O54" s="154" t="str">
        <f>Objects!$X$99</f>
        <v>Powder Keg (PolyVinyl Chloride Acetate Pellets)</v>
      </c>
      <c r="P54" s="143">
        <v>2</v>
      </c>
      <c r="Q54" s="130"/>
      <c r="R54" s="130"/>
      <c r="S54" s="130"/>
      <c r="T54" s="130"/>
      <c r="U54" s="130"/>
      <c r="V54" s="130"/>
      <c r="W54" s="130"/>
      <c r="X54" s="130"/>
      <c r="Y54" s="130"/>
      <c r="Z54" s="130"/>
      <c r="AA54" s="130"/>
      <c r="AB54" s="132"/>
      <c r="AC54" s="132"/>
    </row>
    <row r="55" spans="1:29" ht="15" customHeight="1" x14ac:dyDescent="0.25">
      <c r="A55" s="142" t="str">
        <f>[3]Enums!$A$134</f>
        <v>1.0.0</v>
      </c>
      <c r="B55" s="130"/>
      <c r="C55" s="145"/>
      <c r="D55" s="130"/>
      <c r="E55" s="130" t="str">
        <f>Objects!$K$141</f>
        <v>Beaker (Ethylene Oxide)</v>
      </c>
      <c r="F55" s="143">
        <v>1</v>
      </c>
      <c r="G55" s="130" t="str">
        <f>Objects!$K$317</f>
        <v>Beaker (Deionized Water)</v>
      </c>
      <c r="H55" s="144">
        <v>1</v>
      </c>
      <c r="I55" s="130"/>
      <c r="J55" s="143"/>
      <c r="K55" s="130"/>
      <c r="L55" s="143"/>
      <c r="M55" s="130"/>
      <c r="N55" s="143"/>
      <c r="O55" s="154" t="str">
        <f>Objects!$J$140</f>
        <v>Vial (Ethylene Glycol)</v>
      </c>
      <c r="P55" s="143">
        <v>54</v>
      </c>
      <c r="Q55" s="130" t="str">
        <f>Objects!$J$125</f>
        <v>Vial (Diethylene Glycol)</v>
      </c>
      <c r="R55" s="130">
        <v>5</v>
      </c>
      <c r="S55" s="130" t="str">
        <f>Objects!$J$306</f>
        <v>Vial (Triethylene Glycol)</v>
      </c>
      <c r="T55" s="130">
        <v>3</v>
      </c>
      <c r="U55" s="130" t="str">
        <f>Objects!$J$297</f>
        <v>Vial (Tetraethylene Glycol)</v>
      </c>
      <c r="V55" s="130">
        <v>1</v>
      </c>
      <c r="W55" s="130"/>
      <c r="X55" s="130"/>
      <c r="Y55" s="130"/>
      <c r="Z55" s="130"/>
      <c r="AA55" s="130"/>
      <c r="AB55" s="132"/>
      <c r="AC55" s="132"/>
    </row>
    <row r="56" spans="1:29" ht="15" customHeight="1" x14ac:dyDescent="0.25">
      <c r="A56" s="142" t="str">
        <f>[3]Enums!$A$134</f>
        <v>1.0.0</v>
      </c>
      <c r="B56" s="130"/>
      <c r="C56" s="145"/>
      <c r="D56" s="130"/>
      <c r="E56" s="130" t="str">
        <f>Objects!$L$141</f>
        <v>Drum (Ethylene Oxide)</v>
      </c>
      <c r="F56" s="143">
        <v>1</v>
      </c>
      <c r="G56" s="130" t="str">
        <f>Objects!$L$317</f>
        <v>Drum (Deionized Water)</v>
      </c>
      <c r="H56" s="144">
        <v>1</v>
      </c>
      <c r="I56" s="130"/>
      <c r="J56" s="143"/>
      <c r="K56" s="130"/>
      <c r="L56" s="143"/>
      <c r="M56" s="130"/>
      <c r="N56" s="143"/>
      <c r="O56" s="154" t="str">
        <f>Objects!$K$140</f>
        <v>Beaker (Ethylene Glycol)</v>
      </c>
      <c r="P56" s="143">
        <v>54</v>
      </c>
      <c r="Q56" s="130" t="str">
        <f>Objects!$K$125</f>
        <v>Beaker (Diethylene Glycol)</v>
      </c>
      <c r="R56" s="130">
        <v>5</v>
      </c>
      <c r="S56" s="130" t="str">
        <f>Objects!$K$306</f>
        <v>Beaker (Triethylene Glycol)</v>
      </c>
      <c r="T56" s="130">
        <v>3</v>
      </c>
      <c r="U56" s="130" t="str">
        <f>Objects!$K$297</f>
        <v>Beaker (Tetraethylene Glycol)</v>
      </c>
      <c r="V56" s="130">
        <v>1</v>
      </c>
      <c r="W56" s="130"/>
      <c r="X56" s="130"/>
      <c r="Y56" s="130"/>
      <c r="Z56" s="130"/>
      <c r="AA56" s="130"/>
      <c r="AB56" s="132"/>
      <c r="AC56" s="132"/>
    </row>
    <row r="57" spans="1:29" ht="15" customHeight="1" x14ac:dyDescent="0.25">
      <c r="A57" s="142" t="str">
        <f>[3]Enums!$A$134</f>
        <v>1.0.0</v>
      </c>
      <c r="B57" s="130"/>
      <c r="C57" s="145"/>
      <c r="D57" s="130"/>
      <c r="E57" s="130" t="str">
        <f>Objects!$L$141</f>
        <v>Drum (Ethylene Oxide)</v>
      </c>
      <c r="F57" s="143">
        <v>64</v>
      </c>
      <c r="G57" s="130" t="str">
        <f>Objects!$L$317</f>
        <v>Drum (Deionized Water)</v>
      </c>
      <c r="H57" s="144">
        <v>64</v>
      </c>
      <c r="I57" s="130"/>
      <c r="J57" s="143"/>
      <c r="K57" s="130"/>
      <c r="L57" s="143"/>
      <c r="M57" s="130"/>
      <c r="N57" s="143"/>
      <c r="O57" s="154" t="str">
        <f>Objects!$L$140</f>
        <v>Drum (Ethylene Glycol)</v>
      </c>
      <c r="P57" s="143">
        <v>54</v>
      </c>
      <c r="Q57" s="130" t="str">
        <f>Objects!$L$125</f>
        <v>Drum (Diethylene Glycol)</v>
      </c>
      <c r="R57" s="130">
        <v>5</v>
      </c>
      <c r="S57" s="130" t="str">
        <f>Objects!$L$306</f>
        <v>Drum (Triethylene Glycol)</v>
      </c>
      <c r="T57" s="130">
        <v>3</v>
      </c>
      <c r="U57" s="130" t="str">
        <f>Objects!$L$297</f>
        <v>Drum (Tetraethylene Glycol)</v>
      </c>
      <c r="V57" s="130">
        <v>1</v>
      </c>
      <c r="W57" s="130"/>
      <c r="X57" s="130"/>
      <c r="Y57" s="130"/>
      <c r="Z57" s="130"/>
      <c r="AA57" s="130"/>
      <c r="AB57" s="132"/>
      <c r="AC57" s="132"/>
    </row>
    <row r="58" spans="1:29" ht="15" customHeight="1" x14ac:dyDescent="0.25">
      <c r="A58" s="142" t="str">
        <f>[3]Enums!$A$134</f>
        <v>1.0.0</v>
      </c>
      <c r="B58" s="130"/>
      <c r="C58" s="145"/>
      <c r="D58" s="130"/>
      <c r="E58" s="130" t="str">
        <f>Objects!$J$141</f>
        <v>Vial (Ethylene Oxide)</v>
      </c>
      <c r="F58" s="143">
        <v>1</v>
      </c>
      <c r="G58" s="130" t="str">
        <f>Objects!$J$93</f>
        <v>Flask (Carbon Dioxide)</v>
      </c>
      <c r="H58" s="144">
        <v>1</v>
      </c>
      <c r="I58" s="130"/>
      <c r="J58" s="143"/>
      <c r="K58" s="130"/>
      <c r="L58" s="143"/>
      <c r="M58" s="130"/>
      <c r="N58" s="143"/>
      <c r="O58" s="154" t="str">
        <f>Objects!$J$139</f>
        <v>Vial (Ethylene Carbonate)</v>
      </c>
      <c r="P58" s="143">
        <v>1</v>
      </c>
      <c r="Q58" s="130"/>
      <c r="R58" s="130"/>
      <c r="S58" s="130"/>
      <c r="T58" s="130"/>
      <c r="U58" s="130"/>
      <c r="V58" s="130"/>
      <c r="W58" s="130"/>
      <c r="X58" s="130"/>
      <c r="Y58" s="130"/>
      <c r="Z58" s="130"/>
      <c r="AA58" s="130"/>
      <c r="AB58" s="132"/>
      <c r="AC58" s="132"/>
    </row>
    <row r="59" spans="1:29" ht="15" customHeight="1" x14ac:dyDescent="0.25">
      <c r="A59" s="142" t="str">
        <f>[3]Enums!$A$134</f>
        <v>1.0.0</v>
      </c>
      <c r="B59" s="130"/>
      <c r="C59" s="145"/>
      <c r="D59" s="130"/>
      <c r="E59" s="130" t="str">
        <f>Objects!$K$141</f>
        <v>Beaker (Ethylene Oxide)</v>
      </c>
      <c r="F59" s="143">
        <v>1</v>
      </c>
      <c r="G59" s="130" t="str">
        <f>Objects!$K$93</f>
        <v>Cartridge (Carbon Dioxide)</v>
      </c>
      <c r="H59" s="144">
        <v>1</v>
      </c>
      <c r="I59" s="130"/>
      <c r="J59" s="143"/>
      <c r="K59" s="130"/>
      <c r="L59" s="143"/>
      <c r="M59" s="130"/>
      <c r="N59" s="143"/>
      <c r="O59" s="154" t="str">
        <f>Objects!$K$139</f>
        <v>Beaker (Ethylene Carbonate)</v>
      </c>
      <c r="P59" s="143">
        <v>1</v>
      </c>
      <c r="Q59" s="130"/>
      <c r="R59" s="130"/>
      <c r="S59" s="130"/>
      <c r="T59" s="130"/>
      <c r="U59" s="130"/>
      <c r="V59" s="130"/>
      <c r="W59" s="130"/>
      <c r="X59" s="130"/>
      <c r="Y59" s="130"/>
      <c r="Z59" s="130"/>
      <c r="AA59" s="130"/>
      <c r="AB59" s="132"/>
      <c r="AC59" s="132"/>
    </row>
    <row r="60" spans="1:29" ht="15" customHeight="1" x14ac:dyDescent="0.25">
      <c r="A60" s="142" t="str">
        <f>[3]Enums!$A$134</f>
        <v>1.0.0</v>
      </c>
      <c r="B60" s="130"/>
      <c r="C60" s="145"/>
      <c r="D60" s="130"/>
      <c r="E60" s="130" t="str">
        <f>Objects!$L$141</f>
        <v>Drum (Ethylene Oxide)</v>
      </c>
      <c r="F60" s="143">
        <v>1</v>
      </c>
      <c r="G60" s="130" t="str">
        <f>Objects!$L$93</f>
        <v>Canister (Carbon Dioxide)</v>
      </c>
      <c r="H60" s="144">
        <v>1</v>
      </c>
      <c r="I60" s="130"/>
      <c r="J60" s="143"/>
      <c r="K60" s="130"/>
      <c r="L60" s="143"/>
      <c r="M60" s="130"/>
      <c r="N60" s="143"/>
      <c r="O60" s="154" t="str">
        <f>Objects!$L$139</f>
        <v>Drum (Ethylene Carbonate)</v>
      </c>
      <c r="P60" s="143">
        <v>1</v>
      </c>
      <c r="Q60" s="130"/>
      <c r="R60" s="130"/>
      <c r="S60" s="130"/>
      <c r="T60" s="130"/>
      <c r="U60" s="130"/>
      <c r="V60" s="130"/>
      <c r="W60" s="130"/>
      <c r="X60" s="130"/>
      <c r="Y60" s="130"/>
      <c r="Z60" s="130"/>
      <c r="AA60" s="130"/>
      <c r="AB60" s="132"/>
      <c r="AC60" s="132"/>
    </row>
    <row r="61" spans="1:29" ht="15" customHeight="1" x14ac:dyDescent="0.25">
      <c r="A61" s="142" t="str">
        <f>[3]Enums!$A$134</f>
        <v>1.0.0</v>
      </c>
      <c r="B61" s="130"/>
      <c r="C61" s="145"/>
      <c r="D61" s="130"/>
      <c r="E61" s="130" t="str">
        <f>Objects!$J$139</f>
        <v>Vial (Ethylene Carbonate)</v>
      </c>
      <c r="F61" s="143">
        <v>1</v>
      </c>
      <c r="G61" s="130" t="str">
        <f>Objects!$J$317</f>
        <v>Vial (Deionized Water)</v>
      </c>
      <c r="H61" s="144">
        <v>1</v>
      </c>
      <c r="I61" s="130"/>
      <c r="J61" s="143"/>
      <c r="K61" s="130"/>
      <c r="L61" s="143"/>
      <c r="M61" s="130"/>
      <c r="N61" s="143"/>
      <c r="O61" s="154" t="str">
        <f>Objects!$J$140</f>
        <v>Vial (Ethylene Glycol)</v>
      </c>
      <c r="P61" s="143">
        <v>1</v>
      </c>
      <c r="Q61" s="130" t="str">
        <f>Objects!$J$93</f>
        <v>Flask (Carbon Dioxide)</v>
      </c>
      <c r="R61" s="130">
        <v>1</v>
      </c>
      <c r="S61" s="130"/>
      <c r="T61" s="130"/>
      <c r="U61" s="130"/>
      <c r="V61" s="130"/>
      <c r="W61" s="130"/>
      <c r="X61" s="130"/>
      <c r="Y61" s="130"/>
      <c r="Z61" s="130"/>
      <c r="AA61" s="130"/>
      <c r="AB61" s="132"/>
      <c r="AC61" s="132"/>
    </row>
    <row r="62" spans="1:29" ht="15" customHeight="1" x14ac:dyDescent="0.25">
      <c r="A62" s="142" t="str">
        <f>[3]Enums!$A$134</f>
        <v>1.0.0</v>
      </c>
      <c r="B62" s="130"/>
      <c r="C62" s="145"/>
      <c r="D62" s="130"/>
      <c r="E62" s="130" t="str">
        <f>Objects!$K$139</f>
        <v>Beaker (Ethylene Carbonate)</v>
      </c>
      <c r="F62" s="143">
        <v>1</v>
      </c>
      <c r="G62" s="130" t="str">
        <f>Objects!$K$317</f>
        <v>Beaker (Deionized Water)</v>
      </c>
      <c r="H62" s="144">
        <v>1</v>
      </c>
      <c r="I62" s="130"/>
      <c r="J62" s="143"/>
      <c r="K62" s="130"/>
      <c r="L62" s="143"/>
      <c r="M62" s="130"/>
      <c r="N62" s="143"/>
      <c r="O62" s="154" t="str">
        <f>Objects!$K$140</f>
        <v>Beaker (Ethylene Glycol)</v>
      </c>
      <c r="P62" s="143">
        <v>1</v>
      </c>
      <c r="Q62" s="130" t="str">
        <f>Objects!$K$93</f>
        <v>Cartridge (Carbon Dioxide)</v>
      </c>
      <c r="R62" s="130">
        <v>1</v>
      </c>
      <c r="S62" s="130"/>
      <c r="T62" s="130"/>
      <c r="U62" s="130"/>
      <c r="V62" s="130"/>
      <c r="W62" s="130"/>
      <c r="X62" s="130"/>
      <c r="Y62" s="130"/>
      <c r="Z62" s="130"/>
      <c r="AA62" s="130"/>
      <c r="AB62" s="132"/>
      <c r="AC62" s="132"/>
    </row>
    <row r="63" spans="1:29" ht="15" customHeight="1" x14ac:dyDescent="0.25">
      <c r="A63" s="142" t="str">
        <f>[3]Enums!$A$134</f>
        <v>1.0.0</v>
      </c>
      <c r="B63" s="130"/>
      <c r="C63" s="145"/>
      <c r="D63" s="130"/>
      <c r="E63" s="130" t="str">
        <f>Objects!$L$139</f>
        <v>Drum (Ethylene Carbonate)</v>
      </c>
      <c r="F63" s="143">
        <v>1</v>
      </c>
      <c r="G63" s="130" t="str">
        <f>Objects!$L$317</f>
        <v>Drum (Deionized Water)</v>
      </c>
      <c r="H63" s="144">
        <v>1</v>
      </c>
      <c r="I63" s="130"/>
      <c r="J63" s="143"/>
      <c r="K63" s="130"/>
      <c r="L63" s="143"/>
      <c r="M63" s="130"/>
      <c r="N63" s="143"/>
      <c r="O63" s="154" t="str">
        <f>Objects!$L$140</f>
        <v>Drum (Ethylene Glycol)</v>
      </c>
      <c r="P63" s="143">
        <v>1</v>
      </c>
      <c r="Q63" s="130" t="str">
        <f>Objects!$L$93</f>
        <v>Canister (Carbon Dioxide)</v>
      </c>
      <c r="R63" s="130">
        <v>1</v>
      </c>
      <c r="S63" s="130"/>
      <c r="T63" s="130"/>
      <c r="U63" s="130"/>
      <c r="V63" s="130"/>
      <c r="W63" s="130"/>
      <c r="X63" s="130"/>
      <c r="Y63" s="130"/>
      <c r="Z63" s="130"/>
      <c r="AA63" s="130"/>
      <c r="AB63" s="132"/>
      <c r="AC63" s="132"/>
    </row>
    <row r="64" spans="1:29" ht="15" customHeight="1" x14ac:dyDescent="0.25">
      <c r="A64" s="142" t="str">
        <f>[3]Enums!$A$134</f>
        <v>1.0.0</v>
      </c>
      <c r="B64" s="130"/>
      <c r="C64" s="145"/>
      <c r="D64" s="130"/>
      <c r="E64" s="130" t="str">
        <f>Objects!$J$140</f>
        <v>Vial (Ethylene Glycol)</v>
      </c>
      <c r="F64" s="143">
        <v>16</v>
      </c>
      <c r="G64" s="130" t="str">
        <f>Objects!$J$317</f>
        <v>Vial (Deionized Water)</v>
      </c>
      <c r="H64" s="143">
        <v>16</v>
      </c>
      <c r="I64" s="130" t="str">
        <f>Objects!$J$277</f>
        <v>Vial (Sodium Silicate)</v>
      </c>
      <c r="J64" s="143">
        <v>1</v>
      </c>
      <c r="K64" s="130" t="str">
        <f>Objects!$J$96</f>
        <v>Vial (Carboxylates)</v>
      </c>
      <c r="L64" s="143">
        <v>1</v>
      </c>
      <c r="M64" s="130"/>
      <c r="N64" s="143"/>
      <c r="O64" s="154" t="str">
        <f>Objects!$N$2</f>
        <v>Vial (Antifreeze)</v>
      </c>
      <c r="P64" s="143">
        <v>16</v>
      </c>
      <c r="Q64" s="130"/>
      <c r="R64" s="130"/>
      <c r="S64" s="130"/>
      <c r="T64" s="130"/>
      <c r="U64" s="130"/>
      <c r="V64" s="130"/>
      <c r="W64" s="130"/>
      <c r="X64" s="130"/>
      <c r="Y64" s="130"/>
      <c r="Z64" s="130"/>
      <c r="AA64" s="130"/>
      <c r="AB64" s="132"/>
      <c r="AC64" s="132"/>
    </row>
    <row r="65" spans="1:29" ht="15" customHeight="1" x14ac:dyDescent="0.25">
      <c r="A65" s="142" t="str">
        <f>[3]Enums!$A$134</f>
        <v>1.0.0</v>
      </c>
      <c r="B65" s="130"/>
      <c r="C65" s="145"/>
      <c r="D65" s="130"/>
      <c r="E65" s="130" t="str">
        <f>Objects!$K$140</f>
        <v>Beaker (Ethylene Glycol)</v>
      </c>
      <c r="F65" s="143">
        <v>16</v>
      </c>
      <c r="G65" s="130" t="str">
        <f>Objects!$K$317</f>
        <v>Beaker (Deionized Water)</v>
      </c>
      <c r="H65" s="143">
        <v>16</v>
      </c>
      <c r="I65" s="130" t="str">
        <f>Objects!$K$277</f>
        <v>Beaker (Sodium Silicate)</v>
      </c>
      <c r="J65" s="143">
        <v>1</v>
      </c>
      <c r="K65" s="130" t="str">
        <f>Objects!$K$96</f>
        <v>Beaker (Carboxylates)</v>
      </c>
      <c r="L65" s="143">
        <v>1</v>
      </c>
      <c r="M65" s="130"/>
      <c r="N65" s="143"/>
      <c r="O65" s="154" t="str">
        <f>Objects!$O$2</f>
        <v>Beaker (Antifreeze)</v>
      </c>
      <c r="P65" s="143">
        <v>16</v>
      </c>
      <c r="Q65" s="130"/>
      <c r="R65" s="130"/>
      <c r="S65" s="130"/>
      <c r="T65" s="130"/>
      <c r="U65" s="130"/>
      <c r="V65" s="130"/>
      <c r="W65" s="130"/>
      <c r="X65" s="130"/>
      <c r="Y65" s="130"/>
      <c r="Z65" s="130"/>
      <c r="AA65" s="130"/>
      <c r="AB65" s="132"/>
      <c r="AC65" s="132"/>
    </row>
    <row r="66" spans="1:29" ht="15" customHeight="1" x14ac:dyDescent="0.25">
      <c r="A66" s="142" t="str">
        <f>[3]Enums!$A$134</f>
        <v>1.0.0</v>
      </c>
      <c r="B66" s="130"/>
      <c r="C66" s="145"/>
      <c r="D66" s="130"/>
      <c r="E66" s="130" t="str">
        <f>Objects!$L$140</f>
        <v>Drum (Ethylene Glycol)</v>
      </c>
      <c r="F66" s="143">
        <v>16</v>
      </c>
      <c r="G66" s="130" t="str">
        <f>Objects!$L$317</f>
        <v>Drum (Deionized Water)</v>
      </c>
      <c r="H66" s="143">
        <v>16</v>
      </c>
      <c r="I66" s="130" t="str">
        <f>Objects!$L$277</f>
        <v>Drum (Sodium Silicate)</v>
      </c>
      <c r="J66" s="143">
        <v>1</v>
      </c>
      <c r="K66" s="130" t="str">
        <f>Objects!$L$96</f>
        <v>Drum (Carboxylates)</v>
      </c>
      <c r="L66" s="143">
        <v>1</v>
      </c>
      <c r="M66" s="130"/>
      <c r="N66" s="143"/>
      <c r="O66" s="154" t="str">
        <f>Objects!$P$2</f>
        <v>Drum (Antifreeze)</v>
      </c>
      <c r="P66" s="143">
        <v>16</v>
      </c>
      <c r="Q66" s="130"/>
      <c r="R66" s="130"/>
      <c r="S66" s="130"/>
      <c r="T66" s="130"/>
      <c r="U66" s="130"/>
      <c r="V66" s="130"/>
      <c r="W66" s="130"/>
      <c r="X66" s="130"/>
      <c r="Y66" s="130"/>
      <c r="Z66" s="130"/>
      <c r="AA66" s="130"/>
      <c r="AB66" s="132"/>
      <c r="AC66" s="132"/>
    </row>
    <row r="67" spans="1:29" ht="15" customHeight="1" x14ac:dyDescent="0.25">
      <c r="A67" s="142" t="str">
        <f>[3]Enums!$A$134</f>
        <v>1.0.0</v>
      </c>
      <c r="B67" s="130"/>
      <c r="C67" s="145"/>
      <c r="D67" s="130"/>
      <c r="E67" s="130" t="str">
        <f>Objects!$J$140</f>
        <v>Vial (Ethylene Glycol)</v>
      </c>
      <c r="F67" s="143">
        <v>16</v>
      </c>
      <c r="G67" s="130" t="str">
        <f>Objects!$J$317</f>
        <v>Vial (Deionized Water)</v>
      </c>
      <c r="H67" s="143">
        <v>16</v>
      </c>
      <c r="I67" s="130" t="str">
        <f>Objects!$J$276</f>
        <v>Vial (Sodium Phosphate)</v>
      </c>
      <c r="J67" s="143">
        <v>1</v>
      </c>
      <c r="K67" s="130" t="str">
        <f>Objects!$J$96</f>
        <v>Vial (Carboxylates)</v>
      </c>
      <c r="L67" s="143">
        <v>1</v>
      </c>
      <c r="M67" s="130"/>
      <c r="N67" s="143"/>
      <c r="O67" s="154" t="str">
        <f>Objects!$N$2</f>
        <v>Vial (Antifreeze)</v>
      </c>
      <c r="P67" s="143">
        <v>16</v>
      </c>
      <c r="Q67" s="130"/>
      <c r="R67" s="130"/>
      <c r="S67" s="130"/>
      <c r="T67" s="130"/>
      <c r="U67" s="130"/>
      <c r="V67" s="130"/>
      <c r="W67" s="130"/>
      <c r="X67" s="130"/>
      <c r="Y67" s="130"/>
      <c r="Z67" s="130"/>
      <c r="AA67" s="130"/>
      <c r="AB67" s="132"/>
      <c r="AC67" s="132"/>
    </row>
    <row r="68" spans="1:29" ht="15" customHeight="1" x14ac:dyDescent="0.25">
      <c r="A68" s="142" t="str">
        <f>[3]Enums!$A$134</f>
        <v>1.0.0</v>
      </c>
      <c r="B68" s="130"/>
      <c r="C68" s="145"/>
      <c r="D68" s="130"/>
      <c r="E68" s="130" t="str">
        <f>Objects!$K$140</f>
        <v>Beaker (Ethylene Glycol)</v>
      </c>
      <c r="F68" s="143">
        <v>16</v>
      </c>
      <c r="G68" s="130" t="str">
        <f>Objects!$K$317</f>
        <v>Beaker (Deionized Water)</v>
      </c>
      <c r="H68" s="143">
        <v>16</v>
      </c>
      <c r="I68" s="130" t="str">
        <f>Objects!$K$276</f>
        <v>Beaker (Sodium Phosphate)</v>
      </c>
      <c r="J68" s="143">
        <v>1</v>
      </c>
      <c r="K68" s="130" t="str">
        <f>Objects!$K$96</f>
        <v>Beaker (Carboxylates)</v>
      </c>
      <c r="L68" s="143">
        <v>1</v>
      </c>
      <c r="M68" s="130"/>
      <c r="N68" s="143"/>
      <c r="O68" s="154" t="str">
        <f>Objects!$O$2</f>
        <v>Beaker (Antifreeze)</v>
      </c>
      <c r="P68" s="143">
        <v>16</v>
      </c>
      <c r="Q68" s="130"/>
      <c r="R68" s="130"/>
      <c r="S68" s="130"/>
      <c r="T68" s="130"/>
      <c r="U68" s="130"/>
      <c r="V68" s="130"/>
      <c r="W68" s="130"/>
      <c r="X68" s="130"/>
      <c r="Y68" s="130"/>
      <c r="Z68" s="130"/>
      <c r="AA68" s="130"/>
      <c r="AB68" s="132"/>
      <c r="AC68" s="132"/>
    </row>
    <row r="69" spans="1:29" ht="15" customHeight="1" x14ac:dyDescent="0.25">
      <c r="A69" s="142" t="str">
        <f>[3]Enums!$A$134</f>
        <v>1.0.0</v>
      </c>
      <c r="B69" s="130"/>
      <c r="C69" s="145"/>
      <c r="D69" s="130"/>
      <c r="E69" s="130" t="str">
        <f>Objects!$L$140</f>
        <v>Drum (Ethylene Glycol)</v>
      </c>
      <c r="F69" s="143">
        <v>16</v>
      </c>
      <c r="G69" s="130" t="str">
        <f>Objects!$L$317</f>
        <v>Drum (Deionized Water)</v>
      </c>
      <c r="H69" s="143">
        <v>16</v>
      </c>
      <c r="I69" s="130" t="str">
        <f>Objects!$L$276</f>
        <v>Drum (Sodium Phosphate)</v>
      </c>
      <c r="J69" s="143">
        <v>1</v>
      </c>
      <c r="K69" s="130" t="str">
        <f>Objects!$L$96</f>
        <v>Drum (Carboxylates)</v>
      </c>
      <c r="L69" s="143">
        <v>1</v>
      </c>
      <c r="M69" s="130"/>
      <c r="N69" s="143"/>
      <c r="O69" s="154" t="str">
        <f>Objects!$P$2</f>
        <v>Drum (Antifreeze)</v>
      </c>
      <c r="P69" s="143">
        <v>16</v>
      </c>
      <c r="Q69" s="130"/>
      <c r="R69" s="130"/>
      <c r="S69" s="130"/>
      <c r="T69" s="130"/>
      <c r="U69" s="130"/>
      <c r="V69" s="130"/>
      <c r="W69" s="130"/>
      <c r="X69" s="130"/>
      <c r="Y69" s="130"/>
      <c r="Z69" s="130"/>
      <c r="AA69" s="130"/>
      <c r="AB69" s="132"/>
      <c r="AC69" s="132"/>
    </row>
    <row r="70" spans="1:29" ht="15" customHeight="1" x14ac:dyDescent="0.25">
      <c r="A70" s="142" t="str">
        <f>[3]Enums!$A$134</f>
        <v>1.0.0</v>
      </c>
      <c r="B70" s="130"/>
      <c r="C70" s="145"/>
      <c r="D70" s="130"/>
      <c r="E70" s="130" t="str">
        <f>Objects!$J$140</f>
        <v>Vial (Ethylene Glycol)</v>
      </c>
      <c r="F70" s="143">
        <v>16</v>
      </c>
      <c r="G70" s="130" t="str">
        <f>Objects!$J$317</f>
        <v>Vial (Deionized Water)</v>
      </c>
      <c r="H70" s="143">
        <v>16</v>
      </c>
      <c r="I70" s="130" t="str">
        <f>Objects!$J$263</f>
        <v>Vial (Sodium Borate)</v>
      </c>
      <c r="J70" s="143">
        <v>1</v>
      </c>
      <c r="K70" s="130" t="str">
        <f>Objects!$J$96</f>
        <v>Vial (Carboxylates)</v>
      </c>
      <c r="L70" s="143">
        <v>1</v>
      </c>
      <c r="M70" s="130"/>
      <c r="N70" s="143"/>
      <c r="O70" s="154" t="str">
        <f>Objects!$N$2</f>
        <v>Vial (Antifreeze)</v>
      </c>
      <c r="P70" s="143">
        <v>16</v>
      </c>
      <c r="Q70" s="130"/>
      <c r="R70" s="130"/>
      <c r="S70" s="130"/>
      <c r="T70" s="130"/>
      <c r="U70" s="130"/>
      <c r="V70" s="130"/>
      <c r="W70" s="130"/>
      <c r="X70" s="130"/>
      <c r="Y70" s="130"/>
      <c r="Z70" s="130"/>
      <c r="AA70" s="130"/>
      <c r="AB70" s="132"/>
      <c r="AC70" s="132"/>
    </row>
    <row r="71" spans="1:29" ht="15" customHeight="1" x14ac:dyDescent="0.25">
      <c r="A71" s="142" t="str">
        <f>[3]Enums!$A$134</f>
        <v>1.0.0</v>
      </c>
      <c r="B71" s="130"/>
      <c r="C71" s="145"/>
      <c r="D71" s="130"/>
      <c r="E71" s="130" t="str">
        <f>Objects!$K$140</f>
        <v>Beaker (Ethylene Glycol)</v>
      </c>
      <c r="F71" s="143">
        <v>16</v>
      </c>
      <c r="G71" s="130" t="str">
        <f>Objects!$K$317</f>
        <v>Beaker (Deionized Water)</v>
      </c>
      <c r="H71" s="143">
        <v>16</v>
      </c>
      <c r="I71" s="130" t="str">
        <f>Objects!$K$263</f>
        <v>Beaker (Sodium Borate)</v>
      </c>
      <c r="J71" s="143">
        <v>1</v>
      </c>
      <c r="K71" s="130" t="str">
        <f>Objects!$K$96</f>
        <v>Beaker (Carboxylates)</v>
      </c>
      <c r="L71" s="143">
        <v>1</v>
      </c>
      <c r="M71" s="130"/>
      <c r="N71" s="143"/>
      <c r="O71" s="154" t="str">
        <f>Objects!$O$2</f>
        <v>Beaker (Antifreeze)</v>
      </c>
      <c r="P71" s="143">
        <v>16</v>
      </c>
      <c r="Q71" s="130"/>
      <c r="R71" s="130"/>
      <c r="S71" s="130"/>
      <c r="T71" s="130"/>
      <c r="U71" s="130"/>
      <c r="V71" s="130"/>
      <c r="W71" s="130"/>
      <c r="X71" s="130"/>
      <c r="Y71" s="130"/>
      <c r="Z71" s="130"/>
      <c r="AA71" s="130"/>
      <c r="AB71" s="132"/>
      <c r="AC71" s="132"/>
    </row>
    <row r="72" spans="1:29" ht="15" customHeight="1" x14ac:dyDescent="0.25">
      <c r="A72" s="142" t="str">
        <f>[3]Enums!$A$134</f>
        <v>1.0.0</v>
      </c>
      <c r="B72" s="130"/>
      <c r="C72" s="145"/>
      <c r="D72" s="130"/>
      <c r="E72" s="130" t="str">
        <f>Objects!$L$140</f>
        <v>Drum (Ethylene Glycol)</v>
      </c>
      <c r="F72" s="143">
        <v>16</v>
      </c>
      <c r="G72" s="130" t="str">
        <f>Objects!$L$317</f>
        <v>Drum (Deionized Water)</v>
      </c>
      <c r="H72" s="143">
        <v>16</v>
      </c>
      <c r="I72" s="130" t="str">
        <f>Objects!$L$263</f>
        <v>Drum (Sodium Borate)</v>
      </c>
      <c r="J72" s="143">
        <v>1</v>
      </c>
      <c r="K72" s="130" t="str">
        <f>Objects!$L$96</f>
        <v>Drum (Carboxylates)</v>
      </c>
      <c r="L72" s="143">
        <v>1</v>
      </c>
      <c r="M72" s="130"/>
      <c r="N72" s="143"/>
      <c r="O72" s="154" t="str">
        <f>Objects!$P$2</f>
        <v>Drum (Antifreeze)</v>
      </c>
      <c r="P72" s="143">
        <v>16</v>
      </c>
      <c r="Q72" s="130"/>
      <c r="R72" s="130"/>
      <c r="S72" s="130"/>
      <c r="T72" s="130"/>
      <c r="U72" s="130"/>
      <c r="V72" s="130"/>
      <c r="W72" s="130"/>
      <c r="X72" s="130"/>
      <c r="Y72" s="130"/>
      <c r="Z72" s="130"/>
      <c r="AA72" s="130"/>
      <c r="AB72" s="132"/>
      <c r="AC72" s="132"/>
    </row>
    <row r="73" spans="1:29" ht="15" customHeight="1" x14ac:dyDescent="0.25">
      <c r="A73" s="142" t="str">
        <f>[3]Enums!$A$134</f>
        <v>1.0.0</v>
      </c>
      <c r="B73" s="130"/>
      <c r="C73" s="145">
        <v>10</v>
      </c>
      <c r="D73" s="130"/>
      <c r="E73" s="130" t="str">
        <f>Objects!$K$140</f>
        <v>Beaker (Ethylene Glycol)</v>
      </c>
      <c r="F73" s="143">
        <v>1</v>
      </c>
      <c r="G73" s="130" t="str">
        <f>Objects!$J$128</f>
        <v>Vial (Dimethyl Terephthalate)</v>
      </c>
      <c r="H73" s="144">
        <v>32</v>
      </c>
      <c r="I73" s="130"/>
      <c r="J73" s="143"/>
      <c r="K73" s="130"/>
      <c r="L73" s="143"/>
      <c r="M73" s="130"/>
      <c r="N73" s="143"/>
      <c r="O73" s="154" t="str">
        <f>Objects!$V$5</f>
        <v>Bag (Amorphous PolyEthylene Terephthalate Pellets)</v>
      </c>
      <c r="P73" s="143">
        <v>32</v>
      </c>
      <c r="Q73" s="130" t="str">
        <f>Objects!$J$196</f>
        <v>Vial (Methanol)</v>
      </c>
      <c r="R73" s="130">
        <v>2</v>
      </c>
      <c r="S73" s="130"/>
      <c r="T73" s="130"/>
      <c r="U73" s="130"/>
      <c r="V73" s="130"/>
      <c r="W73" s="130"/>
      <c r="X73" s="130"/>
      <c r="Y73" s="130"/>
      <c r="Z73" s="130"/>
      <c r="AA73" s="130"/>
      <c r="AB73" s="132"/>
      <c r="AC73" s="132"/>
    </row>
    <row r="74" spans="1:29" ht="15" customHeight="1" x14ac:dyDescent="0.25">
      <c r="A74" s="142" t="str">
        <f>[3]Enums!$A$134</f>
        <v>1.0.0</v>
      </c>
      <c r="B74" s="130"/>
      <c r="C74" s="145">
        <v>10</v>
      </c>
      <c r="D74" s="130"/>
      <c r="E74" s="130" t="str">
        <f>Objects!$K$140</f>
        <v>Beaker (Ethylene Glycol)</v>
      </c>
      <c r="F74" s="143">
        <v>4</v>
      </c>
      <c r="G74" s="130" t="str">
        <f>Objects!$K$128</f>
        <v>Beaker (Dimethyl Terephthalate)</v>
      </c>
      <c r="H74" s="144">
        <v>2</v>
      </c>
      <c r="I74" s="130"/>
      <c r="J74" s="143"/>
      <c r="K74" s="130"/>
      <c r="L74" s="143"/>
      <c r="M74" s="130"/>
      <c r="N74" s="143"/>
      <c r="O74" s="154" t="str">
        <f>Objects!$W$5</f>
        <v>Sack (Amorphous PolyEthylene Terephthalate Pellets)</v>
      </c>
      <c r="P74" s="143">
        <v>2</v>
      </c>
      <c r="Q74" s="130" t="str">
        <f>Objects!$J$196</f>
        <v>Vial (Methanol)</v>
      </c>
      <c r="R74" s="130">
        <v>8</v>
      </c>
      <c r="S74" s="130"/>
      <c r="T74" s="130"/>
      <c r="U74" s="130"/>
      <c r="V74" s="130"/>
      <c r="W74" s="130"/>
      <c r="X74" s="130"/>
      <c r="Y74" s="130"/>
      <c r="Z74" s="130"/>
      <c r="AA74" s="130"/>
      <c r="AB74" s="132"/>
      <c r="AC74" s="132"/>
    </row>
    <row r="75" spans="1:29" ht="15" customHeight="1" x14ac:dyDescent="0.25">
      <c r="A75" s="142" t="str">
        <f>[3]Enums!$A$134</f>
        <v>1.0.0</v>
      </c>
      <c r="B75" s="130"/>
      <c r="C75" s="145">
        <v>10</v>
      </c>
      <c r="D75" s="130"/>
      <c r="E75" s="130" t="str">
        <f>Objects!$K$140</f>
        <v>Beaker (Ethylene Glycol)</v>
      </c>
      <c r="F75" s="143">
        <v>16</v>
      </c>
      <c r="G75" s="130" t="str">
        <f>Objects!$K$128</f>
        <v>Beaker (Dimethyl Terephthalate)</v>
      </c>
      <c r="H75" s="144">
        <v>8</v>
      </c>
      <c r="I75" s="130"/>
      <c r="J75" s="143"/>
      <c r="K75" s="130"/>
      <c r="L75" s="143"/>
      <c r="M75" s="130"/>
      <c r="N75" s="143"/>
      <c r="O75" s="154" t="str">
        <f>Objects!$W$5</f>
        <v>Sack (Amorphous PolyEthylene Terephthalate Pellets)</v>
      </c>
      <c r="P75" s="143">
        <v>8</v>
      </c>
      <c r="Q75" s="130" t="str">
        <f>Objects!$J$196</f>
        <v>Vial (Methanol)</v>
      </c>
      <c r="R75" s="130">
        <v>32</v>
      </c>
      <c r="S75" s="130"/>
      <c r="T75" s="130"/>
      <c r="U75" s="130"/>
      <c r="V75" s="130"/>
      <c r="W75" s="130"/>
      <c r="X75" s="130"/>
      <c r="Y75" s="130"/>
      <c r="Z75" s="130"/>
      <c r="AA75" s="130"/>
      <c r="AB75" s="132"/>
      <c r="AC75" s="132"/>
    </row>
    <row r="76" spans="1:29" ht="15" customHeight="1" x14ac:dyDescent="0.25">
      <c r="A76" s="142" t="str">
        <f>[3]Enums!$A$134</f>
        <v>1.0.0</v>
      </c>
      <c r="B76" s="130"/>
      <c r="C76" s="145">
        <v>10</v>
      </c>
      <c r="D76" s="130"/>
      <c r="E76" s="130" t="str">
        <f>Objects!$L$140</f>
        <v>Drum (Ethylene Glycol)</v>
      </c>
      <c r="F76" s="143">
        <v>1</v>
      </c>
      <c r="G76" s="130" t="str">
        <f>Objects!$K$128</f>
        <v>Beaker (Dimethyl Terephthalate)</v>
      </c>
      <c r="H76" s="144">
        <v>32</v>
      </c>
      <c r="I76" s="130"/>
      <c r="J76" s="143"/>
      <c r="K76" s="130"/>
      <c r="L76" s="143"/>
      <c r="M76" s="130"/>
      <c r="N76" s="143"/>
      <c r="O76" s="154" t="str">
        <f>Objects!$W$5</f>
        <v>Sack (Amorphous PolyEthylene Terephthalate Pellets)</v>
      </c>
      <c r="P76" s="143">
        <v>32</v>
      </c>
      <c r="Q76" s="130" t="str">
        <f>Objects!$K$196</f>
        <v>Beaker (Methanol)</v>
      </c>
      <c r="R76" s="130">
        <v>2</v>
      </c>
      <c r="S76" s="130"/>
      <c r="T76" s="130"/>
      <c r="U76" s="130"/>
      <c r="V76" s="130"/>
      <c r="W76" s="130"/>
      <c r="X76" s="130"/>
      <c r="Y76" s="130"/>
      <c r="Z76" s="130"/>
      <c r="AA76" s="130"/>
      <c r="AB76" s="132"/>
      <c r="AC76" s="132"/>
    </row>
    <row r="77" spans="1:29" ht="15" customHeight="1" x14ac:dyDescent="0.25">
      <c r="A77" s="142" t="str">
        <f>[3]Enums!$A$134</f>
        <v>1.0.0</v>
      </c>
      <c r="B77" s="130"/>
      <c r="C77" s="145">
        <v>10</v>
      </c>
      <c r="D77" s="130"/>
      <c r="E77" s="130" t="str">
        <f>Objects!$L$140</f>
        <v>Drum (Ethylene Glycol)</v>
      </c>
      <c r="F77" s="143">
        <v>4</v>
      </c>
      <c r="G77" s="130" t="str">
        <f>Objects!$L$128</f>
        <v>Drum (Dimethyl Terephthalate)</v>
      </c>
      <c r="H77" s="144">
        <v>2</v>
      </c>
      <c r="I77" s="130"/>
      <c r="J77" s="143"/>
      <c r="K77" s="130"/>
      <c r="L77" s="143"/>
      <c r="M77" s="130"/>
      <c r="N77" s="143"/>
      <c r="O77" s="154" t="str">
        <f>Objects!$X$5</f>
        <v>Powder Keg (Amorphous PolyEthylene Terephthalate Pellets)</v>
      </c>
      <c r="P77" s="143">
        <v>2</v>
      </c>
      <c r="Q77" s="130" t="str">
        <f>Objects!$K$196</f>
        <v>Beaker (Methanol)</v>
      </c>
      <c r="R77" s="130">
        <v>8</v>
      </c>
      <c r="S77" s="130"/>
      <c r="T77" s="130"/>
      <c r="U77" s="130"/>
      <c r="V77" s="130"/>
      <c r="W77" s="130"/>
      <c r="X77" s="130"/>
      <c r="Y77" s="130"/>
      <c r="Z77" s="130"/>
      <c r="AA77" s="130"/>
      <c r="AB77" s="132"/>
      <c r="AC77" s="132"/>
    </row>
    <row r="78" spans="1:29" ht="15" customHeight="1" x14ac:dyDescent="0.25">
      <c r="A78" s="142" t="str">
        <f>[3]Enums!$A$134</f>
        <v>1.0.0</v>
      </c>
      <c r="B78" s="130"/>
      <c r="C78" s="145">
        <v>10</v>
      </c>
      <c r="D78" s="130"/>
      <c r="E78" s="130" t="str">
        <f>Objects!$L$140</f>
        <v>Drum (Ethylene Glycol)</v>
      </c>
      <c r="F78" s="143">
        <v>16</v>
      </c>
      <c r="G78" s="130" t="str">
        <f>Objects!$L$128</f>
        <v>Drum (Dimethyl Terephthalate)</v>
      </c>
      <c r="H78" s="144">
        <v>8</v>
      </c>
      <c r="I78" s="130"/>
      <c r="J78" s="143"/>
      <c r="K78" s="130"/>
      <c r="L78" s="143"/>
      <c r="M78" s="130"/>
      <c r="N78" s="143"/>
      <c r="O78" s="154" t="str">
        <f>Objects!$X$5</f>
        <v>Powder Keg (Amorphous PolyEthylene Terephthalate Pellets)</v>
      </c>
      <c r="P78" s="143">
        <v>8</v>
      </c>
      <c r="Q78" s="130" t="str">
        <f>Objects!$K$196</f>
        <v>Beaker (Methanol)</v>
      </c>
      <c r="R78" s="130">
        <v>32</v>
      </c>
      <c r="S78" s="130"/>
      <c r="T78" s="130"/>
      <c r="U78" s="130"/>
      <c r="V78" s="130"/>
      <c r="W78" s="130"/>
      <c r="X78" s="130"/>
      <c r="Y78" s="130"/>
      <c r="Z78" s="130"/>
      <c r="AA78" s="130"/>
      <c r="AB78" s="132"/>
      <c r="AC78" s="132"/>
    </row>
    <row r="79" spans="1:29" ht="15" customHeight="1" x14ac:dyDescent="0.25">
      <c r="A79" s="142" t="str">
        <f>[3]Enums!$A$134</f>
        <v>1.0.0</v>
      </c>
      <c r="B79" s="130"/>
      <c r="C79" s="145">
        <v>10</v>
      </c>
      <c r="D79" s="130"/>
      <c r="E79" s="130" t="str">
        <f>Objects!$L$140</f>
        <v>Drum (Ethylene Glycol)</v>
      </c>
      <c r="F79" s="143">
        <v>64</v>
      </c>
      <c r="G79" s="130" t="str">
        <f>Objects!$L$128</f>
        <v>Drum (Dimethyl Terephthalate)</v>
      </c>
      <c r="H79" s="144">
        <v>32</v>
      </c>
      <c r="I79" s="130"/>
      <c r="J79" s="143"/>
      <c r="K79" s="130"/>
      <c r="L79" s="143"/>
      <c r="M79" s="130"/>
      <c r="N79" s="143"/>
      <c r="O79" s="154" t="str">
        <f>Objects!$X$5</f>
        <v>Powder Keg (Amorphous PolyEthylene Terephthalate Pellets)</v>
      </c>
      <c r="P79" s="143">
        <v>32</v>
      </c>
      <c r="Q79" s="130" t="str">
        <f>Objects!$L$196</f>
        <v>Drum (Methanol)</v>
      </c>
      <c r="R79" s="130">
        <v>2</v>
      </c>
      <c r="S79" s="130"/>
      <c r="T79" s="130"/>
      <c r="U79" s="130"/>
      <c r="V79" s="130"/>
      <c r="W79" s="130"/>
      <c r="X79" s="130"/>
      <c r="Y79" s="130"/>
      <c r="Z79" s="130"/>
      <c r="AA79" s="130"/>
      <c r="AB79" s="132"/>
      <c r="AC79" s="132"/>
    </row>
    <row r="80" spans="1:29" ht="15" customHeight="1" x14ac:dyDescent="0.25">
      <c r="A80" s="142" t="str">
        <f>[3]Enums!$A$134</f>
        <v>1.0.0</v>
      </c>
      <c r="B80" s="130"/>
      <c r="C80" s="145">
        <v>2</v>
      </c>
      <c r="D80" s="130"/>
      <c r="E80" s="130" t="str">
        <f>Objects!$K$140</f>
        <v>Beaker (Ethylene Glycol)</v>
      </c>
      <c r="F80" s="143">
        <v>1</v>
      </c>
      <c r="G80" s="130" t="str">
        <f>Objects!$J$128</f>
        <v>Vial (Dimethyl Terephthalate)</v>
      </c>
      <c r="H80" s="144">
        <v>32</v>
      </c>
      <c r="I80" s="130" t="str">
        <f>Objects!$G$6</f>
        <v>Manganese Catalyst</v>
      </c>
      <c r="J80" s="143">
        <v>2</v>
      </c>
      <c r="K80" s="130"/>
      <c r="L80" s="143"/>
      <c r="M80" s="130"/>
      <c r="N80" s="143"/>
      <c r="O80" s="154" t="str">
        <f>Objects!$V$5</f>
        <v>Bag (Amorphous PolyEthylene Terephthalate Pellets)</v>
      </c>
      <c r="P80" s="143">
        <v>32</v>
      </c>
      <c r="Q80" s="130" t="str">
        <f>Objects!$J$196</f>
        <v>Vial (Methanol)</v>
      </c>
      <c r="R80" s="130">
        <v>2</v>
      </c>
      <c r="S80" s="130" t="str">
        <f>Objects!$G$6</f>
        <v>Manganese Catalyst</v>
      </c>
      <c r="T80" s="143">
        <v>1</v>
      </c>
      <c r="U80" s="130"/>
      <c r="V80" s="130"/>
      <c r="W80" s="130"/>
      <c r="X80" s="130"/>
      <c r="Y80" s="130"/>
      <c r="Z80" s="130"/>
      <c r="AA80" s="130"/>
      <c r="AB80" s="132"/>
      <c r="AC80" s="132"/>
    </row>
    <row r="81" spans="1:29" ht="15" customHeight="1" x14ac:dyDescent="0.25">
      <c r="A81" s="142" t="str">
        <f>[3]Enums!$A$134</f>
        <v>1.0.0</v>
      </c>
      <c r="B81" s="130"/>
      <c r="C81" s="145">
        <v>2</v>
      </c>
      <c r="D81" s="130"/>
      <c r="E81" s="130" t="str">
        <f>Objects!$L$140</f>
        <v>Drum (Ethylene Glycol)</v>
      </c>
      <c r="F81" s="143">
        <v>1</v>
      </c>
      <c r="G81" s="130" t="str">
        <f>Objects!$K$128</f>
        <v>Beaker (Dimethyl Terephthalate)</v>
      </c>
      <c r="H81" s="144">
        <v>32</v>
      </c>
      <c r="I81" s="130" t="str">
        <f>Objects!$G$6</f>
        <v>Manganese Catalyst</v>
      </c>
      <c r="J81" s="143">
        <v>5</v>
      </c>
      <c r="K81" s="130"/>
      <c r="L81" s="143"/>
      <c r="M81" s="130"/>
      <c r="N81" s="143"/>
      <c r="O81" s="154" t="str">
        <f>Objects!$W$5</f>
        <v>Sack (Amorphous PolyEthylene Terephthalate Pellets)</v>
      </c>
      <c r="P81" s="143">
        <v>32</v>
      </c>
      <c r="Q81" s="130" t="str">
        <f>Objects!$K$196</f>
        <v>Beaker (Methanol)</v>
      </c>
      <c r="R81" s="130">
        <v>2</v>
      </c>
      <c r="S81" s="130" t="str">
        <f>Objects!$G$6</f>
        <v>Manganese Catalyst</v>
      </c>
      <c r="T81" s="143">
        <v>4</v>
      </c>
      <c r="U81" s="130"/>
      <c r="V81" s="130"/>
      <c r="W81" s="130"/>
      <c r="X81" s="130"/>
      <c r="Y81" s="130"/>
      <c r="Z81" s="130"/>
      <c r="AA81" s="130"/>
      <c r="AB81" s="132"/>
      <c r="AC81" s="132"/>
    </row>
    <row r="82" spans="1:29" ht="15" customHeight="1" x14ac:dyDescent="0.25">
      <c r="A82" s="142" t="str">
        <f>[3]Enums!$A$134</f>
        <v>1.0.0</v>
      </c>
      <c r="B82" s="130"/>
      <c r="C82" s="145">
        <v>2</v>
      </c>
      <c r="D82" s="130"/>
      <c r="E82" s="130" t="str">
        <f>Objects!$K$140</f>
        <v>Beaker (Ethylene Glycol)</v>
      </c>
      <c r="F82" s="143">
        <v>4</v>
      </c>
      <c r="G82" s="130" t="str">
        <f>Objects!$K$128</f>
        <v>Beaker (Dimethyl Terephthalate)</v>
      </c>
      <c r="H82" s="144">
        <v>2</v>
      </c>
      <c r="I82" s="130" t="str">
        <f>Objects!$G$6</f>
        <v>Manganese Catalyst</v>
      </c>
      <c r="J82" s="143">
        <v>3</v>
      </c>
      <c r="K82" s="130"/>
      <c r="L82" s="143"/>
      <c r="M82" s="130"/>
      <c r="N82" s="143"/>
      <c r="O82" s="154" t="str">
        <f>Objects!$W$5</f>
        <v>Sack (Amorphous PolyEthylene Terephthalate Pellets)</v>
      </c>
      <c r="P82" s="143">
        <v>2</v>
      </c>
      <c r="Q82" s="130" t="str">
        <f>Objects!$J$196</f>
        <v>Vial (Methanol)</v>
      </c>
      <c r="R82" s="130">
        <v>8</v>
      </c>
      <c r="S82" s="130" t="str">
        <f>Objects!$G$6</f>
        <v>Manganese Catalyst</v>
      </c>
      <c r="T82" s="143">
        <v>2</v>
      </c>
      <c r="U82" s="130"/>
      <c r="V82" s="130"/>
      <c r="W82" s="130"/>
      <c r="X82" s="130"/>
      <c r="Y82" s="130"/>
      <c r="Z82" s="130"/>
      <c r="AA82" s="130"/>
      <c r="AB82" s="132"/>
      <c r="AC82" s="132"/>
    </row>
    <row r="83" spans="1:29" ht="15" customHeight="1" x14ac:dyDescent="0.25">
      <c r="A83" s="142" t="str">
        <f>[3]Enums!$A$134</f>
        <v>1.0.0</v>
      </c>
      <c r="B83" s="130"/>
      <c r="C83" s="145">
        <v>2</v>
      </c>
      <c r="D83" s="130"/>
      <c r="E83" s="130" t="str">
        <f>Objects!$L$140</f>
        <v>Drum (Ethylene Glycol)</v>
      </c>
      <c r="F83" s="143">
        <v>4</v>
      </c>
      <c r="G83" s="130" t="str">
        <f>Objects!$L$128</f>
        <v>Drum (Dimethyl Terephthalate)</v>
      </c>
      <c r="H83" s="144">
        <v>2</v>
      </c>
      <c r="I83" s="130" t="str">
        <f>Objects!$G$6</f>
        <v>Manganese Catalyst</v>
      </c>
      <c r="J83" s="143">
        <v>6</v>
      </c>
      <c r="K83" s="130"/>
      <c r="L83" s="143"/>
      <c r="M83" s="130"/>
      <c r="N83" s="143"/>
      <c r="O83" s="154" t="str">
        <f>Objects!$X$5</f>
        <v>Powder Keg (Amorphous PolyEthylene Terephthalate Pellets)</v>
      </c>
      <c r="P83" s="143">
        <v>2</v>
      </c>
      <c r="Q83" s="130" t="str">
        <f>Objects!$K$196</f>
        <v>Beaker (Methanol)</v>
      </c>
      <c r="R83" s="130">
        <v>8</v>
      </c>
      <c r="S83" s="130" t="str">
        <f>Objects!$G$6</f>
        <v>Manganese Catalyst</v>
      </c>
      <c r="T83" s="143">
        <v>5</v>
      </c>
      <c r="U83" s="130"/>
      <c r="V83" s="130"/>
      <c r="W83" s="130"/>
      <c r="X83" s="130"/>
      <c r="Y83" s="130"/>
      <c r="Z83" s="130"/>
      <c r="AA83" s="130"/>
      <c r="AB83" s="132"/>
      <c r="AC83" s="132"/>
    </row>
    <row r="84" spans="1:29" ht="15" customHeight="1" x14ac:dyDescent="0.25">
      <c r="A84" s="142" t="str">
        <f>[3]Enums!$A$134</f>
        <v>1.0.0</v>
      </c>
      <c r="B84" s="130"/>
      <c r="C84" s="145">
        <v>2</v>
      </c>
      <c r="D84" s="130"/>
      <c r="E84" s="130" t="str">
        <f>Objects!$K$140</f>
        <v>Beaker (Ethylene Glycol)</v>
      </c>
      <c r="F84" s="143">
        <v>16</v>
      </c>
      <c r="G84" s="130" t="str">
        <f>Objects!$K$128</f>
        <v>Beaker (Dimethyl Terephthalate)</v>
      </c>
      <c r="H84" s="144">
        <v>8</v>
      </c>
      <c r="I84" s="130" t="str">
        <f>Objects!$G$6</f>
        <v>Manganese Catalyst</v>
      </c>
      <c r="J84" s="143">
        <v>4</v>
      </c>
      <c r="K84" s="130"/>
      <c r="L84" s="143"/>
      <c r="M84" s="130"/>
      <c r="N84" s="143"/>
      <c r="O84" s="154" t="str">
        <f>Objects!$W$5</f>
        <v>Sack (Amorphous PolyEthylene Terephthalate Pellets)</v>
      </c>
      <c r="P84" s="143">
        <v>8</v>
      </c>
      <c r="Q84" s="130" t="str">
        <f>Objects!$J$196</f>
        <v>Vial (Methanol)</v>
      </c>
      <c r="R84" s="130">
        <v>32</v>
      </c>
      <c r="S84" s="130" t="str">
        <f>Objects!$G$6</f>
        <v>Manganese Catalyst</v>
      </c>
      <c r="T84" s="143">
        <v>3</v>
      </c>
      <c r="U84" s="130"/>
      <c r="V84" s="130"/>
      <c r="W84" s="130"/>
      <c r="X84" s="130"/>
      <c r="Y84" s="130"/>
      <c r="Z84" s="130"/>
      <c r="AA84" s="130"/>
      <c r="AB84" s="132"/>
      <c r="AC84" s="132"/>
    </row>
    <row r="85" spans="1:29" ht="15" customHeight="1" x14ac:dyDescent="0.25">
      <c r="A85" s="142" t="str">
        <f>[3]Enums!$A$134</f>
        <v>1.0.0</v>
      </c>
      <c r="B85" s="130"/>
      <c r="C85" s="145">
        <v>2</v>
      </c>
      <c r="D85" s="130"/>
      <c r="E85" s="130" t="str">
        <f>Objects!$L$140</f>
        <v>Drum (Ethylene Glycol)</v>
      </c>
      <c r="F85" s="143">
        <v>16</v>
      </c>
      <c r="G85" s="130" t="str">
        <f>Objects!$L$128</f>
        <v>Drum (Dimethyl Terephthalate)</v>
      </c>
      <c r="H85" s="144">
        <v>8</v>
      </c>
      <c r="I85" s="130" t="str">
        <f>Objects!$G$6</f>
        <v>Manganese Catalyst</v>
      </c>
      <c r="J85" s="143">
        <v>7</v>
      </c>
      <c r="K85" s="130"/>
      <c r="L85" s="143"/>
      <c r="M85" s="130"/>
      <c r="N85" s="143"/>
      <c r="O85" s="154" t="str">
        <f>Objects!$X$5</f>
        <v>Powder Keg (Amorphous PolyEthylene Terephthalate Pellets)</v>
      </c>
      <c r="P85" s="143">
        <v>8</v>
      </c>
      <c r="Q85" s="130" t="str">
        <f>Objects!$K$196</f>
        <v>Beaker (Methanol)</v>
      </c>
      <c r="R85" s="130">
        <v>32</v>
      </c>
      <c r="S85" s="130" t="str">
        <f>Objects!$G$6</f>
        <v>Manganese Catalyst</v>
      </c>
      <c r="T85" s="143">
        <v>6</v>
      </c>
      <c r="U85" s="130"/>
      <c r="V85" s="130"/>
      <c r="W85" s="130"/>
      <c r="X85" s="130"/>
      <c r="Y85" s="130"/>
      <c r="Z85" s="130"/>
      <c r="AA85" s="130"/>
      <c r="AB85" s="132"/>
      <c r="AC85" s="132"/>
    </row>
    <row r="86" spans="1:29" ht="15" customHeight="1" x14ac:dyDescent="0.25">
      <c r="A86" s="142" t="str">
        <f>[3]Enums!$A$134</f>
        <v>1.0.0</v>
      </c>
      <c r="B86" s="130"/>
      <c r="C86" s="145">
        <v>2</v>
      </c>
      <c r="D86" s="130"/>
      <c r="E86" s="130" t="str">
        <f>Objects!$L$140</f>
        <v>Drum (Ethylene Glycol)</v>
      </c>
      <c r="F86" s="143">
        <v>64</v>
      </c>
      <c r="G86" s="130" t="str">
        <f>Objects!$L$128</f>
        <v>Drum (Dimethyl Terephthalate)</v>
      </c>
      <c r="H86" s="144">
        <v>32</v>
      </c>
      <c r="I86" s="130" t="str">
        <f>Objects!$G$6</f>
        <v>Manganese Catalyst</v>
      </c>
      <c r="J86" s="143">
        <v>8</v>
      </c>
      <c r="K86" s="130"/>
      <c r="L86" s="143"/>
      <c r="M86" s="130"/>
      <c r="N86" s="143"/>
      <c r="O86" s="154" t="str">
        <f>Objects!$X$5</f>
        <v>Powder Keg (Amorphous PolyEthylene Terephthalate Pellets)</v>
      </c>
      <c r="P86" s="143">
        <v>32</v>
      </c>
      <c r="Q86" s="130" t="str">
        <f>Objects!$L$196</f>
        <v>Drum (Methanol)</v>
      </c>
      <c r="R86" s="130">
        <v>2</v>
      </c>
      <c r="S86" s="130" t="str">
        <f>Objects!$G$6</f>
        <v>Manganese Catalyst</v>
      </c>
      <c r="T86" s="143">
        <v>7</v>
      </c>
      <c r="U86" s="130"/>
      <c r="V86" s="130"/>
      <c r="W86" s="130"/>
      <c r="X86" s="130"/>
      <c r="Y86" s="130"/>
      <c r="Z86" s="130"/>
      <c r="AA86" s="130"/>
      <c r="AB86" s="132"/>
      <c r="AC86" s="132"/>
    </row>
    <row r="87" spans="1:29" ht="15" customHeight="1" x14ac:dyDescent="0.25">
      <c r="A87" s="142" t="str">
        <f>[3]Enums!$A$134</f>
        <v>1.0.0</v>
      </c>
      <c r="B87" s="123"/>
      <c r="C87" s="146"/>
      <c r="D87" s="123"/>
      <c r="E87" s="123" t="str">
        <f>Objects!$K$140</f>
        <v>Beaker (Ethylene Glycol)</v>
      </c>
      <c r="F87" s="124">
        <v>1</v>
      </c>
      <c r="G87" s="123" t="str">
        <f>Objects!$K$295</f>
        <v>Beaker (Terephthalic Acid)</v>
      </c>
      <c r="H87" s="124">
        <v>1</v>
      </c>
      <c r="I87" s="123" t="str">
        <f>Objects!$G$10</f>
        <v>Antimony Trioxide Catalyst</v>
      </c>
      <c r="J87" s="124">
        <v>1</v>
      </c>
      <c r="K87" s="123"/>
      <c r="L87" s="124"/>
      <c r="M87" s="123"/>
      <c r="N87" s="124"/>
      <c r="O87" s="156" t="str">
        <f>Objects!$W$5</f>
        <v>Sack (Amorphous PolyEthylene Terephthalate Pellets)</v>
      </c>
      <c r="P87" s="124">
        <v>1</v>
      </c>
      <c r="Q87" s="123" t="str">
        <f>Objects!$K$317</f>
        <v>Beaker (Deionized Water)</v>
      </c>
      <c r="R87" s="123">
        <v>1</v>
      </c>
      <c r="S87" s="123" t="str">
        <f>Objects!$K$317</f>
        <v>Beaker (Deionized Water)</v>
      </c>
      <c r="T87" s="123">
        <v>1</v>
      </c>
      <c r="U87" s="123"/>
      <c r="V87" s="123"/>
      <c r="W87" s="123"/>
      <c r="X87" s="123"/>
      <c r="Y87" s="123"/>
      <c r="Z87" s="123"/>
      <c r="AA87" s="123"/>
      <c r="AB87" s="147"/>
      <c r="AC87" s="147"/>
    </row>
    <row r="88" spans="1:29" ht="15" customHeight="1" x14ac:dyDescent="0.25">
      <c r="A88" s="142" t="str">
        <f>[3]Enums!$A$134</f>
        <v>1.0.0</v>
      </c>
      <c r="B88" s="123"/>
      <c r="C88" s="123"/>
      <c r="D88" s="123"/>
      <c r="E88" s="123" t="str">
        <f>Objects!$L$140</f>
        <v>Drum (Ethylene Glycol)</v>
      </c>
      <c r="F88" s="124">
        <v>1</v>
      </c>
      <c r="G88" s="123" t="str">
        <f>Objects!$L$295</f>
        <v>Drum (Terephthalic Acid)</v>
      </c>
      <c r="H88" s="124">
        <v>1</v>
      </c>
      <c r="I88" s="123" t="str">
        <f>Objects!$G$10</f>
        <v>Antimony Trioxide Catalyst</v>
      </c>
      <c r="J88" s="124">
        <v>4</v>
      </c>
      <c r="K88" s="123"/>
      <c r="L88" s="124"/>
      <c r="M88" s="123"/>
      <c r="N88" s="124"/>
      <c r="O88" s="156" t="str">
        <f>Objects!$X$5</f>
        <v>Powder Keg (Amorphous PolyEthylene Terephthalate Pellets)</v>
      </c>
      <c r="P88" s="124">
        <v>1</v>
      </c>
      <c r="Q88" s="123" t="str">
        <f>Objects!$L$317</f>
        <v>Drum (Deionized Water)</v>
      </c>
      <c r="R88" s="123">
        <v>1</v>
      </c>
      <c r="S88" s="123" t="str">
        <f>Objects!$L$317</f>
        <v>Drum (Deionized Water)</v>
      </c>
      <c r="T88" s="123">
        <v>1</v>
      </c>
      <c r="U88" s="123" t="str">
        <f>Objects!$G$10</f>
        <v>Antimony Trioxide Catalyst</v>
      </c>
      <c r="V88" s="124">
        <v>3</v>
      </c>
      <c r="W88" s="123"/>
      <c r="X88" s="123"/>
      <c r="Y88" s="123"/>
      <c r="Z88" s="123"/>
      <c r="AA88" s="123"/>
      <c r="AB88" s="147"/>
      <c r="AC88" s="147"/>
    </row>
    <row r="89" spans="1:29" ht="15" customHeight="1" x14ac:dyDescent="0.25">
      <c r="A89" s="142" t="str">
        <f>[3]Enums!$A$134</f>
        <v>1.0.0</v>
      </c>
      <c r="B89" s="123"/>
      <c r="C89" s="123"/>
      <c r="D89" s="123"/>
      <c r="E89" s="123" t="str">
        <f>Objects!$L$140</f>
        <v>Drum (Ethylene Glycol)</v>
      </c>
      <c r="F89" s="124">
        <v>64</v>
      </c>
      <c r="G89" s="123" t="str">
        <f>Objects!$L$295</f>
        <v>Drum (Terephthalic Acid)</v>
      </c>
      <c r="H89" s="124">
        <v>64</v>
      </c>
      <c r="I89" s="123" t="str">
        <f>Objects!$G$10</f>
        <v>Antimony Trioxide Catalyst</v>
      </c>
      <c r="J89" s="124">
        <v>8</v>
      </c>
      <c r="K89" s="123"/>
      <c r="L89" s="124"/>
      <c r="M89" s="123"/>
      <c r="N89" s="124"/>
      <c r="O89" s="156" t="str">
        <f>Objects!$X$5</f>
        <v>Powder Keg (Amorphous PolyEthylene Terephthalate Pellets)</v>
      </c>
      <c r="P89" s="124">
        <v>64</v>
      </c>
      <c r="Q89" s="123" t="str">
        <f>Objects!$L$317</f>
        <v>Drum (Deionized Water)</v>
      </c>
      <c r="R89" s="123">
        <v>64</v>
      </c>
      <c r="S89" s="123" t="str">
        <f>Objects!$L$317</f>
        <v>Drum (Deionized Water)</v>
      </c>
      <c r="T89" s="123">
        <v>64</v>
      </c>
      <c r="U89" s="123" t="str">
        <f>Objects!$G$10</f>
        <v>Antimony Trioxide Catalyst</v>
      </c>
      <c r="V89" s="124">
        <v>7</v>
      </c>
      <c r="W89" s="123"/>
      <c r="X89" s="123"/>
      <c r="Y89" s="123"/>
      <c r="Z89" s="123"/>
      <c r="AA89" s="123"/>
      <c r="AB89" s="147"/>
      <c r="AC89" s="147"/>
    </row>
    <row r="90" spans="1:29" ht="15" customHeight="1" x14ac:dyDescent="0.25">
      <c r="A90" s="142" t="str">
        <f>[3]Enums!$A$134</f>
        <v>1.0.0</v>
      </c>
      <c r="B90" s="123"/>
      <c r="C90" s="123"/>
      <c r="D90" s="123"/>
      <c r="E90" s="123" t="str">
        <f>Objects!$J$140</f>
        <v>Vial (Ethylene Glycol)</v>
      </c>
      <c r="F90" s="124">
        <v>48</v>
      </c>
      <c r="G90" s="123" t="str">
        <f>Objects!$J$128</f>
        <v>Vial (Dimethyl Terephthalate)</v>
      </c>
      <c r="H90" s="148">
        <v>32</v>
      </c>
      <c r="I90" s="123" t="str">
        <f>Objects!$G$10</f>
        <v>Antimony Trioxide Catalyst</v>
      </c>
      <c r="J90" s="124">
        <v>1</v>
      </c>
      <c r="K90" s="123" t="str">
        <f>Objects!$J$115</f>
        <v>Vial (Cyclohexane Dimethanol)</v>
      </c>
      <c r="L90" s="124">
        <v>16</v>
      </c>
      <c r="M90" s="123"/>
      <c r="N90" s="124"/>
      <c r="O90" s="156" t="str">
        <f>Objects!$V$57</f>
        <v>Bag (PolyEthylene Terephthalate Glycol-Modified Pellets)</v>
      </c>
      <c r="P90" s="124">
        <v>32</v>
      </c>
      <c r="Q90" s="123" t="str">
        <f>Objects!$J$196</f>
        <v>Vial (Methanol)</v>
      </c>
      <c r="R90" s="123">
        <v>2</v>
      </c>
      <c r="S90" s="123"/>
      <c r="T90" s="123"/>
      <c r="U90" s="123"/>
      <c r="V90" s="123"/>
      <c r="W90" s="123"/>
      <c r="X90" s="123"/>
      <c r="Y90" s="123"/>
      <c r="Z90" s="123"/>
      <c r="AA90" s="123"/>
      <c r="AB90" s="147"/>
      <c r="AC90" s="147"/>
    </row>
    <row r="91" spans="1:29" ht="15" customHeight="1" x14ac:dyDescent="0.25">
      <c r="A91" s="142" t="str">
        <f>[3]Enums!$A$134</f>
        <v>1.0.0</v>
      </c>
      <c r="B91" s="123"/>
      <c r="C91" s="123"/>
      <c r="D91" s="123"/>
      <c r="E91" s="123" t="str">
        <f>Objects!$K$140</f>
        <v>Beaker (Ethylene Glycol)</v>
      </c>
      <c r="F91" s="124">
        <v>48</v>
      </c>
      <c r="G91" s="123" t="str">
        <f>Objects!$K$128</f>
        <v>Beaker (Dimethyl Terephthalate)</v>
      </c>
      <c r="H91" s="148">
        <v>32</v>
      </c>
      <c r="I91" s="123" t="str">
        <f>Objects!$G$10</f>
        <v>Antimony Trioxide Catalyst</v>
      </c>
      <c r="J91" s="124">
        <v>4</v>
      </c>
      <c r="K91" s="123" t="str">
        <f>Objects!$K$115</f>
        <v>Beaker (Cyclohexane Dimethanol)</v>
      </c>
      <c r="L91" s="124">
        <v>16</v>
      </c>
      <c r="M91" s="123"/>
      <c r="N91" s="124"/>
      <c r="O91" s="156" t="str">
        <f>Objects!$W$57</f>
        <v>Sack (PolyEthylene Terephthalate Glycol-Modified Pellets)</v>
      </c>
      <c r="P91" s="124">
        <v>32</v>
      </c>
      <c r="Q91" s="123" t="str">
        <f>Objects!$K$196</f>
        <v>Beaker (Methanol)</v>
      </c>
      <c r="R91" s="123">
        <v>2</v>
      </c>
      <c r="S91" s="123" t="str">
        <f>Objects!$G$10</f>
        <v>Antimony Trioxide Catalyst</v>
      </c>
      <c r="T91" s="124">
        <v>3</v>
      </c>
      <c r="U91" s="123"/>
      <c r="V91" s="123"/>
      <c r="W91" s="123"/>
      <c r="X91" s="123"/>
      <c r="Y91" s="123"/>
      <c r="Z91" s="123"/>
      <c r="AA91" s="123"/>
      <c r="AB91" s="147"/>
      <c r="AC91" s="147"/>
    </row>
    <row r="92" spans="1:29" ht="15" customHeight="1" x14ac:dyDescent="0.25">
      <c r="A92" s="142" t="str">
        <f>[3]Enums!$A$134</f>
        <v>1.0.0</v>
      </c>
      <c r="B92" s="123"/>
      <c r="C92" s="123"/>
      <c r="D92" s="123"/>
      <c r="E92" s="123" t="str">
        <f>Objects!$L$140</f>
        <v>Drum (Ethylene Glycol)</v>
      </c>
      <c r="F92" s="124">
        <v>48</v>
      </c>
      <c r="G92" s="123" t="str">
        <f>Objects!$L$128</f>
        <v>Drum (Dimethyl Terephthalate)</v>
      </c>
      <c r="H92" s="148">
        <v>32</v>
      </c>
      <c r="I92" s="123" t="str">
        <f>Objects!$G$10</f>
        <v>Antimony Trioxide Catalyst</v>
      </c>
      <c r="J92" s="124">
        <v>16</v>
      </c>
      <c r="K92" s="123" t="str">
        <f>Objects!$L$115</f>
        <v>Drum (Cyclohexane Dimethanol)</v>
      </c>
      <c r="L92" s="124">
        <v>16</v>
      </c>
      <c r="M92" s="123"/>
      <c r="N92" s="124"/>
      <c r="O92" s="156" t="str">
        <f>Objects!$X$57</f>
        <v>Powder Keg (PolyEthylene Terephthalate Glycol-Modified Pellets)</v>
      </c>
      <c r="P92" s="124">
        <v>32</v>
      </c>
      <c r="Q92" s="123" t="str">
        <f>Objects!$L$196</f>
        <v>Drum (Methanol)</v>
      </c>
      <c r="R92" s="123">
        <v>2</v>
      </c>
      <c r="S92" s="123" t="str">
        <f>Objects!$G$10</f>
        <v>Antimony Trioxide Catalyst</v>
      </c>
      <c r="T92" s="124">
        <v>15</v>
      </c>
      <c r="U92" s="123"/>
      <c r="V92" s="123"/>
      <c r="W92" s="123"/>
      <c r="X92" s="123"/>
      <c r="Y92" s="123"/>
      <c r="Z92" s="123"/>
      <c r="AA92" s="123"/>
      <c r="AB92" s="147"/>
      <c r="AC92" s="147"/>
    </row>
    <row r="93" spans="1:29" ht="15" customHeight="1" x14ac:dyDescent="0.25">
      <c r="A93" s="142" t="str">
        <f>[3]Enums!$A$134</f>
        <v>1.0.0</v>
      </c>
      <c r="B93" s="123"/>
      <c r="C93" s="123"/>
      <c r="D93" s="123"/>
      <c r="E93" s="123" t="str">
        <f>Objects!$J$140</f>
        <v>Vial (Ethylene Glycol)</v>
      </c>
      <c r="F93" s="124">
        <v>48</v>
      </c>
      <c r="G93" s="123" t="str">
        <f>Objects!$J$295</f>
        <v>Vial (Terephthalic Acid)</v>
      </c>
      <c r="H93" s="148">
        <v>64</v>
      </c>
      <c r="I93" s="123" t="str">
        <f>Objects!$G$10</f>
        <v>Antimony Trioxide Catalyst</v>
      </c>
      <c r="J93" s="124">
        <v>1</v>
      </c>
      <c r="K93" s="123" t="str">
        <f>Objects!$J$115</f>
        <v>Vial (Cyclohexane Dimethanol)</v>
      </c>
      <c r="L93" s="124">
        <v>16</v>
      </c>
      <c r="M93" s="123"/>
      <c r="N93" s="124"/>
      <c r="O93" s="156" t="str">
        <f>Objects!$W$57</f>
        <v>Sack (PolyEthylene Terephthalate Glycol-Modified Pellets)</v>
      </c>
      <c r="P93" s="124">
        <v>1</v>
      </c>
      <c r="Q93" s="123" t="str">
        <f>Objects!$K$317</f>
        <v>Beaker (Deionized Water)</v>
      </c>
      <c r="R93" s="123">
        <v>1</v>
      </c>
      <c r="S93" s="123"/>
      <c r="T93" s="123"/>
      <c r="U93" s="123"/>
      <c r="V93" s="123"/>
      <c r="W93" s="123"/>
      <c r="X93" s="123"/>
      <c r="Y93" s="123"/>
      <c r="Z93" s="123"/>
      <c r="AA93" s="123"/>
      <c r="AB93" s="147"/>
      <c r="AC93" s="147"/>
    </row>
    <row r="94" spans="1:29" ht="15" customHeight="1" x14ac:dyDescent="0.25">
      <c r="A94" s="142" t="str">
        <f>[3]Enums!$A$134</f>
        <v>1.0.0</v>
      </c>
      <c r="B94" s="123"/>
      <c r="C94" s="123"/>
      <c r="D94" s="123"/>
      <c r="E94" s="123" t="str">
        <f>Objects!$K$140</f>
        <v>Beaker (Ethylene Glycol)</v>
      </c>
      <c r="F94" s="124">
        <v>48</v>
      </c>
      <c r="G94" s="123" t="str">
        <f>Objects!$K$295</f>
        <v>Beaker (Terephthalic Acid)</v>
      </c>
      <c r="H94" s="148">
        <v>64</v>
      </c>
      <c r="I94" s="123" t="str">
        <f>Objects!$G$10</f>
        <v>Antimony Trioxide Catalyst</v>
      </c>
      <c r="J94" s="124">
        <v>4</v>
      </c>
      <c r="K94" s="123" t="str">
        <f>Objects!$K$115</f>
        <v>Beaker (Cyclohexane Dimethanol)</v>
      </c>
      <c r="L94" s="124">
        <v>16</v>
      </c>
      <c r="M94" s="123"/>
      <c r="N94" s="124"/>
      <c r="O94" s="156" t="str">
        <f>Objects!$X$57</f>
        <v>Powder Keg (PolyEthylene Terephthalate Glycol-Modified Pellets)</v>
      </c>
      <c r="P94" s="124">
        <v>1</v>
      </c>
      <c r="Q94" s="123" t="str">
        <f>Objects!$L$317</f>
        <v>Drum (Deionized Water)</v>
      </c>
      <c r="R94" s="123">
        <v>1</v>
      </c>
      <c r="S94" s="123" t="str">
        <f>Objects!$G$10</f>
        <v>Antimony Trioxide Catalyst</v>
      </c>
      <c r="T94" s="124">
        <v>3</v>
      </c>
      <c r="U94" s="123"/>
      <c r="V94" s="123"/>
      <c r="W94" s="123"/>
      <c r="X94" s="123"/>
      <c r="Y94" s="123"/>
      <c r="Z94" s="123"/>
      <c r="AA94" s="123"/>
      <c r="AB94" s="147"/>
      <c r="AC94" s="147"/>
    </row>
    <row r="95" spans="1:29" ht="15" customHeight="1" x14ac:dyDescent="0.25">
      <c r="A95" s="142" t="str">
        <f>[3]Enums!$A$134</f>
        <v>1.0.0</v>
      </c>
      <c r="B95" s="123"/>
      <c r="C95" s="123"/>
      <c r="D95" s="123"/>
      <c r="E95" s="123" t="str">
        <f>Objects!$L$140</f>
        <v>Drum (Ethylene Glycol)</v>
      </c>
      <c r="F95" s="124">
        <v>48</v>
      </c>
      <c r="G95" s="123" t="str">
        <f>Objects!$L$295</f>
        <v>Drum (Terephthalic Acid)</v>
      </c>
      <c r="H95" s="148">
        <v>64</v>
      </c>
      <c r="I95" s="123" t="str">
        <f>Objects!$G$10</f>
        <v>Antimony Trioxide Catalyst</v>
      </c>
      <c r="J95" s="124">
        <v>16</v>
      </c>
      <c r="K95" s="123" t="str">
        <f>Objects!$L$115</f>
        <v>Drum (Cyclohexane Dimethanol)</v>
      </c>
      <c r="L95" s="124">
        <v>16</v>
      </c>
      <c r="M95" s="123"/>
      <c r="N95" s="124"/>
      <c r="O95" s="156" t="str">
        <f>Objects!$X$57</f>
        <v>Powder Keg (PolyEthylene Terephthalate Glycol-Modified Pellets)</v>
      </c>
      <c r="P95" s="124">
        <v>64</v>
      </c>
      <c r="Q95" s="123" t="str">
        <f>Objects!$L$317</f>
        <v>Drum (Deionized Water)</v>
      </c>
      <c r="R95" s="123">
        <v>64</v>
      </c>
      <c r="S95" s="123" t="str">
        <f>Objects!$G$10</f>
        <v>Antimony Trioxide Catalyst</v>
      </c>
      <c r="T95" s="124">
        <v>15</v>
      </c>
      <c r="U95" s="123"/>
      <c r="V95" s="123"/>
      <c r="W95" s="123"/>
      <c r="X95" s="123"/>
      <c r="Y95" s="123"/>
      <c r="Z95" s="123"/>
      <c r="AA95" s="123"/>
      <c r="AB95" s="147"/>
      <c r="AC95" s="147"/>
    </row>
    <row r="96" spans="1:29" ht="15" customHeight="1" x14ac:dyDescent="0.25">
      <c r="A96" s="142" t="str">
        <f>[3]Enums!$A$134</f>
        <v>1.0.0</v>
      </c>
      <c r="B96" s="123"/>
      <c r="C96" s="123"/>
      <c r="D96" s="123"/>
      <c r="E96" s="123" t="str">
        <f>Objects!$K$140</f>
        <v>Beaker (Ethylene Glycol)</v>
      </c>
      <c r="F96" s="124">
        <v>1</v>
      </c>
      <c r="G96" s="123" t="str">
        <f>Objects!$J$295</f>
        <v>Vial (Terephthalic Acid)</v>
      </c>
      <c r="H96" s="148">
        <v>48</v>
      </c>
      <c r="I96" s="123" t="str">
        <f>Objects!$G$10</f>
        <v>Antimony Trioxide Catalyst</v>
      </c>
      <c r="J96" s="124">
        <v>1</v>
      </c>
      <c r="K96" s="123" t="str">
        <f>Objects!$J$171</f>
        <v>Vial (Isophthalic Acid)</v>
      </c>
      <c r="L96" s="124">
        <v>16</v>
      </c>
      <c r="M96" s="123"/>
      <c r="N96" s="124"/>
      <c r="O96" s="156" t="str">
        <f>Objects!$W$5</f>
        <v>Sack (Amorphous PolyEthylene Terephthalate Pellets)</v>
      </c>
      <c r="P96" s="124">
        <v>1</v>
      </c>
      <c r="Q96" s="123" t="str">
        <f>Objects!$K$317</f>
        <v>Beaker (Deionized Water)</v>
      </c>
      <c r="R96" s="123">
        <v>1</v>
      </c>
      <c r="S96" s="123"/>
      <c r="T96" s="123"/>
      <c r="U96" s="123"/>
      <c r="V96" s="123"/>
      <c r="W96" s="123"/>
      <c r="X96" s="123"/>
      <c r="Y96" s="123"/>
      <c r="Z96" s="123"/>
      <c r="AA96" s="123"/>
      <c r="AB96" s="147"/>
      <c r="AC96" s="147"/>
    </row>
    <row r="97" spans="1:30" ht="15" customHeight="1" x14ac:dyDescent="0.25">
      <c r="A97" s="142" t="str">
        <f>[3]Enums!$A$134</f>
        <v>1.0.0</v>
      </c>
      <c r="B97" s="123"/>
      <c r="C97" s="123"/>
      <c r="D97" s="123"/>
      <c r="E97" s="123" t="str">
        <f>Objects!$L$140</f>
        <v>Drum (Ethylene Glycol)</v>
      </c>
      <c r="F97" s="124">
        <v>1</v>
      </c>
      <c r="G97" s="123" t="str">
        <f>Objects!$K$295</f>
        <v>Beaker (Terephthalic Acid)</v>
      </c>
      <c r="H97" s="148">
        <v>48</v>
      </c>
      <c r="I97" s="123" t="str">
        <f>Objects!$G$10</f>
        <v>Antimony Trioxide Catalyst</v>
      </c>
      <c r="J97" s="124">
        <v>4</v>
      </c>
      <c r="K97" s="123" t="str">
        <f>Objects!$K$171</f>
        <v>Beaker (Isophthalic Acid)</v>
      </c>
      <c r="L97" s="124">
        <v>16</v>
      </c>
      <c r="M97" s="123"/>
      <c r="N97" s="124"/>
      <c r="O97" s="156" t="str">
        <f>Objects!$X$5</f>
        <v>Powder Keg (Amorphous PolyEthylene Terephthalate Pellets)</v>
      </c>
      <c r="P97" s="124">
        <v>1</v>
      </c>
      <c r="Q97" s="123" t="str">
        <f>Objects!$L$317</f>
        <v>Drum (Deionized Water)</v>
      </c>
      <c r="R97" s="123">
        <v>1</v>
      </c>
      <c r="S97" s="123" t="str">
        <f>Objects!$G$10</f>
        <v>Antimony Trioxide Catalyst</v>
      </c>
      <c r="T97" s="124">
        <v>3</v>
      </c>
      <c r="U97" s="123"/>
      <c r="V97" s="123"/>
      <c r="W97" s="123"/>
      <c r="X97" s="123"/>
      <c r="Y97" s="123"/>
      <c r="Z97" s="123"/>
      <c r="AA97" s="123"/>
      <c r="AB97" s="147"/>
      <c r="AC97" s="147"/>
    </row>
    <row r="98" spans="1:30" ht="15" customHeight="1" x14ac:dyDescent="0.25">
      <c r="A98" s="142" t="str">
        <f>[3]Enums!$A$134</f>
        <v>1.0.0</v>
      </c>
      <c r="B98" s="123"/>
      <c r="C98" s="123"/>
      <c r="D98" s="123"/>
      <c r="E98" s="123" t="str">
        <f>Objects!$L$140</f>
        <v>Drum (Ethylene Glycol)</v>
      </c>
      <c r="F98" s="124">
        <v>64</v>
      </c>
      <c r="G98" s="123" t="str">
        <f>Objects!$L$295</f>
        <v>Drum (Terephthalic Acid)</v>
      </c>
      <c r="H98" s="148">
        <v>48</v>
      </c>
      <c r="I98" s="123" t="str">
        <f>Objects!$G$10</f>
        <v>Antimony Trioxide Catalyst</v>
      </c>
      <c r="J98" s="124">
        <v>16</v>
      </c>
      <c r="K98" s="123" t="str">
        <f>Objects!$L$171</f>
        <v>Drum (Isophthalic Acid)</v>
      </c>
      <c r="L98" s="124">
        <v>16</v>
      </c>
      <c r="M98" s="123"/>
      <c r="N98" s="124"/>
      <c r="O98" s="156" t="str">
        <f>Objects!$X$5</f>
        <v>Powder Keg (Amorphous PolyEthylene Terephthalate Pellets)</v>
      </c>
      <c r="P98" s="124">
        <v>64</v>
      </c>
      <c r="Q98" s="123" t="str">
        <f>Objects!$L$317</f>
        <v>Drum (Deionized Water)</v>
      </c>
      <c r="R98" s="123">
        <v>64</v>
      </c>
      <c r="S98" s="123" t="str">
        <f>Objects!$G$10</f>
        <v>Antimony Trioxide Catalyst</v>
      </c>
      <c r="T98" s="124">
        <v>15</v>
      </c>
      <c r="U98" s="123"/>
      <c r="V98" s="123"/>
      <c r="W98" s="123"/>
      <c r="X98" s="123"/>
      <c r="Y98" s="123"/>
      <c r="Z98" s="123"/>
      <c r="AA98" s="123"/>
      <c r="AB98" s="147"/>
      <c r="AC98" s="147"/>
    </row>
    <row r="99" spans="1:30" ht="15" customHeight="1" x14ac:dyDescent="0.25">
      <c r="A99" s="142" t="str">
        <f>[3]Enums!$A$134</f>
        <v>1.0.0</v>
      </c>
      <c r="B99" s="123"/>
      <c r="C99" s="123"/>
      <c r="D99" s="123"/>
      <c r="E99" s="123" t="str">
        <f>Objects!$V$5</f>
        <v>Bag (Amorphous PolyEthylene Terephthalate Pellets)</v>
      </c>
      <c r="F99" s="124">
        <v>32</v>
      </c>
      <c r="G99" s="123" t="str">
        <f>Objects!$D$16</f>
        <v>Aluminum Ingot</v>
      </c>
      <c r="H99" s="148">
        <v>1</v>
      </c>
      <c r="I99" s="123"/>
      <c r="J99" s="124"/>
      <c r="K99" s="123"/>
      <c r="L99" s="124"/>
      <c r="M99" s="123"/>
      <c r="N99" s="124"/>
      <c r="O99" s="156" t="str">
        <f>Objects!$AW$34</f>
        <v>Metalized PET film</v>
      </c>
      <c r="P99" s="124">
        <v>1</v>
      </c>
      <c r="Q99" s="123"/>
      <c r="R99" s="123"/>
      <c r="S99" s="123"/>
      <c r="T99" s="123"/>
      <c r="U99" s="123"/>
      <c r="V99" s="123"/>
      <c r="W99" s="123"/>
      <c r="X99" s="123"/>
      <c r="Y99" s="123"/>
      <c r="Z99" s="123"/>
      <c r="AA99" s="123"/>
      <c r="AB99" s="147"/>
      <c r="AC99" s="147"/>
    </row>
    <row r="100" spans="1:30" ht="15" customHeight="1" x14ac:dyDescent="0.25">
      <c r="A100" s="142" t="str">
        <f>[3]Enums!$A$134</f>
        <v>1.0.0</v>
      </c>
      <c r="B100" s="123"/>
      <c r="C100" s="123"/>
      <c r="D100" s="123"/>
      <c r="E100" s="123" t="str">
        <f>Objects!$W$5</f>
        <v>Sack (Amorphous PolyEthylene Terephthalate Pellets)</v>
      </c>
      <c r="F100" s="124">
        <v>32</v>
      </c>
      <c r="G100" s="123" t="str">
        <f>Objects!$D$16</f>
        <v>Aluminum Ingot</v>
      </c>
      <c r="H100" s="148">
        <v>4</v>
      </c>
      <c r="I100" s="123"/>
      <c r="J100" s="124"/>
      <c r="K100" s="123"/>
      <c r="L100" s="124"/>
      <c r="M100" s="123"/>
      <c r="N100" s="124"/>
      <c r="O100" s="156" t="str">
        <f>Objects!$AW$34</f>
        <v>Metalized PET film</v>
      </c>
      <c r="P100" s="124">
        <v>64</v>
      </c>
      <c r="Q100" s="123"/>
      <c r="R100" s="123"/>
      <c r="S100" s="123"/>
      <c r="T100" s="123"/>
      <c r="U100" s="123"/>
      <c r="V100" s="123"/>
      <c r="W100" s="123"/>
      <c r="X100" s="123"/>
      <c r="Y100" s="123"/>
      <c r="Z100" s="123"/>
      <c r="AA100" s="123"/>
      <c r="AB100" s="147"/>
      <c r="AC100" s="147"/>
    </row>
    <row r="101" spans="1:30" ht="15" customHeight="1" x14ac:dyDescent="0.25">
      <c r="A101" s="142" t="str">
        <f>[3]Enums!$A$134</f>
        <v>1.0.0</v>
      </c>
      <c r="B101" s="123"/>
      <c r="C101" s="123"/>
      <c r="D101" s="123"/>
      <c r="E101" s="123" t="str">
        <f>Objects!$AY$84</f>
        <v>Reeds</v>
      </c>
      <c r="F101" s="123">
        <v>4</v>
      </c>
      <c r="G101" s="123"/>
      <c r="H101" s="123"/>
      <c r="I101" s="123"/>
      <c r="J101" s="123"/>
      <c r="K101" s="123"/>
      <c r="L101" s="123"/>
      <c r="M101" s="123"/>
      <c r="N101" s="123"/>
      <c r="O101" s="156" t="str">
        <f>Objects!$J$134</f>
        <v>Vial (Ethanol)</v>
      </c>
      <c r="P101" s="123">
        <v>4</v>
      </c>
      <c r="Q101" s="123"/>
      <c r="R101" s="123"/>
      <c r="S101" s="123"/>
      <c r="T101" s="123"/>
      <c r="U101" s="123"/>
      <c r="V101" s="123"/>
      <c r="W101" s="123"/>
      <c r="X101" s="123"/>
      <c r="Y101" s="123"/>
      <c r="Z101" s="123"/>
      <c r="AA101" s="123"/>
      <c r="AB101" s="147"/>
      <c r="AC101" s="147"/>
    </row>
    <row r="102" spans="1:30" ht="15" customHeight="1" x14ac:dyDescent="0.25">
      <c r="A102" s="142" t="str">
        <f>[3]Enums!$A$134</f>
        <v>1.0.0</v>
      </c>
      <c r="B102" s="123"/>
      <c r="C102" s="123"/>
      <c r="D102" s="123"/>
      <c r="E102" s="123" t="str">
        <f>Objects!$AY$84</f>
        <v>Reeds</v>
      </c>
      <c r="F102" s="123">
        <v>16</v>
      </c>
      <c r="G102" s="123"/>
      <c r="H102" s="123"/>
      <c r="I102" s="123"/>
      <c r="J102" s="123"/>
      <c r="K102" s="123"/>
      <c r="L102" s="123"/>
      <c r="M102" s="123"/>
      <c r="N102" s="123"/>
      <c r="O102" s="156" t="str">
        <f>Objects!$J$134</f>
        <v>Vial (Ethanol)</v>
      </c>
      <c r="P102" s="123">
        <v>16</v>
      </c>
      <c r="Q102" s="123"/>
      <c r="R102" s="123"/>
      <c r="S102" s="123"/>
      <c r="T102" s="123"/>
      <c r="U102" s="123"/>
      <c r="V102" s="123"/>
      <c r="W102" s="123"/>
      <c r="X102" s="123"/>
      <c r="Y102" s="123"/>
      <c r="Z102" s="123"/>
      <c r="AA102" s="123"/>
      <c r="AB102" s="147"/>
      <c r="AC102" s="147"/>
    </row>
    <row r="103" spans="1:30" ht="15" customHeight="1" x14ac:dyDescent="0.25">
      <c r="A103" s="142" t="str">
        <f>[3]Enums!$A$134</f>
        <v>1.0.0</v>
      </c>
      <c r="B103" s="123"/>
      <c r="C103" s="123"/>
      <c r="D103" s="123"/>
      <c r="E103" s="123" t="str">
        <f>Objects!$AY$84</f>
        <v>Reeds</v>
      </c>
      <c r="F103" s="123">
        <v>64</v>
      </c>
      <c r="G103" s="123"/>
      <c r="H103" s="123"/>
      <c r="I103" s="123"/>
      <c r="J103" s="123"/>
      <c r="K103" s="123"/>
      <c r="L103" s="123"/>
      <c r="M103" s="123"/>
      <c r="N103" s="123"/>
      <c r="O103" s="156" t="str">
        <f>Objects!$K$134</f>
        <v>Beaker (Ethanol)</v>
      </c>
      <c r="P103" s="123">
        <v>1</v>
      </c>
      <c r="Q103" s="123"/>
      <c r="R103" s="123"/>
      <c r="S103" s="123"/>
      <c r="T103" s="123"/>
      <c r="U103" s="123"/>
      <c r="V103" s="123"/>
      <c r="W103" s="123"/>
      <c r="X103" s="123"/>
      <c r="Y103" s="123"/>
      <c r="Z103" s="123"/>
      <c r="AA103" s="123"/>
      <c r="AB103" s="147"/>
      <c r="AC103" s="147"/>
    </row>
    <row r="104" spans="1:30" ht="15" customHeight="1" x14ac:dyDescent="0.25">
      <c r="A104" s="142" t="str">
        <f>[3]Enums!$A$134</f>
        <v>1.0.0</v>
      </c>
      <c r="B104" s="123"/>
      <c r="C104" s="123"/>
      <c r="D104" s="123"/>
      <c r="E104" s="123" t="str">
        <f>Objects!$AY$42</f>
        <v>Wheat</v>
      </c>
      <c r="F104" s="123">
        <v>4</v>
      </c>
      <c r="G104" s="123"/>
      <c r="H104" s="123"/>
      <c r="I104" s="123"/>
      <c r="J104" s="123"/>
      <c r="K104" s="123"/>
      <c r="L104" s="123"/>
      <c r="M104" s="123"/>
      <c r="N104" s="123"/>
      <c r="O104" s="156" t="str">
        <f>Objects!$J$134</f>
        <v>Vial (Ethanol)</v>
      </c>
      <c r="P104" s="123">
        <v>4</v>
      </c>
      <c r="Q104" s="123"/>
      <c r="R104" s="123"/>
      <c r="S104" s="123"/>
      <c r="T104" s="123"/>
      <c r="U104" s="123"/>
      <c r="V104" s="123"/>
      <c r="W104" s="123"/>
      <c r="X104" s="123"/>
      <c r="Y104" s="123"/>
      <c r="Z104" s="123"/>
      <c r="AA104" s="123"/>
      <c r="AB104" s="147"/>
      <c r="AC104" s="147"/>
    </row>
    <row r="105" spans="1:30" ht="15" customHeight="1" x14ac:dyDescent="0.25">
      <c r="A105" s="142" t="str">
        <f>[3]Enums!$A$134</f>
        <v>1.0.0</v>
      </c>
      <c r="B105" s="123"/>
      <c r="C105" s="123"/>
      <c r="D105" s="123"/>
      <c r="E105" s="123" t="str">
        <f>Objects!$AY$42</f>
        <v>Wheat</v>
      </c>
      <c r="F105" s="123">
        <v>16</v>
      </c>
      <c r="G105" s="123"/>
      <c r="H105" s="123"/>
      <c r="I105" s="123"/>
      <c r="J105" s="123"/>
      <c r="K105" s="123"/>
      <c r="L105" s="123"/>
      <c r="M105" s="123"/>
      <c r="N105" s="123"/>
      <c r="O105" s="156" t="str">
        <f>Objects!$J$134</f>
        <v>Vial (Ethanol)</v>
      </c>
      <c r="P105" s="123">
        <v>16</v>
      </c>
      <c r="Q105" s="123"/>
      <c r="R105" s="123"/>
      <c r="S105" s="123"/>
      <c r="T105" s="123"/>
      <c r="U105" s="123"/>
      <c r="V105" s="123"/>
      <c r="W105" s="123"/>
      <c r="X105" s="123"/>
      <c r="Y105" s="123"/>
      <c r="Z105" s="123"/>
      <c r="AA105" s="123"/>
      <c r="AB105" s="147"/>
      <c r="AC105" s="147"/>
    </row>
    <row r="106" spans="1:30" ht="15" customHeight="1" x14ac:dyDescent="0.25">
      <c r="A106" s="142" t="str">
        <f>[3]Enums!$A$134</f>
        <v>1.0.0</v>
      </c>
      <c r="B106" s="123"/>
      <c r="C106" s="123"/>
      <c r="D106" s="123"/>
      <c r="E106" s="123" t="str">
        <f>Objects!$AY$42</f>
        <v>Wheat</v>
      </c>
      <c r="F106" s="123">
        <v>64</v>
      </c>
      <c r="G106" s="123"/>
      <c r="H106" s="123"/>
      <c r="I106" s="123"/>
      <c r="J106" s="123"/>
      <c r="K106" s="123"/>
      <c r="L106" s="123"/>
      <c r="M106" s="123"/>
      <c r="N106" s="123"/>
      <c r="O106" s="156" t="str">
        <f>Objects!$K$134</f>
        <v>Beaker (Ethanol)</v>
      </c>
      <c r="P106" s="123">
        <v>1</v>
      </c>
      <c r="Q106" s="123"/>
      <c r="R106" s="123"/>
      <c r="S106" s="123"/>
      <c r="T106" s="123"/>
      <c r="U106" s="123"/>
      <c r="V106" s="123"/>
      <c r="W106" s="123"/>
      <c r="X106" s="123"/>
      <c r="Y106" s="123"/>
      <c r="Z106" s="123"/>
      <c r="AA106" s="123"/>
      <c r="AB106" s="147"/>
      <c r="AC106" s="147"/>
    </row>
    <row r="107" spans="1:30" ht="15" customHeight="1" x14ac:dyDescent="0.25">
      <c r="A107" s="142" t="str">
        <f>[3]Enums!$A$134</f>
        <v>1.0.0</v>
      </c>
      <c r="B107" s="123"/>
      <c r="C107" s="123"/>
      <c r="D107" s="123"/>
      <c r="E107" s="123" t="str">
        <f>Objects!$N$21</f>
        <v>Vial (Salt Water)</v>
      </c>
      <c r="F107" s="123">
        <v>32</v>
      </c>
      <c r="G107" s="123" t="str">
        <f>Objects!$G$2</f>
        <v>Platinum Catalyst</v>
      </c>
      <c r="H107" s="123">
        <v>1</v>
      </c>
      <c r="I107" s="123"/>
      <c r="J107" s="123"/>
      <c r="K107" s="123"/>
      <c r="L107" s="123"/>
      <c r="M107" s="123"/>
      <c r="N107" s="123"/>
      <c r="O107" s="156" t="str">
        <f>Objects!$R$18</f>
        <v>Flask (Chlorine)</v>
      </c>
      <c r="P107" s="123">
        <v>1</v>
      </c>
      <c r="Q107" s="123" t="str">
        <f>Objects!$R$36</f>
        <v>Vial (Bromine)</v>
      </c>
      <c r="R107" s="123">
        <v>1</v>
      </c>
      <c r="S107" s="126" t="str">
        <f>Objects!$R$12</f>
        <v>Bag (Sodium)</v>
      </c>
      <c r="T107" s="126">
        <v>1</v>
      </c>
      <c r="U107" s="126" t="str">
        <f>Objects!$J$263</f>
        <v>Vial (Sodium Borate)</v>
      </c>
      <c r="V107" s="126">
        <v>1</v>
      </c>
      <c r="W107" s="123" t="str">
        <f>Objects!$J$317</f>
        <v>Vial (Deionized Water)</v>
      </c>
      <c r="X107" s="123">
        <v>28</v>
      </c>
      <c r="Y107" s="123"/>
      <c r="Z107" s="123"/>
      <c r="AA107" s="123"/>
      <c r="AB107" s="147"/>
      <c r="AC107" s="147"/>
    </row>
    <row r="108" spans="1:30" ht="15" customHeight="1" x14ac:dyDescent="0.25">
      <c r="A108" s="142" t="str">
        <f>[3]Enums!$A$159</f>
        <v>1.3.8</v>
      </c>
      <c r="B108" s="123"/>
      <c r="C108" s="123"/>
      <c r="D108" s="123"/>
      <c r="E108" s="123" t="str">
        <f>Objects!$O$21</f>
        <v>Beaker (Salt Water)</v>
      </c>
      <c r="F108" s="123">
        <v>32</v>
      </c>
      <c r="G108" s="123" t="str">
        <f>Objects!$G$2</f>
        <v>Platinum Catalyst</v>
      </c>
      <c r="H108" s="123">
        <v>2</v>
      </c>
      <c r="I108" s="123"/>
      <c r="J108" s="123"/>
      <c r="K108" s="123"/>
      <c r="L108" s="123"/>
      <c r="M108" s="123"/>
      <c r="N108" s="123"/>
      <c r="O108" s="156" t="str">
        <f>Objects!$S$18</f>
        <v>Cartridge (Chlorine)</v>
      </c>
      <c r="P108" s="123">
        <v>1</v>
      </c>
      <c r="Q108" s="123" t="str">
        <f>Objects!$S$36</f>
        <v>Beaker (Bromine)</v>
      </c>
      <c r="R108" s="123">
        <v>1</v>
      </c>
      <c r="S108" s="126" t="str">
        <f>Objects!$S$12</f>
        <v>Sack (Sodium)</v>
      </c>
      <c r="T108" s="126">
        <v>1</v>
      </c>
      <c r="U108" s="126" t="str">
        <f>Objects!$K$263</f>
        <v>Beaker (Sodium Borate)</v>
      </c>
      <c r="V108" s="126">
        <v>1</v>
      </c>
      <c r="W108" s="123" t="str">
        <f>Objects!$K$317</f>
        <v>Beaker (Deionized Water)</v>
      </c>
      <c r="X108" s="123">
        <v>28</v>
      </c>
      <c r="Y108" s="123" t="str">
        <f>Objects!$G$2</f>
        <v>Platinum Catalyst</v>
      </c>
      <c r="Z108" s="123">
        <v>1</v>
      </c>
      <c r="AA108" s="123" t="str">
        <f>Objects!$R$34</f>
        <v>Bag (Arsenic)</v>
      </c>
      <c r="AB108" s="147">
        <v>1</v>
      </c>
      <c r="AC108" s="123"/>
      <c r="AD108" s="123"/>
    </row>
    <row r="109" spans="1:30" ht="15" customHeight="1" x14ac:dyDescent="0.25">
      <c r="A109" s="142" t="str">
        <f>[3]Enums!$A$159</f>
        <v>1.3.8</v>
      </c>
      <c r="B109" s="123"/>
      <c r="C109" s="123"/>
      <c r="D109" s="123"/>
      <c r="E109" s="123" t="str">
        <f>Objects!$P$21</f>
        <v>Drum (Salt Water)</v>
      </c>
      <c r="F109" s="123">
        <v>32</v>
      </c>
      <c r="G109" s="123" t="str">
        <f>Objects!$G$2</f>
        <v>Platinum Catalyst</v>
      </c>
      <c r="H109" s="123">
        <v>3</v>
      </c>
      <c r="I109" s="123"/>
      <c r="J109" s="123"/>
      <c r="K109" s="123"/>
      <c r="L109" s="123"/>
      <c r="M109" s="123"/>
      <c r="N109" s="123"/>
      <c r="O109" s="156" t="str">
        <f>Objects!$T$18</f>
        <v>Canister (Chlorine)</v>
      </c>
      <c r="P109" s="123">
        <v>1</v>
      </c>
      <c r="Q109" s="123" t="str">
        <f>Objects!$T$36</f>
        <v>Drum (Bromine)</v>
      </c>
      <c r="R109" s="123">
        <v>1</v>
      </c>
      <c r="S109" s="126" t="str">
        <f>Objects!$T$12</f>
        <v>Powder Keg (Sodium)</v>
      </c>
      <c r="T109" s="126">
        <v>1</v>
      </c>
      <c r="U109" s="126" t="str">
        <f>Objects!$L$263</f>
        <v>Drum (Sodium Borate)</v>
      </c>
      <c r="V109" s="126">
        <v>1</v>
      </c>
      <c r="W109" s="123" t="str">
        <f>Objects!$L$317</f>
        <v>Drum (Deionized Water)</v>
      </c>
      <c r="X109" s="123">
        <v>28</v>
      </c>
      <c r="Y109" s="123" t="str">
        <f>Objects!$G$2</f>
        <v>Platinum Catalyst</v>
      </c>
      <c r="Z109" s="123">
        <v>2</v>
      </c>
      <c r="AA109" s="123" t="str">
        <f>Objects!$S$34</f>
        <v>Sack (Arsenic)</v>
      </c>
      <c r="AB109" s="147">
        <v>1</v>
      </c>
      <c r="AC109" s="123"/>
      <c r="AD109" s="123"/>
    </row>
    <row r="110" spans="1:30" ht="15" customHeight="1" x14ac:dyDescent="0.25">
      <c r="A110" s="142" t="str">
        <f>[3]Enums!$A$159</f>
        <v>1.3.8</v>
      </c>
      <c r="B110" s="123"/>
      <c r="C110" s="123"/>
      <c r="D110" s="123"/>
      <c r="E110" s="123" t="str">
        <f>Objects!$R$2</f>
        <v>Flask (Hydrogen)</v>
      </c>
      <c r="F110" s="123">
        <v>2</v>
      </c>
      <c r="G110" s="123" t="str">
        <f>Objects!$R$9</f>
        <v>Flask (Oxygen)</v>
      </c>
      <c r="H110" s="123">
        <v>1</v>
      </c>
      <c r="I110" s="123"/>
      <c r="J110" s="123"/>
      <c r="K110" s="123"/>
      <c r="L110" s="123"/>
      <c r="M110" s="123"/>
      <c r="N110" s="123"/>
      <c r="O110" s="156" t="str">
        <f>Objects!$J$317</f>
        <v>Vial (Deionized Water)</v>
      </c>
      <c r="P110" s="123">
        <v>1</v>
      </c>
      <c r="Q110" s="123"/>
      <c r="R110" s="123"/>
      <c r="S110" s="123"/>
      <c r="T110" s="123"/>
      <c r="U110" s="123"/>
      <c r="V110" s="123"/>
      <c r="W110" s="123"/>
      <c r="X110" s="123"/>
      <c r="Y110" s="123"/>
      <c r="Z110" s="123"/>
      <c r="AA110" s="123"/>
      <c r="AB110" s="147"/>
      <c r="AC110" s="147"/>
    </row>
    <row r="111" spans="1:30" ht="15" customHeight="1" x14ac:dyDescent="0.25">
      <c r="A111" s="142" t="str">
        <f>[3]Enums!$A$134</f>
        <v>1.0.0</v>
      </c>
      <c r="B111" s="123"/>
      <c r="C111" s="123"/>
      <c r="D111" s="123"/>
      <c r="E111" s="123" t="str">
        <f>Objects!$S$2</f>
        <v>Cartridge (Hydrogen)</v>
      </c>
      <c r="F111" s="123">
        <v>2</v>
      </c>
      <c r="G111" s="123" t="str">
        <f>Objects!$S$9</f>
        <v>Cartridge (Oxygen)</v>
      </c>
      <c r="H111" s="123">
        <v>1</v>
      </c>
      <c r="I111" s="123"/>
      <c r="J111" s="123"/>
      <c r="K111" s="123"/>
      <c r="L111" s="123"/>
      <c r="M111" s="123"/>
      <c r="N111" s="123"/>
      <c r="O111" s="156" t="str">
        <f>Objects!$K$317</f>
        <v>Beaker (Deionized Water)</v>
      </c>
      <c r="P111" s="123">
        <v>1</v>
      </c>
      <c r="Q111" s="123"/>
      <c r="R111" s="123"/>
      <c r="S111" s="123"/>
      <c r="T111" s="123"/>
      <c r="U111" s="123"/>
      <c r="V111" s="123"/>
      <c r="W111" s="123"/>
      <c r="X111" s="123"/>
      <c r="Y111" s="123"/>
      <c r="Z111" s="123"/>
      <c r="AA111" s="123"/>
      <c r="AB111" s="147"/>
      <c r="AC111" s="147"/>
    </row>
    <row r="112" spans="1:30" ht="15" customHeight="1" x14ac:dyDescent="0.25">
      <c r="A112" s="142" t="str">
        <f>[3]Enums!$A$134</f>
        <v>1.0.0</v>
      </c>
      <c r="B112" s="123"/>
      <c r="C112" s="123"/>
      <c r="D112" s="123"/>
      <c r="E112" s="123" t="str">
        <f>Objects!$T$2</f>
        <v>Canister (Hydrogen)</v>
      </c>
      <c r="F112" s="123">
        <v>2</v>
      </c>
      <c r="G112" s="123" t="str">
        <f>Objects!$T$9</f>
        <v>Canister (Oxygen)</v>
      </c>
      <c r="H112" s="123">
        <v>1</v>
      </c>
      <c r="I112" s="123"/>
      <c r="J112" s="123"/>
      <c r="K112" s="123"/>
      <c r="L112" s="123"/>
      <c r="M112" s="123"/>
      <c r="N112" s="123"/>
      <c r="O112" s="156" t="str">
        <f>Objects!$L$317</f>
        <v>Drum (Deionized Water)</v>
      </c>
      <c r="P112" s="123">
        <v>1</v>
      </c>
      <c r="Q112" s="123"/>
      <c r="R112" s="123"/>
      <c r="S112" s="123"/>
      <c r="T112" s="123"/>
      <c r="U112" s="123"/>
      <c r="V112" s="123"/>
      <c r="W112" s="123"/>
      <c r="X112" s="123"/>
      <c r="Y112" s="123"/>
      <c r="Z112" s="123"/>
      <c r="AA112" s="123"/>
      <c r="AB112" s="147"/>
      <c r="AC112" s="147"/>
    </row>
    <row r="113" spans="1:29" ht="15" customHeight="1" x14ac:dyDescent="0.25">
      <c r="A113" s="142" t="str">
        <f>[3]Enums!$A$134</f>
        <v>1.0.0</v>
      </c>
      <c r="B113" s="123"/>
      <c r="C113" s="123"/>
      <c r="D113" s="123"/>
      <c r="E113" s="123" t="str">
        <f>Objects!$J$138</f>
        <v>Flask (Ethylene)</v>
      </c>
      <c r="F113" s="123">
        <v>16</v>
      </c>
      <c r="G113" s="123" t="str">
        <f>Objects!$G$14</f>
        <v>Ziegler-Natta Catalyst</v>
      </c>
      <c r="H113" s="123">
        <v>1</v>
      </c>
      <c r="I113" s="123"/>
      <c r="J113" s="123"/>
      <c r="K113" s="123"/>
      <c r="L113" s="123"/>
      <c r="M113" s="123"/>
      <c r="N113" s="123"/>
      <c r="O113" s="156" t="str">
        <f>Objects!$V$17</f>
        <v>Bag (High Density PolyEthylene Pellets)</v>
      </c>
      <c r="P113" s="123">
        <v>16</v>
      </c>
      <c r="Q113" s="123"/>
      <c r="R113" s="123"/>
      <c r="S113" s="123"/>
      <c r="T113" s="123"/>
      <c r="U113" s="123"/>
      <c r="V113" s="123"/>
      <c r="W113" s="123"/>
      <c r="X113" s="123"/>
      <c r="Y113" s="123"/>
      <c r="Z113" s="123"/>
      <c r="AA113" s="123"/>
      <c r="AB113" s="147"/>
      <c r="AC113" s="147"/>
    </row>
    <row r="114" spans="1:29" ht="15" customHeight="1" x14ac:dyDescent="0.25">
      <c r="A114" s="142" t="str">
        <f>[3]Enums!$A$134</f>
        <v>1.0.0</v>
      </c>
      <c r="B114" s="123"/>
      <c r="C114" s="123"/>
      <c r="D114" s="123"/>
      <c r="E114" s="123" t="str">
        <f>Objects!$K$138</f>
        <v>Cartridge (Ethylene)</v>
      </c>
      <c r="F114" s="123">
        <v>16</v>
      </c>
      <c r="G114" s="123" t="str">
        <f>Objects!$G$14</f>
        <v>Ziegler-Natta Catalyst</v>
      </c>
      <c r="H114" s="123">
        <v>4</v>
      </c>
      <c r="I114" s="123"/>
      <c r="J114" s="123"/>
      <c r="K114" s="123"/>
      <c r="L114" s="123"/>
      <c r="M114" s="123"/>
      <c r="N114" s="123"/>
      <c r="O114" s="156" t="str">
        <f>Objects!$W$17</f>
        <v>Sack (High Density PolyEthylene Pellets)</v>
      </c>
      <c r="P114" s="123">
        <v>16</v>
      </c>
      <c r="Q114" s="123" t="str">
        <f>Objects!$G$14</f>
        <v>Ziegler-Natta Catalyst</v>
      </c>
      <c r="R114" s="123">
        <v>3</v>
      </c>
      <c r="S114" s="123"/>
      <c r="T114" s="123"/>
      <c r="U114" s="123"/>
      <c r="V114" s="123"/>
      <c r="W114" s="123"/>
      <c r="X114" s="123"/>
      <c r="Y114" s="123"/>
      <c r="Z114" s="123"/>
      <c r="AA114" s="123"/>
      <c r="AB114" s="147"/>
      <c r="AC114" s="147"/>
    </row>
    <row r="115" spans="1:29" ht="15" customHeight="1" x14ac:dyDescent="0.25">
      <c r="A115" s="142" t="str">
        <f>[3]Enums!$A$134</f>
        <v>1.0.0</v>
      </c>
      <c r="B115" s="123"/>
      <c r="C115" s="123"/>
      <c r="D115" s="123"/>
      <c r="E115" s="123" t="str">
        <f>Objects!$L$138</f>
        <v>Canister (Ethylene)</v>
      </c>
      <c r="F115" s="123">
        <v>16</v>
      </c>
      <c r="G115" s="123" t="str">
        <f>Objects!$G$14</f>
        <v>Ziegler-Natta Catalyst</v>
      </c>
      <c r="H115" s="123">
        <v>16</v>
      </c>
      <c r="I115" s="123"/>
      <c r="J115" s="123"/>
      <c r="K115" s="123"/>
      <c r="L115" s="123"/>
      <c r="M115" s="123"/>
      <c r="N115" s="123"/>
      <c r="O115" s="156" t="str">
        <f>Objects!$X$17</f>
        <v>Powder Keg (High Density PolyEthylene Pellets)</v>
      </c>
      <c r="P115" s="123">
        <v>16</v>
      </c>
      <c r="Q115" s="123" t="str">
        <f>Objects!$G$14</f>
        <v>Ziegler-Natta Catalyst</v>
      </c>
      <c r="R115" s="123">
        <v>15</v>
      </c>
      <c r="S115" s="123"/>
      <c r="T115" s="123"/>
      <c r="U115" s="123"/>
      <c r="V115" s="123"/>
      <c r="W115" s="123"/>
      <c r="X115" s="123"/>
      <c r="Y115" s="123"/>
      <c r="Z115" s="123"/>
      <c r="AA115" s="123"/>
      <c r="AB115" s="147"/>
      <c r="AC115" s="147"/>
    </row>
    <row r="116" spans="1:29" ht="15" customHeight="1" x14ac:dyDescent="0.25">
      <c r="A116" s="142" t="str">
        <f>[3]Enums!$A$134</f>
        <v>1.0.0</v>
      </c>
      <c r="B116" s="123"/>
      <c r="C116" s="123"/>
      <c r="D116" s="123"/>
      <c r="E116" s="123" t="str">
        <f>Objects!$J$151</f>
        <v>Vial (Gas Oil)</v>
      </c>
      <c r="F116" s="123">
        <v>1</v>
      </c>
      <c r="G116" s="123" t="str">
        <f>Objects!$G$4</f>
        <v>Palladium Catalyst</v>
      </c>
      <c r="H116" s="123">
        <v>1</v>
      </c>
      <c r="I116" s="123"/>
      <c r="J116" s="123"/>
      <c r="K116" s="123"/>
      <c r="L116" s="123"/>
      <c r="M116" s="123"/>
      <c r="N116" s="123"/>
      <c r="O116" s="156" t="str">
        <f>Objects!$J$123</f>
        <v>Vial (Diesel)</v>
      </c>
      <c r="P116" s="123">
        <v>1</v>
      </c>
      <c r="Q116" s="123" t="str">
        <f>Objects!$J$172</f>
        <v>Vial (Kerosene)</v>
      </c>
      <c r="R116" s="123">
        <v>1</v>
      </c>
      <c r="S116" s="123"/>
      <c r="T116" s="123"/>
      <c r="U116" s="123"/>
      <c r="V116" s="123"/>
      <c r="W116" s="123"/>
      <c r="X116" s="123"/>
      <c r="Y116" s="123"/>
      <c r="Z116" s="123"/>
      <c r="AA116" s="123"/>
      <c r="AB116" s="147"/>
      <c r="AC116" s="147"/>
    </row>
    <row r="117" spans="1:29" ht="15" customHeight="1" x14ac:dyDescent="0.25">
      <c r="A117" s="142" t="str">
        <f>[3]Enums!$A$134</f>
        <v>1.0.0</v>
      </c>
      <c r="B117" s="123"/>
      <c r="C117" s="123"/>
      <c r="D117" s="123"/>
      <c r="E117" s="123" t="str">
        <f>Objects!$K$151</f>
        <v>Beaker (Gas Oil)</v>
      </c>
      <c r="F117" s="123">
        <v>1</v>
      </c>
      <c r="G117" s="123" t="str">
        <f>Objects!$G$4</f>
        <v>Palladium Catalyst</v>
      </c>
      <c r="H117" s="123">
        <v>4</v>
      </c>
      <c r="I117" s="123"/>
      <c r="J117" s="123"/>
      <c r="K117" s="123"/>
      <c r="L117" s="123"/>
      <c r="M117" s="123"/>
      <c r="N117" s="123"/>
      <c r="O117" s="156" t="str">
        <f>Objects!$K$123</f>
        <v>Beaker (Diesel)</v>
      </c>
      <c r="P117" s="123">
        <v>1</v>
      </c>
      <c r="Q117" s="123" t="str">
        <f>Objects!$K$172</f>
        <v>Beaker (Kerosene)</v>
      </c>
      <c r="R117" s="123">
        <v>1</v>
      </c>
      <c r="S117" s="123" t="str">
        <f>Objects!$G$4</f>
        <v>Palladium Catalyst</v>
      </c>
      <c r="T117" s="123">
        <v>3</v>
      </c>
      <c r="U117" s="123"/>
      <c r="V117" s="123"/>
      <c r="W117" s="123"/>
      <c r="X117" s="123"/>
      <c r="Y117" s="123"/>
      <c r="Z117" s="123"/>
      <c r="AA117" s="123"/>
      <c r="AB117" s="147"/>
      <c r="AC117" s="147"/>
    </row>
    <row r="118" spans="1:29" ht="15" customHeight="1" x14ac:dyDescent="0.25">
      <c r="A118" s="142" t="str">
        <f>[3]Enums!$A$134</f>
        <v>1.0.0</v>
      </c>
      <c r="B118" s="123"/>
      <c r="C118" s="123"/>
      <c r="D118" s="123"/>
      <c r="E118" s="123" t="str">
        <f>Objects!$L$151</f>
        <v>Drum (Gas Oil)</v>
      </c>
      <c r="F118" s="123">
        <v>1</v>
      </c>
      <c r="G118" s="123" t="str">
        <f>Objects!$G$4</f>
        <v>Palladium Catalyst</v>
      </c>
      <c r="H118" s="123">
        <v>16</v>
      </c>
      <c r="I118" s="123"/>
      <c r="J118" s="123"/>
      <c r="K118" s="123"/>
      <c r="L118" s="123"/>
      <c r="M118" s="123"/>
      <c r="N118" s="123"/>
      <c r="O118" s="156" t="str">
        <f>Objects!$L$123</f>
        <v>Drum (Diesel)</v>
      </c>
      <c r="P118" s="123">
        <v>1</v>
      </c>
      <c r="Q118" s="123" t="str">
        <f>Objects!$L$172</f>
        <v>Drum (Kerosene)</v>
      </c>
      <c r="R118" s="123">
        <v>1</v>
      </c>
      <c r="S118" s="123" t="str">
        <f>Objects!$G$4</f>
        <v>Palladium Catalyst</v>
      </c>
      <c r="T118" s="123">
        <v>15</v>
      </c>
      <c r="U118" s="123"/>
      <c r="V118" s="123"/>
      <c r="W118" s="123"/>
      <c r="X118" s="123"/>
      <c r="Y118" s="123"/>
      <c r="Z118" s="123"/>
      <c r="AA118" s="123"/>
      <c r="AB118" s="147"/>
      <c r="AC118" s="147"/>
    </row>
    <row r="119" spans="1:29" ht="15" customHeight="1" x14ac:dyDescent="0.25">
      <c r="A119" s="142" t="str">
        <f>[3]Enums!$A$134</f>
        <v>1.0.0</v>
      </c>
      <c r="B119" s="123"/>
      <c r="C119" s="123"/>
      <c r="D119" s="123"/>
      <c r="E119" s="123" t="str">
        <f>Objects!$J$63</f>
        <v>Vial (Benzene-Toluene-Xylene)</v>
      </c>
      <c r="F119" s="123">
        <v>16</v>
      </c>
      <c r="G119" s="123" t="str">
        <f>Objects!$G$5</f>
        <v>Cobalt Catalyst</v>
      </c>
      <c r="H119" s="123">
        <v>1</v>
      </c>
      <c r="I119" s="123"/>
      <c r="J119" s="123"/>
      <c r="K119" s="123"/>
      <c r="L119" s="123"/>
      <c r="M119" s="123"/>
      <c r="N119" s="123"/>
      <c r="O119" s="156" t="str">
        <f>Objects!$J$295</f>
        <v>Vial (Terephthalic Acid)</v>
      </c>
      <c r="P119" s="123">
        <v>16</v>
      </c>
      <c r="Q119" s="123"/>
      <c r="R119" s="123"/>
      <c r="S119" s="123"/>
      <c r="T119" s="123"/>
      <c r="U119" s="123"/>
      <c r="V119" s="123"/>
      <c r="W119" s="123"/>
      <c r="X119" s="123"/>
      <c r="Y119" s="123"/>
      <c r="Z119" s="123"/>
      <c r="AA119" s="123"/>
      <c r="AB119" s="147"/>
      <c r="AC119" s="147"/>
    </row>
    <row r="120" spans="1:29" ht="15" customHeight="1" x14ac:dyDescent="0.25">
      <c r="A120" s="142" t="str">
        <f>[3]Enums!$A$134</f>
        <v>1.0.0</v>
      </c>
      <c r="B120" s="123"/>
      <c r="C120" s="123"/>
      <c r="D120" s="123"/>
      <c r="E120" s="123" t="str">
        <f>Objects!$K$63</f>
        <v>Beaker (Benzene-Toluene-Xylene)</v>
      </c>
      <c r="F120" s="123">
        <v>16</v>
      </c>
      <c r="G120" s="123" t="str">
        <f>Objects!$G$5</f>
        <v>Cobalt Catalyst</v>
      </c>
      <c r="H120" s="123">
        <v>4</v>
      </c>
      <c r="I120" s="123"/>
      <c r="J120" s="123"/>
      <c r="K120" s="123"/>
      <c r="L120" s="123"/>
      <c r="M120" s="123"/>
      <c r="N120" s="123"/>
      <c r="O120" s="156" t="str">
        <f>Objects!$K$295</f>
        <v>Beaker (Terephthalic Acid)</v>
      </c>
      <c r="P120" s="123">
        <v>16</v>
      </c>
      <c r="Q120" s="123" t="str">
        <f>Objects!$G$5</f>
        <v>Cobalt Catalyst</v>
      </c>
      <c r="R120" s="123">
        <v>3</v>
      </c>
      <c r="S120" s="123"/>
      <c r="T120" s="123"/>
      <c r="U120" s="123"/>
      <c r="V120" s="123"/>
      <c r="W120" s="123"/>
      <c r="X120" s="123"/>
      <c r="Y120" s="123"/>
      <c r="Z120" s="123"/>
      <c r="AA120" s="123"/>
      <c r="AB120" s="147"/>
      <c r="AC120" s="147"/>
    </row>
    <row r="121" spans="1:29" ht="15" customHeight="1" x14ac:dyDescent="0.25">
      <c r="A121" s="142" t="str">
        <f>[3]Enums!$A$134</f>
        <v>1.0.0</v>
      </c>
      <c r="B121" s="123"/>
      <c r="C121" s="123"/>
      <c r="D121" s="123"/>
      <c r="E121" s="123" t="str">
        <f>Objects!$L$63</f>
        <v>Drum (Benzene-Toluene-Xylene)</v>
      </c>
      <c r="F121" s="123">
        <v>16</v>
      </c>
      <c r="G121" s="123" t="str">
        <f>Objects!$G$5</f>
        <v>Cobalt Catalyst</v>
      </c>
      <c r="H121" s="123">
        <v>16</v>
      </c>
      <c r="I121" s="123"/>
      <c r="J121" s="123"/>
      <c r="K121" s="123"/>
      <c r="L121" s="123"/>
      <c r="M121" s="123"/>
      <c r="N121" s="123"/>
      <c r="O121" s="156" t="str">
        <f>Objects!$L$295</f>
        <v>Drum (Terephthalic Acid)</v>
      </c>
      <c r="P121" s="123">
        <v>16</v>
      </c>
      <c r="Q121" s="123" t="str">
        <f>Objects!$G$5</f>
        <v>Cobalt Catalyst</v>
      </c>
      <c r="R121" s="123">
        <v>15</v>
      </c>
      <c r="S121" s="123"/>
      <c r="T121" s="123"/>
      <c r="U121" s="123"/>
      <c r="V121" s="123"/>
      <c r="W121" s="123"/>
      <c r="X121" s="123"/>
      <c r="Y121" s="123"/>
      <c r="Z121" s="123"/>
      <c r="AA121" s="123"/>
      <c r="AB121" s="147"/>
      <c r="AC121" s="147"/>
    </row>
    <row r="122" spans="1:29" ht="15" customHeight="1" x14ac:dyDescent="0.25">
      <c r="A122" s="142" t="str">
        <f>[3]Enums!$A$134</f>
        <v>1.0.0</v>
      </c>
      <c r="B122" s="123"/>
      <c r="C122" s="123"/>
      <c r="D122" s="123"/>
      <c r="E122" s="123" t="str">
        <f>Objects!$J$295</f>
        <v>Vial (Terephthalic Acid)</v>
      </c>
      <c r="F122" s="123">
        <v>1</v>
      </c>
      <c r="G122" s="123" t="str">
        <f>Objects!$J$196</f>
        <v>Vial (Methanol)</v>
      </c>
      <c r="H122" s="123">
        <v>1</v>
      </c>
      <c r="I122" s="123"/>
      <c r="J122" s="123"/>
      <c r="K122" s="123"/>
      <c r="L122" s="123"/>
      <c r="M122" s="123"/>
      <c r="N122" s="123"/>
      <c r="O122" s="156" t="str">
        <f>Objects!$J$128</f>
        <v>Vial (Dimethyl Terephthalate)</v>
      </c>
      <c r="P122" s="123">
        <v>2</v>
      </c>
      <c r="Q122" s="123"/>
      <c r="R122" s="123"/>
      <c r="S122" s="123"/>
      <c r="T122" s="123"/>
      <c r="U122" s="123"/>
      <c r="V122" s="123"/>
      <c r="W122" s="123"/>
      <c r="X122" s="123"/>
      <c r="Y122" s="123"/>
      <c r="Z122" s="123"/>
      <c r="AA122" s="123"/>
      <c r="AB122" s="147"/>
      <c r="AC122" s="147"/>
    </row>
    <row r="123" spans="1:29" ht="15" customHeight="1" x14ac:dyDescent="0.25">
      <c r="A123" s="142" t="str">
        <f>[3]Enums!$A$134</f>
        <v>1.0.0</v>
      </c>
      <c r="B123" s="123"/>
      <c r="C123" s="123"/>
      <c r="D123" s="123"/>
      <c r="E123" s="123" t="str">
        <f>Objects!$K$295</f>
        <v>Beaker (Terephthalic Acid)</v>
      </c>
      <c r="F123" s="123">
        <v>1</v>
      </c>
      <c r="G123" s="123" t="str">
        <f>Objects!$K$196</f>
        <v>Beaker (Methanol)</v>
      </c>
      <c r="H123" s="123">
        <v>1</v>
      </c>
      <c r="I123" s="123"/>
      <c r="J123" s="123"/>
      <c r="K123" s="123"/>
      <c r="L123" s="123"/>
      <c r="M123" s="123"/>
      <c r="N123" s="123"/>
      <c r="O123" s="156" t="str">
        <f>Objects!$K$128</f>
        <v>Beaker (Dimethyl Terephthalate)</v>
      </c>
      <c r="P123" s="123">
        <v>2</v>
      </c>
      <c r="Q123" s="123"/>
      <c r="R123" s="123"/>
      <c r="S123" s="123"/>
      <c r="T123" s="123"/>
      <c r="U123" s="123"/>
      <c r="V123" s="123"/>
      <c r="W123" s="123"/>
      <c r="X123" s="123"/>
      <c r="Y123" s="123"/>
      <c r="Z123" s="123"/>
      <c r="AA123" s="123"/>
      <c r="AB123" s="147"/>
      <c r="AC123" s="147"/>
    </row>
    <row r="124" spans="1:29" ht="15" customHeight="1" x14ac:dyDescent="0.25">
      <c r="A124" s="142" t="str">
        <f>[3]Enums!$A$134</f>
        <v>1.0.0</v>
      </c>
      <c r="B124" s="123"/>
      <c r="C124" s="123"/>
      <c r="D124" s="123"/>
      <c r="E124" s="123" t="str">
        <f>Objects!$L$295</f>
        <v>Drum (Terephthalic Acid)</v>
      </c>
      <c r="F124" s="123">
        <v>1</v>
      </c>
      <c r="G124" s="123" t="str">
        <f>Objects!$L$196</f>
        <v>Drum (Methanol)</v>
      </c>
      <c r="H124" s="123">
        <v>1</v>
      </c>
      <c r="I124" s="123"/>
      <c r="J124" s="123"/>
      <c r="K124" s="123"/>
      <c r="L124" s="123"/>
      <c r="M124" s="123"/>
      <c r="N124" s="123"/>
      <c r="O124" s="156" t="str">
        <f>Objects!$L$128</f>
        <v>Drum (Dimethyl Terephthalate)</v>
      </c>
      <c r="P124" s="123">
        <v>2</v>
      </c>
      <c r="Q124" s="123"/>
      <c r="R124" s="123"/>
      <c r="S124" s="123"/>
      <c r="T124" s="123"/>
      <c r="U124" s="123"/>
      <c r="V124" s="123"/>
      <c r="W124" s="123"/>
      <c r="X124" s="123"/>
      <c r="Y124" s="123"/>
      <c r="Z124" s="123"/>
      <c r="AA124" s="123"/>
      <c r="AB124" s="147"/>
      <c r="AC124" s="147"/>
    </row>
    <row r="125" spans="1:29" ht="15" customHeight="1" x14ac:dyDescent="0.25">
      <c r="A125" s="142" t="str">
        <f>[3]Enums!$A$134</f>
        <v>1.0.0</v>
      </c>
      <c r="B125" s="123"/>
      <c r="C125" s="123"/>
      <c r="D125" s="123"/>
      <c r="E125" s="123" t="str">
        <f>Objects!$R$18</f>
        <v>Flask (Chlorine)</v>
      </c>
      <c r="F125" s="123">
        <v>1</v>
      </c>
      <c r="G125" s="123" t="str">
        <f>Objects!$J$138</f>
        <v>Flask (Ethylene)</v>
      </c>
      <c r="H125" s="123">
        <v>2</v>
      </c>
      <c r="I125" s="123" t="str">
        <f>Objects!$G$11</f>
        <v>Copper II Chloride Catalyst</v>
      </c>
      <c r="J125" s="123">
        <v>1</v>
      </c>
      <c r="K125" s="123"/>
      <c r="L125" s="123"/>
      <c r="M125" s="123"/>
      <c r="N125" s="123"/>
      <c r="O125" s="156" t="str">
        <f>Objects!$J$131</f>
        <v>Vial (EDC)</v>
      </c>
      <c r="P125" s="123">
        <v>2</v>
      </c>
      <c r="Q125" s="123"/>
      <c r="R125" s="123"/>
      <c r="S125" s="123"/>
      <c r="T125" s="123"/>
      <c r="U125" s="123"/>
      <c r="V125" s="123"/>
      <c r="W125" s="123"/>
      <c r="X125" s="123"/>
      <c r="Y125" s="123"/>
      <c r="Z125" s="123"/>
      <c r="AA125" s="123"/>
      <c r="AB125" s="147"/>
      <c r="AC125" s="147"/>
    </row>
    <row r="126" spans="1:29" ht="15" customHeight="1" x14ac:dyDescent="0.25">
      <c r="A126" s="142" t="str">
        <f>[3]Enums!$A$134</f>
        <v>1.0.0</v>
      </c>
      <c r="B126" s="123"/>
      <c r="C126" s="123"/>
      <c r="D126" s="123"/>
      <c r="E126" s="123" t="str">
        <f>Objects!$S$18</f>
        <v>Cartridge (Chlorine)</v>
      </c>
      <c r="F126" s="123">
        <v>1</v>
      </c>
      <c r="G126" s="123" t="str">
        <f>Objects!$K$138</f>
        <v>Cartridge (Ethylene)</v>
      </c>
      <c r="H126" s="123">
        <v>2</v>
      </c>
      <c r="I126" s="123" t="str">
        <f>Objects!$G$11</f>
        <v>Copper II Chloride Catalyst</v>
      </c>
      <c r="J126" s="123">
        <v>4</v>
      </c>
      <c r="K126" s="123"/>
      <c r="L126" s="123"/>
      <c r="M126" s="123"/>
      <c r="N126" s="123"/>
      <c r="O126" s="156" t="str">
        <f>Objects!$K$131</f>
        <v>Beaker (EDC)</v>
      </c>
      <c r="P126" s="123">
        <v>2</v>
      </c>
      <c r="Q126" s="123" t="str">
        <f>Objects!$G$11</f>
        <v>Copper II Chloride Catalyst</v>
      </c>
      <c r="R126" s="123">
        <v>3</v>
      </c>
      <c r="S126" s="123"/>
      <c r="T126" s="123"/>
      <c r="U126" s="123"/>
      <c r="V126" s="123"/>
      <c r="W126" s="123"/>
      <c r="X126" s="123"/>
      <c r="Y126" s="123"/>
      <c r="Z126" s="123"/>
      <c r="AA126" s="123"/>
      <c r="AB126" s="147"/>
      <c r="AC126" s="147"/>
    </row>
    <row r="127" spans="1:29" ht="15" customHeight="1" x14ac:dyDescent="0.25">
      <c r="A127" s="142" t="str">
        <f>[3]Enums!$A$134</f>
        <v>1.0.0</v>
      </c>
      <c r="B127" s="123"/>
      <c r="C127" s="123"/>
      <c r="D127" s="123"/>
      <c r="E127" s="123" t="str">
        <f>Objects!$T$18</f>
        <v>Canister (Chlorine)</v>
      </c>
      <c r="F127" s="123">
        <v>1</v>
      </c>
      <c r="G127" s="123" t="str">
        <f>Objects!$L$138</f>
        <v>Canister (Ethylene)</v>
      </c>
      <c r="H127" s="123">
        <v>2</v>
      </c>
      <c r="I127" s="123" t="str">
        <f>Objects!$G$11</f>
        <v>Copper II Chloride Catalyst</v>
      </c>
      <c r="J127" s="123">
        <v>16</v>
      </c>
      <c r="K127" s="123"/>
      <c r="L127" s="123"/>
      <c r="M127" s="123"/>
      <c r="N127" s="123"/>
      <c r="O127" s="156" t="str">
        <f>Objects!$L$131</f>
        <v>Drum (EDC)</v>
      </c>
      <c r="P127" s="123">
        <v>2</v>
      </c>
      <c r="Q127" s="123" t="str">
        <f>Objects!$G$11</f>
        <v>Copper II Chloride Catalyst</v>
      </c>
      <c r="R127" s="123">
        <v>15</v>
      </c>
      <c r="S127" s="123"/>
      <c r="T127" s="123"/>
      <c r="U127" s="123"/>
      <c r="V127" s="123"/>
      <c r="W127" s="123"/>
      <c r="X127" s="123"/>
      <c r="Y127" s="123"/>
      <c r="Z127" s="123"/>
      <c r="AA127" s="123"/>
      <c r="AB127" s="147"/>
      <c r="AC127" s="147"/>
    </row>
    <row r="128" spans="1:29" ht="15" customHeight="1" x14ac:dyDescent="0.25">
      <c r="A128" s="142" t="str">
        <f>[3]Enums!$A$134</f>
        <v>1.0.0</v>
      </c>
      <c r="B128" s="123"/>
      <c r="C128" s="123"/>
      <c r="D128" s="123"/>
      <c r="E128" s="123" t="str">
        <f>Objects!$R$18</f>
        <v>Flask (Chlorine)</v>
      </c>
      <c r="F128" s="123">
        <v>1</v>
      </c>
      <c r="G128" s="123" t="str">
        <f>Objects!$J$138</f>
        <v>Flask (Ethylene)</v>
      </c>
      <c r="H128" s="123">
        <v>2</v>
      </c>
      <c r="I128" s="123" t="str">
        <f>Objects!$G$12</f>
        <v>Iron III Chloride Catalyst</v>
      </c>
      <c r="J128" s="123">
        <v>1</v>
      </c>
      <c r="K128" s="123"/>
      <c r="L128" s="123"/>
      <c r="M128" s="123"/>
      <c r="N128" s="123"/>
      <c r="O128" s="156" t="str">
        <f>Objects!$J$131</f>
        <v>Vial (EDC)</v>
      </c>
      <c r="P128" s="123">
        <v>2</v>
      </c>
      <c r="Q128" s="123"/>
      <c r="R128" s="123"/>
      <c r="S128" s="123"/>
      <c r="T128" s="123"/>
      <c r="U128" s="123"/>
      <c r="V128" s="123"/>
      <c r="W128" s="123"/>
      <c r="X128" s="123"/>
      <c r="Y128" s="123"/>
      <c r="Z128" s="123"/>
      <c r="AA128" s="123"/>
      <c r="AB128" s="147"/>
      <c r="AC128" s="147"/>
    </row>
    <row r="129" spans="1:29" ht="15" customHeight="1" x14ac:dyDescent="0.25">
      <c r="A129" s="142" t="str">
        <f>[3]Enums!$A$134</f>
        <v>1.0.0</v>
      </c>
      <c r="B129" s="123"/>
      <c r="C129" s="123"/>
      <c r="D129" s="123"/>
      <c r="E129" s="123" t="str">
        <f>Objects!$S$18</f>
        <v>Cartridge (Chlorine)</v>
      </c>
      <c r="F129" s="123">
        <v>1</v>
      </c>
      <c r="G129" s="123" t="str">
        <f>Objects!$K$138</f>
        <v>Cartridge (Ethylene)</v>
      </c>
      <c r="H129" s="123">
        <v>2</v>
      </c>
      <c r="I129" s="123" t="str">
        <f>Objects!$G$12</f>
        <v>Iron III Chloride Catalyst</v>
      </c>
      <c r="J129" s="123">
        <v>4</v>
      </c>
      <c r="K129" s="123"/>
      <c r="L129" s="123"/>
      <c r="M129" s="123"/>
      <c r="N129" s="123"/>
      <c r="O129" s="156" t="str">
        <f>Objects!$K$131</f>
        <v>Beaker (EDC)</v>
      </c>
      <c r="P129" s="123">
        <v>2</v>
      </c>
      <c r="Q129" s="123" t="str">
        <f>Objects!$G$12</f>
        <v>Iron III Chloride Catalyst</v>
      </c>
      <c r="R129" s="123">
        <v>3</v>
      </c>
      <c r="S129" s="123"/>
      <c r="T129" s="123"/>
      <c r="U129" s="123"/>
      <c r="V129" s="123"/>
      <c r="W129" s="123"/>
      <c r="X129" s="123"/>
      <c r="Y129" s="123"/>
      <c r="Z129" s="123"/>
      <c r="AA129" s="123"/>
      <c r="AB129" s="147"/>
      <c r="AC129" s="147"/>
    </row>
    <row r="130" spans="1:29" ht="15" customHeight="1" x14ac:dyDescent="0.25">
      <c r="A130" s="142" t="str">
        <f>[3]Enums!$A$134</f>
        <v>1.0.0</v>
      </c>
      <c r="B130" s="123"/>
      <c r="C130" s="123"/>
      <c r="D130" s="123"/>
      <c r="E130" s="123" t="str">
        <f>Objects!$T$18</f>
        <v>Canister (Chlorine)</v>
      </c>
      <c r="F130" s="123">
        <v>1</v>
      </c>
      <c r="G130" s="123" t="str">
        <f>Objects!$L$138</f>
        <v>Canister (Ethylene)</v>
      </c>
      <c r="H130" s="123">
        <v>2</v>
      </c>
      <c r="I130" s="123" t="str">
        <f>Objects!$G$12</f>
        <v>Iron III Chloride Catalyst</v>
      </c>
      <c r="J130" s="123">
        <v>16</v>
      </c>
      <c r="K130" s="123"/>
      <c r="L130" s="123"/>
      <c r="M130" s="123"/>
      <c r="N130" s="123"/>
      <c r="O130" s="156" t="str">
        <f>Objects!$L$131</f>
        <v>Drum (EDC)</v>
      </c>
      <c r="P130" s="123">
        <v>2</v>
      </c>
      <c r="Q130" s="123" t="str">
        <f>Objects!$G$12</f>
        <v>Iron III Chloride Catalyst</v>
      </c>
      <c r="R130" s="123">
        <v>15</v>
      </c>
      <c r="S130" s="123"/>
      <c r="T130" s="123"/>
      <c r="U130" s="123"/>
      <c r="V130" s="123"/>
      <c r="W130" s="123"/>
      <c r="X130" s="123"/>
      <c r="Y130" s="123"/>
      <c r="Z130" s="123"/>
      <c r="AA130" s="123"/>
      <c r="AB130" s="147"/>
      <c r="AC130" s="147"/>
    </row>
    <row r="131" spans="1:29" ht="15" customHeight="1" x14ac:dyDescent="0.25">
      <c r="A131" s="142" t="str">
        <f>[3]Enums!$A$134</f>
        <v>1.0.0</v>
      </c>
      <c r="B131" s="123"/>
      <c r="C131" s="123"/>
      <c r="D131" s="123"/>
      <c r="E131" s="123" t="str">
        <f>Objects!$J$131</f>
        <v>Vial (EDC)</v>
      </c>
      <c r="F131" s="123">
        <v>1</v>
      </c>
      <c r="G131" s="123"/>
      <c r="H131" s="123"/>
      <c r="I131" s="123"/>
      <c r="J131" s="123"/>
      <c r="K131" s="123"/>
      <c r="L131" s="123"/>
      <c r="M131" s="123"/>
      <c r="N131" s="123"/>
      <c r="O131" s="156" t="str">
        <f>Objects!$J$315</f>
        <v>Vial (Vinyl Chloride)</v>
      </c>
      <c r="P131" s="123">
        <v>1</v>
      </c>
      <c r="Q131" s="123" t="str">
        <f>Objects!$J$161</f>
        <v>Vial (Hydrochloric Acid)</v>
      </c>
      <c r="R131" s="123">
        <v>1</v>
      </c>
      <c r="S131" s="123"/>
      <c r="T131" s="123"/>
      <c r="U131" s="123"/>
      <c r="V131" s="123"/>
      <c r="W131" s="123"/>
      <c r="X131" s="123"/>
      <c r="Y131" s="123"/>
      <c r="Z131" s="123"/>
      <c r="AA131" s="123"/>
      <c r="AB131" s="147"/>
      <c r="AC131" s="147"/>
    </row>
    <row r="132" spans="1:29" ht="15" customHeight="1" x14ac:dyDescent="0.25">
      <c r="A132" s="142" t="str">
        <f>[3]Enums!$A$134</f>
        <v>1.0.0</v>
      </c>
      <c r="B132" s="123"/>
      <c r="C132" s="123"/>
      <c r="D132" s="123"/>
      <c r="E132" s="123" t="str">
        <f>Objects!$K$131</f>
        <v>Beaker (EDC)</v>
      </c>
      <c r="F132" s="123">
        <v>1</v>
      </c>
      <c r="G132" s="123"/>
      <c r="H132" s="123"/>
      <c r="I132" s="123"/>
      <c r="J132" s="123"/>
      <c r="K132" s="123"/>
      <c r="L132" s="123"/>
      <c r="M132" s="123"/>
      <c r="N132" s="123"/>
      <c r="O132" s="156" t="str">
        <f>Objects!$K$315</f>
        <v>Beaker (Vinyl Chloride)</v>
      </c>
      <c r="P132" s="123">
        <v>1</v>
      </c>
      <c r="Q132" s="123" t="str">
        <f>Objects!$K$161</f>
        <v>Beaker (Hydrochloric Acid)</v>
      </c>
      <c r="R132" s="123">
        <v>1</v>
      </c>
      <c r="S132" s="123"/>
      <c r="T132" s="123"/>
      <c r="U132" s="123"/>
      <c r="V132" s="123"/>
      <c r="W132" s="123"/>
      <c r="X132" s="123"/>
      <c r="Y132" s="123"/>
      <c r="Z132" s="123"/>
      <c r="AA132" s="123"/>
      <c r="AB132" s="147"/>
      <c r="AC132" s="147"/>
    </row>
    <row r="133" spans="1:29" ht="15" customHeight="1" x14ac:dyDescent="0.25">
      <c r="A133" s="142" t="str">
        <f>[3]Enums!$A$134</f>
        <v>1.0.0</v>
      </c>
      <c r="B133" s="123"/>
      <c r="C133" s="123"/>
      <c r="D133" s="123"/>
      <c r="E133" s="123" t="str">
        <f>Objects!$L$131</f>
        <v>Drum (EDC)</v>
      </c>
      <c r="F133" s="123">
        <v>1</v>
      </c>
      <c r="G133" s="123"/>
      <c r="H133" s="123"/>
      <c r="I133" s="123"/>
      <c r="J133" s="123"/>
      <c r="K133" s="123"/>
      <c r="L133" s="123"/>
      <c r="M133" s="123"/>
      <c r="N133" s="123"/>
      <c r="O133" s="156" t="str">
        <f>Objects!$L$315</f>
        <v>Drum (Vinyl Chloride)</v>
      </c>
      <c r="P133" s="123">
        <v>1</v>
      </c>
      <c r="Q133" s="123" t="str">
        <f>Objects!$L$161</f>
        <v>Drum (Hydrochloric Acid)</v>
      </c>
      <c r="R133" s="123">
        <v>1</v>
      </c>
      <c r="S133" s="123"/>
      <c r="T133" s="123"/>
      <c r="U133" s="123"/>
      <c r="V133" s="123"/>
      <c r="W133" s="123"/>
      <c r="X133" s="123"/>
      <c r="Y133" s="123"/>
      <c r="Z133" s="123"/>
      <c r="AA133" s="123"/>
      <c r="AB133" s="147"/>
      <c r="AC133" s="147"/>
    </row>
    <row r="134" spans="1:29" ht="15" customHeight="1" x14ac:dyDescent="0.25">
      <c r="A134" s="142" t="str">
        <f>[3]Enums!$A$134</f>
        <v>1.0.0</v>
      </c>
      <c r="B134" s="123"/>
      <c r="C134" s="123"/>
      <c r="D134" s="123"/>
      <c r="E134" s="123" t="str">
        <f>Objects!$J$33</f>
        <v>Vial (Acetylene)</v>
      </c>
      <c r="F134" s="123">
        <v>1</v>
      </c>
      <c r="G134" s="123" t="str">
        <f>Objects!$J$161</f>
        <v>Vial (Hydrochloric Acid)</v>
      </c>
      <c r="H134" s="123">
        <v>1</v>
      </c>
      <c r="I134" s="123"/>
      <c r="J134" s="123"/>
      <c r="K134" s="123"/>
      <c r="L134" s="123"/>
      <c r="M134" s="123"/>
      <c r="N134" s="123"/>
      <c r="O134" s="156" t="str">
        <f>Objects!$J$315</f>
        <v>Vial (Vinyl Chloride)</v>
      </c>
      <c r="P134" s="123">
        <v>1</v>
      </c>
      <c r="Q134" s="123"/>
      <c r="R134" s="123"/>
      <c r="S134" s="123"/>
      <c r="T134" s="123"/>
      <c r="U134" s="123"/>
      <c r="V134" s="123"/>
      <c r="W134" s="123"/>
      <c r="X134" s="123"/>
      <c r="Y134" s="123"/>
      <c r="Z134" s="123"/>
      <c r="AA134" s="123"/>
      <c r="AB134" s="147"/>
      <c r="AC134" s="147"/>
    </row>
    <row r="135" spans="1:29" ht="15" customHeight="1" x14ac:dyDescent="0.25">
      <c r="A135" s="142" t="str">
        <f>[3]Enums!$A$134</f>
        <v>1.0.0</v>
      </c>
      <c r="B135" s="123"/>
      <c r="C135" s="123"/>
      <c r="D135" s="123"/>
      <c r="E135" s="123" t="str">
        <f>Objects!$K$33</f>
        <v>Beaker (Acetylene)</v>
      </c>
      <c r="F135" s="123">
        <v>1</v>
      </c>
      <c r="G135" s="123" t="str">
        <f>Objects!$K$161</f>
        <v>Beaker (Hydrochloric Acid)</v>
      </c>
      <c r="H135" s="123">
        <v>1</v>
      </c>
      <c r="I135" s="123"/>
      <c r="J135" s="123"/>
      <c r="K135" s="123"/>
      <c r="L135" s="123"/>
      <c r="M135" s="123"/>
      <c r="N135" s="123"/>
      <c r="O135" s="156" t="str">
        <f>Objects!$K$315</f>
        <v>Beaker (Vinyl Chloride)</v>
      </c>
      <c r="P135" s="123">
        <v>1</v>
      </c>
      <c r="Q135" s="123"/>
      <c r="R135" s="123"/>
      <c r="S135" s="123"/>
      <c r="T135" s="123"/>
      <c r="U135" s="123"/>
      <c r="V135" s="123"/>
      <c r="W135" s="123"/>
      <c r="X135" s="123"/>
      <c r="Y135" s="123"/>
      <c r="Z135" s="123"/>
      <c r="AA135" s="123"/>
      <c r="AB135" s="147"/>
      <c r="AC135" s="147"/>
    </row>
    <row r="136" spans="1:29" ht="15" customHeight="1" x14ac:dyDescent="0.25">
      <c r="A136" s="142" t="str">
        <f>[3]Enums!$A$134</f>
        <v>1.0.0</v>
      </c>
      <c r="B136" s="123"/>
      <c r="C136" s="123"/>
      <c r="D136" s="123"/>
      <c r="E136" s="123" t="str">
        <f>Objects!$L$33</f>
        <v>Drum (Acetylene)</v>
      </c>
      <c r="F136" s="123">
        <v>1</v>
      </c>
      <c r="G136" s="123" t="str">
        <f>Objects!$L$161</f>
        <v>Drum (Hydrochloric Acid)</v>
      </c>
      <c r="H136" s="123">
        <v>1</v>
      </c>
      <c r="I136" s="123"/>
      <c r="J136" s="123"/>
      <c r="K136" s="123"/>
      <c r="L136" s="123"/>
      <c r="M136" s="123"/>
      <c r="N136" s="123"/>
      <c r="O136" s="156" t="str">
        <f>Objects!$L$315</f>
        <v>Drum (Vinyl Chloride)</v>
      </c>
      <c r="P136" s="123">
        <v>1</v>
      </c>
      <c r="Q136" s="123"/>
      <c r="R136" s="123"/>
      <c r="S136" s="123"/>
      <c r="T136" s="123"/>
      <c r="U136" s="123"/>
      <c r="V136" s="123"/>
      <c r="W136" s="123"/>
      <c r="X136" s="123"/>
      <c r="Y136" s="123"/>
      <c r="Z136" s="123"/>
      <c r="AA136" s="123"/>
      <c r="AB136" s="147"/>
      <c r="AC136" s="147"/>
    </row>
    <row r="137" spans="1:29" ht="15" customHeight="1" x14ac:dyDescent="0.25">
      <c r="A137" s="142" t="str">
        <f>[3]Enums!$A$134</f>
        <v>1.0.0</v>
      </c>
      <c r="B137" s="123"/>
      <c r="C137" s="123"/>
      <c r="D137" s="123"/>
      <c r="E137" s="123" t="str">
        <f>Objects!$J$195</f>
        <v>Flask (Methane)</v>
      </c>
      <c r="F137" s="123">
        <v>2</v>
      </c>
      <c r="G137" s="123"/>
      <c r="H137" s="123"/>
      <c r="I137" s="123"/>
      <c r="J137" s="123"/>
      <c r="K137" s="123"/>
      <c r="L137" s="123"/>
      <c r="M137" s="123"/>
      <c r="N137" s="124"/>
      <c r="O137" s="156" t="str">
        <f>Objects!$J$33</f>
        <v>Vial (Acetylene)</v>
      </c>
      <c r="P137" s="123">
        <v>1</v>
      </c>
      <c r="Q137" s="123" t="str">
        <f>Objects!$R$2</f>
        <v>Flask (Hydrogen)</v>
      </c>
      <c r="R137" s="123">
        <v>3</v>
      </c>
      <c r="S137" s="123"/>
      <c r="T137" s="123"/>
      <c r="U137" s="123"/>
      <c r="V137" s="123"/>
      <c r="W137" s="123"/>
      <c r="X137" s="123"/>
      <c r="Y137" s="123"/>
      <c r="Z137" s="123"/>
      <c r="AA137" s="123"/>
      <c r="AB137" s="147"/>
      <c r="AC137" s="147"/>
    </row>
    <row r="138" spans="1:29" ht="15" customHeight="1" x14ac:dyDescent="0.25">
      <c r="A138" s="142" t="str">
        <f>[3]Enums!$A$134</f>
        <v>1.0.0</v>
      </c>
      <c r="B138" s="123"/>
      <c r="C138" s="123"/>
      <c r="D138" s="123"/>
      <c r="E138" s="123" t="str">
        <f>Objects!$K$195</f>
        <v>Cartridge (Methane)</v>
      </c>
      <c r="F138" s="123">
        <v>2</v>
      </c>
      <c r="G138" s="123"/>
      <c r="H138" s="123"/>
      <c r="I138" s="123"/>
      <c r="J138" s="123"/>
      <c r="K138" s="123"/>
      <c r="L138" s="123"/>
      <c r="M138" s="123"/>
      <c r="N138" s="124"/>
      <c r="O138" s="156" t="str">
        <f>Objects!$K$33</f>
        <v>Beaker (Acetylene)</v>
      </c>
      <c r="P138" s="123">
        <v>1</v>
      </c>
      <c r="Q138" s="123" t="str">
        <f>Objects!$S$2</f>
        <v>Cartridge (Hydrogen)</v>
      </c>
      <c r="R138" s="123">
        <v>3</v>
      </c>
      <c r="S138" s="123"/>
      <c r="T138" s="123"/>
      <c r="U138" s="123"/>
      <c r="V138" s="123"/>
      <c r="W138" s="123"/>
      <c r="X138" s="123"/>
      <c r="Y138" s="123"/>
      <c r="Z138" s="123"/>
      <c r="AA138" s="123"/>
      <c r="AB138" s="147"/>
      <c r="AC138" s="147"/>
    </row>
    <row r="139" spans="1:29" ht="15" customHeight="1" x14ac:dyDescent="0.25">
      <c r="A139" s="142" t="str">
        <f>[3]Enums!$A$134</f>
        <v>1.0.0</v>
      </c>
      <c r="B139" s="123"/>
      <c r="C139" s="123"/>
      <c r="D139" s="123"/>
      <c r="E139" s="123" t="str">
        <f>Objects!$L$195</f>
        <v>Canister (Methane)</v>
      </c>
      <c r="F139" s="123">
        <v>2</v>
      </c>
      <c r="G139" s="123"/>
      <c r="H139" s="123"/>
      <c r="I139" s="123"/>
      <c r="J139" s="123"/>
      <c r="K139" s="123"/>
      <c r="L139" s="123"/>
      <c r="M139" s="123"/>
      <c r="N139" s="124"/>
      <c r="O139" s="156" t="str">
        <f>Objects!$L$33</f>
        <v>Drum (Acetylene)</v>
      </c>
      <c r="P139" s="123">
        <v>1</v>
      </c>
      <c r="Q139" s="123" t="str">
        <f>Objects!$T$2</f>
        <v>Canister (Hydrogen)</v>
      </c>
      <c r="R139" s="123">
        <v>3</v>
      </c>
      <c r="S139" s="123"/>
      <c r="T139" s="123"/>
      <c r="U139" s="123"/>
      <c r="V139" s="123"/>
      <c r="W139" s="123"/>
      <c r="X139" s="123"/>
      <c r="Y139" s="123"/>
      <c r="Z139" s="123"/>
      <c r="AA139" s="123"/>
      <c r="AB139" s="147"/>
      <c r="AC139" s="147"/>
    </row>
    <row r="140" spans="1:29" ht="15" customHeight="1" x14ac:dyDescent="0.25">
      <c r="A140" s="142" t="str">
        <f>[3]Enums!$A$134</f>
        <v>1.0.0</v>
      </c>
      <c r="B140" s="123"/>
      <c r="C140" s="123"/>
      <c r="D140" s="123"/>
      <c r="E140" s="123" t="str">
        <f>Objects!$R$2</f>
        <v>Flask (Hydrogen)</v>
      </c>
      <c r="F140" s="123">
        <v>1</v>
      </c>
      <c r="G140" s="123" t="str">
        <f>Objects!$R$18</f>
        <v>Flask (Chlorine)</v>
      </c>
      <c r="H140" s="123">
        <v>1</v>
      </c>
      <c r="I140" s="123"/>
      <c r="J140" s="123"/>
      <c r="K140" s="123"/>
      <c r="L140" s="123"/>
      <c r="M140" s="123"/>
      <c r="N140" s="124"/>
      <c r="O140" s="156" t="str">
        <f>Objects!$J$161</f>
        <v>Vial (Hydrochloric Acid)</v>
      </c>
      <c r="P140" s="123">
        <v>2</v>
      </c>
      <c r="Q140" s="123"/>
      <c r="R140" s="123"/>
      <c r="S140" s="123"/>
      <c r="T140" s="123"/>
      <c r="U140" s="123"/>
      <c r="V140" s="123"/>
      <c r="W140" s="123"/>
      <c r="X140" s="123"/>
      <c r="Y140" s="123"/>
      <c r="Z140" s="123"/>
      <c r="AA140" s="123"/>
      <c r="AB140" s="147"/>
      <c r="AC140" s="147"/>
    </row>
    <row r="141" spans="1:29" ht="15" customHeight="1" x14ac:dyDescent="0.25">
      <c r="A141" s="142" t="str">
        <f>[3]Enums!$A$134</f>
        <v>1.0.0</v>
      </c>
      <c r="B141" s="123"/>
      <c r="C141" s="123"/>
      <c r="D141" s="123"/>
      <c r="E141" s="123" t="str">
        <f>Objects!$S$2</f>
        <v>Cartridge (Hydrogen)</v>
      </c>
      <c r="F141" s="123">
        <v>1</v>
      </c>
      <c r="G141" s="123" t="str">
        <f>Objects!$S$18</f>
        <v>Cartridge (Chlorine)</v>
      </c>
      <c r="H141" s="123">
        <v>1</v>
      </c>
      <c r="I141" s="123"/>
      <c r="J141" s="123"/>
      <c r="K141" s="123"/>
      <c r="L141" s="123"/>
      <c r="M141" s="123"/>
      <c r="N141" s="124"/>
      <c r="O141" s="156" t="str">
        <f>Objects!$K$161</f>
        <v>Beaker (Hydrochloric Acid)</v>
      </c>
      <c r="P141" s="123">
        <v>2</v>
      </c>
      <c r="Q141" s="123"/>
      <c r="R141" s="123"/>
      <c r="S141" s="123"/>
      <c r="T141" s="123"/>
      <c r="U141" s="123"/>
      <c r="V141" s="123"/>
      <c r="W141" s="123"/>
      <c r="X141" s="123"/>
      <c r="Y141" s="123"/>
      <c r="Z141" s="123"/>
      <c r="AA141" s="123"/>
      <c r="AB141" s="147"/>
      <c r="AC141" s="147"/>
    </row>
    <row r="142" spans="1:29" ht="15" customHeight="1" x14ac:dyDescent="0.25">
      <c r="A142" s="142" t="str">
        <f>[3]Enums!$A$134</f>
        <v>1.0.0</v>
      </c>
      <c r="B142" s="123"/>
      <c r="C142" s="123"/>
      <c r="D142" s="123"/>
      <c r="E142" s="123" t="str">
        <f>Objects!$T$2</f>
        <v>Canister (Hydrogen)</v>
      </c>
      <c r="F142" s="123">
        <v>1</v>
      </c>
      <c r="G142" s="123" t="str">
        <f>Objects!$T$18</f>
        <v>Canister (Chlorine)</v>
      </c>
      <c r="H142" s="123">
        <v>1</v>
      </c>
      <c r="I142" s="123"/>
      <c r="J142" s="123"/>
      <c r="K142" s="123"/>
      <c r="L142" s="123"/>
      <c r="M142" s="123"/>
      <c r="N142" s="124"/>
      <c r="O142" s="156" t="str">
        <f>Objects!$L$161</f>
        <v>Drum (Hydrochloric Acid)</v>
      </c>
      <c r="P142" s="123">
        <v>2</v>
      </c>
      <c r="Q142" s="123"/>
      <c r="R142" s="123"/>
      <c r="S142" s="123"/>
      <c r="T142" s="123"/>
      <c r="U142" s="123"/>
      <c r="V142" s="123"/>
      <c r="W142" s="123"/>
      <c r="X142" s="123"/>
      <c r="Y142" s="123"/>
      <c r="Z142" s="123"/>
      <c r="AA142" s="123"/>
      <c r="AB142" s="147"/>
      <c r="AC142" s="147"/>
    </row>
    <row r="143" spans="1:29" ht="15" customHeight="1" x14ac:dyDescent="0.25">
      <c r="A143" s="142" t="str">
        <f>[3]Enums!$A$156</f>
        <v>1.3.5</v>
      </c>
      <c r="B143" s="123"/>
      <c r="C143" s="123"/>
      <c r="D143" s="123"/>
      <c r="E143" s="123" t="str">
        <f>Objects!$J$315</f>
        <v>Vial (Vinyl Chloride)</v>
      </c>
      <c r="F143" s="123">
        <v>1</v>
      </c>
      <c r="G143" s="123" t="str">
        <f>Objects!$J$317</f>
        <v>Vial (Deionized Water)</v>
      </c>
      <c r="H143" s="123">
        <v>3</v>
      </c>
      <c r="I143" s="123"/>
      <c r="J143" s="123"/>
      <c r="K143" s="123"/>
      <c r="L143" s="123"/>
      <c r="M143" s="123"/>
      <c r="N143" s="124"/>
      <c r="O143" s="156" t="str">
        <f>Objects!$V$98</f>
        <v>Bag (PolyVinyl Chloride Pellets)</v>
      </c>
      <c r="P143" s="123">
        <v>1</v>
      </c>
      <c r="Q143" s="123" t="str">
        <f>Objects!$J$317</f>
        <v>Vial (Deionized Water)</v>
      </c>
      <c r="R143" s="123">
        <v>3</v>
      </c>
      <c r="S143" s="123"/>
      <c r="T143" s="123"/>
      <c r="U143" s="123"/>
      <c r="V143" s="123"/>
      <c r="W143" s="123"/>
      <c r="X143" s="123"/>
      <c r="Y143" s="123"/>
      <c r="Z143" s="123"/>
      <c r="AA143" s="123"/>
      <c r="AB143" s="147"/>
      <c r="AC143" s="147"/>
    </row>
    <row r="144" spans="1:29" ht="15" customHeight="1" x14ac:dyDescent="0.25">
      <c r="A144" s="142" t="str">
        <f>[3]Enums!$A$156</f>
        <v>1.3.5</v>
      </c>
      <c r="B144" s="123"/>
      <c r="C144" s="123"/>
      <c r="D144" s="123"/>
      <c r="E144" s="123" t="str">
        <f>Objects!$K$315</f>
        <v>Beaker (Vinyl Chloride)</v>
      </c>
      <c r="F144" s="123">
        <v>1</v>
      </c>
      <c r="G144" s="123" t="str">
        <f>Objects!$K$317</f>
        <v>Beaker (Deionized Water)</v>
      </c>
      <c r="H144" s="123">
        <v>3</v>
      </c>
      <c r="I144" s="123"/>
      <c r="J144" s="123"/>
      <c r="K144" s="123"/>
      <c r="L144" s="123"/>
      <c r="M144" s="123"/>
      <c r="N144" s="124"/>
      <c r="O144" s="156" t="str">
        <f>Objects!$W$98</f>
        <v>Sack (PolyVinyl Chloride Pellets)</v>
      </c>
      <c r="P144" s="123">
        <v>1</v>
      </c>
      <c r="Q144" s="123" t="str">
        <f>Objects!$K$317</f>
        <v>Beaker (Deionized Water)</v>
      </c>
      <c r="R144" s="123">
        <v>3</v>
      </c>
      <c r="S144" s="123"/>
      <c r="T144" s="123"/>
      <c r="U144" s="123"/>
      <c r="V144" s="123"/>
      <c r="W144" s="123"/>
      <c r="X144" s="123"/>
      <c r="Y144" s="123"/>
      <c r="Z144" s="123"/>
      <c r="AA144" s="123"/>
      <c r="AB144" s="147"/>
      <c r="AC144" s="147"/>
    </row>
    <row r="145" spans="1:29" ht="15" customHeight="1" x14ac:dyDescent="0.25">
      <c r="A145" s="142" t="str">
        <f>[3]Enums!$A$156</f>
        <v>1.3.5</v>
      </c>
      <c r="B145" s="123"/>
      <c r="C145" s="123"/>
      <c r="D145" s="123"/>
      <c r="E145" s="123" t="str">
        <f>Objects!$L$315</f>
        <v>Drum (Vinyl Chloride)</v>
      </c>
      <c r="F145" s="123">
        <v>1</v>
      </c>
      <c r="G145" s="123" t="str">
        <f>Objects!$L$317</f>
        <v>Drum (Deionized Water)</v>
      </c>
      <c r="H145" s="123">
        <v>3</v>
      </c>
      <c r="I145" s="123"/>
      <c r="J145" s="123"/>
      <c r="K145" s="123"/>
      <c r="L145" s="123"/>
      <c r="M145" s="123"/>
      <c r="N145" s="124"/>
      <c r="O145" s="156" t="str">
        <f>Objects!$X$98</f>
        <v>Powder Keg (PolyVinyl Chloride Pellets)</v>
      </c>
      <c r="P145" s="123">
        <v>1</v>
      </c>
      <c r="Q145" s="123" t="str">
        <f>Objects!$L$317</f>
        <v>Drum (Deionized Water)</v>
      </c>
      <c r="R145" s="123">
        <v>3</v>
      </c>
      <c r="S145" s="123"/>
      <c r="T145" s="123"/>
      <c r="U145" s="123"/>
      <c r="V145" s="123"/>
      <c r="W145" s="123"/>
      <c r="X145" s="123"/>
      <c r="Y145" s="123"/>
      <c r="Z145" s="123"/>
      <c r="AA145" s="123"/>
      <c r="AB145" s="147"/>
      <c r="AC145" s="147"/>
    </row>
    <row r="146" spans="1:29" ht="15" customHeight="1" x14ac:dyDescent="0.25">
      <c r="A146" s="142" t="str">
        <f>[3]Enums!$A$134</f>
        <v>1.0.0</v>
      </c>
      <c r="B146" s="123"/>
      <c r="C146" s="123"/>
      <c r="D146" s="123"/>
      <c r="E146" s="123" t="str">
        <f>Objects!$G$13</f>
        <v>Iron III Oxide Catalyst</v>
      </c>
      <c r="F146" s="123">
        <v>1</v>
      </c>
      <c r="G146" s="123" t="str">
        <f>Objects!$AY$73</f>
        <v>Lava Bucket</v>
      </c>
      <c r="H146" s="123">
        <v>1</v>
      </c>
      <c r="I146" s="123"/>
      <c r="J146" s="123"/>
      <c r="K146" s="123"/>
      <c r="L146" s="123"/>
      <c r="M146" s="123"/>
      <c r="N146" s="124"/>
      <c r="O146" s="156" t="str">
        <f>Objects!$K$287</f>
        <v>Beaker (Sulfuric Acid)</v>
      </c>
      <c r="P146" s="123">
        <v>4</v>
      </c>
      <c r="Q146" s="123" t="str">
        <f>Objects!$AY$71</f>
        <v>Bucket</v>
      </c>
      <c r="R146" s="123">
        <v>1</v>
      </c>
      <c r="S146" s="123"/>
      <c r="T146" s="123"/>
      <c r="U146" s="123"/>
      <c r="V146" s="123"/>
      <c r="W146" s="123"/>
      <c r="X146" s="123"/>
      <c r="Y146" s="123"/>
      <c r="Z146" s="123"/>
      <c r="AA146" s="123"/>
      <c r="AB146" s="147"/>
      <c r="AC146" s="147"/>
    </row>
    <row r="147" spans="1:29" ht="15" customHeight="1" x14ac:dyDescent="0.25">
      <c r="A147" s="142" t="str">
        <f>[3]Enums!$A$134</f>
        <v>1.0.0</v>
      </c>
      <c r="B147" s="123"/>
      <c r="C147" s="123"/>
      <c r="D147" s="123"/>
      <c r="E147" s="123" t="str">
        <f>Objects!$G$13</f>
        <v>Iron III Oxide Catalyst</v>
      </c>
      <c r="F147" s="123">
        <v>16</v>
      </c>
      <c r="G147" s="123" t="str">
        <f>Objects!$AY$73</f>
        <v>Lava Bucket</v>
      </c>
      <c r="H147" s="123">
        <v>1</v>
      </c>
      <c r="I147" s="123" t="str">
        <f>Objects!$AY$73</f>
        <v>Lava Bucket</v>
      </c>
      <c r="J147" s="123">
        <v>1</v>
      </c>
      <c r="K147" s="123"/>
      <c r="L147" s="123"/>
      <c r="M147" s="123"/>
      <c r="N147" s="124"/>
      <c r="O147" s="156" t="str">
        <f>Objects!$L$287</f>
        <v>Drum (Sulfuric Acid)</v>
      </c>
      <c r="P147" s="123">
        <v>1</v>
      </c>
      <c r="Q147" s="123" t="str">
        <f>Objects!$G$13</f>
        <v>Iron III Oxide Catalyst</v>
      </c>
      <c r="R147" s="123">
        <v>15</v>
      </c>
      <c r="S147" s="123" t="str">
        <f>Objects!$AY$71</f>
        <v>Bucket</v>
      </c>
      <c r="T147" s="123">
        <v>1</v>
      </c>
      <c r="U147" s="123" t="str">
        <f>Objects!$AY$71</f>
        <v>Bucket</v>
      </c>
      <c r="V147" s="123">
        <v>1</v>
      </c>
      <c r="W147" s="123"/>
      <c r="X147" s="123"/>
      <c r="Y147" s="123"/>
      <c r="Z147" s="123"/>
      <c r="AA147" s="123"/>
      <c r="AB147" s="147"/>
      <c r="AC147" s="147"/>
    </row>
    <row r="148" spans="1:29" ht="15" customHeight="1" x14ac:dyDescent="0.25">
      <c r="A148" s="142" t="str">
        <f>[3]Enums!$A$134</f>
        <v>1.0.0</v>
      </c>
      <c r="B148" s="123"/>
      <c r="C148" s="123"/>
      <c r="D148" s="123"/>
      <c r="E148" s="123" t="str">
        <f>Objects!$G$13</f>
        <v>Iron III Oxide Catalyst</v>
      </c>
      <c r="F148" s="123">
        <v>64</v>
      </c>
      <c r="G148" s="123" t="str">
        <f>Objects!$AY$73</f>
        <v>Lava Bucket</v>
      </c>
      <c r="H148" s="123">
        <v>1</v>
      </c>
      <c r="I148" s="123" t="str">
        <f>Objects!$AY$73</f>
        <v>Lava Bucket</v>
      </c>
      <c r="J148" s="123">
        <v>1</v>
      </c>
      <c r="K148" s="123" t="str">
        <f>Objects!$AY$73</f>
        <v>Lava Bucket</v>
      </c>
      <c r="L148" s="123">
        <v>1</v>
      </c>
      <c r="M148" s="123"/>
      <c r="N148" s="124"/>
      <c r="O148" s="156" t="str">
        <f>Objects!$L$287</f>
        <v>Drum (Sulfuric Acid)</v>
      </c>
      <c r="P148" s="123">
        <v>4</v>
      </c>
      <c r="Q148" s="123" t="str">
        <f>Objects!$G$13</f>
        <v>Iron III Oxide Catalyst</v>
      </c>
      <c r="R148" s="123">
        <v>63</v>
      </c>
      <c r="S148" s="123" t="str">
        <f>Objects!$AY$71</f>
        <v>Bucket</v>
      </c>
      <c r="T148" s="123">
        <v>1</v>
      </c>
      <c r="U148" s="123" t="str">
        <f>Objects!$AY$71</f>
        <v>Bucket</v>
      </c>
      <c r="V148" s="123">
        <v>1</v>
      </c>
      <c r="W148" s="123" t="str">
        <f>Objects!$AY$71</f>
        <v>Bucket</v>
      </c>
      <c r="X148" s="123">
        <v>1</v>
      </c>
      <c r="Y148" s="123"/>
      <c r="Z148" s="123"/>
      <c r="AA148" s="123"/>
      <c r="AB148" s="147"/>
      <c r="AC148" s="147"/>
    </row>
    <row r="149" spans="1:29" ht="15" customHeight="1" x14ac:dyDescent="0.25">
      <c r="A149" s="142" t="str">
        <f>[3]Enums!$A$134</f>
        <v>1.0.0</v>
      </c>
      <c r="B149" s="123"/>
      <c r="C149" s="123"/>
      <c r="D149" s="123"/>
      <c r="E149" s="123" t="str">
        <f>Objects!$J$138</f>
        <v>Flask (Ethylene)</v>
      </c>
      <c r="F149" s="123">
        <v>1</v>
      </c>
      <c r="G149" s="123" t="str">
        <f>Objects!$J$62</f>
        <v>Vial (Benzene)</v>
      </c>
      <c r="H149" s="123">
        <v>1</v>
      </c>
      <c r="I149" s="123" t="str">
        <f>Objects!$J$287</f>
        <v>Vial (Sulfuric Acid)</v>
      </c>
      <c r="J149" s="123">
        <v>1</v>
      </c>
      <c r="K149" s="123"/>
      <c r="L149" s="123"/>
      <c r="M149" s="123"/>
      <c r="N149" s="124"/>
      <c r="O149" s="156" t="str">
        <f>Objects!$J$137</f>
        <v>Vial (Ethylbenzene)</v>
      </c>
      <c r="P149" s="123">
        <v>2</v>
      </c>
      <c r="Q149" s="123" t="str">
        <f>Objects!$J$320</f>
        <v>Vial (Xylene)</v>
      </c>
      <c r="R149" s="123">
        <v>1</v>
      </c>
      <c r="S149" s="123" t="str">
        <f>Objects!$J$195</f>
        <v>Flask (Methane)</v>
      </c>
      <c r="T149" s="123">
        <v>1</v>
      </c>
      <c r="U149" s="123"/>
      <c r="V149" s="123"/>
      <c r="W149" s="123"/>
      <c r="X149" s="123"/>
      <c r="Y149" s="123"/>
      <c r="Z149" s="123"/>
      <c r="AA149" s="123"/>
      <c r="AB149" s="147"/>
      <c r="AC149" s="147"/>
    </row>
    <row r="150" spans="1:29" ht="15" customHeight="1" x14ac:dyDescent="0.25">
      <c r="A150" s="142" t="str">
        <f>[3]Enums!$A$134</f>
        <v>1.0.0</v>
      </c>
      <c r="B150" s="123"/>
      <c r="C150" s="123"/>
      <c r="D150" s="123"/>
      <c r="E150" s="123" t="str">
        <f>Objects!$K$138</f>
        <v>Cartridge (Ethylene)</v>
      </c>
      <c r="F150" s="123">
        <v>1</v>
      </c>
      <c r="G150" s="123" t="str">
        <f>Objects!$K$62</f>
        <v>Beaker (Benzene)</v>
      </c>
      <c r="H150" s="123">
        <v>1</v>
      </c>
      <c r="I150" s="123" t="str">
        <f>Objects!$K$287</f>
        <v>Beaker (Sulfuric Acid)</v>
      </c>
      <c r="J150" s="123">
        <v>1</v>
      </c>
      <c r="K150" s="123"/>
      <c r="L150" s="123"/>
      <c r="M150" s="123"/>
      <c r="N150" s="124"/>
      <c r="O150" s="156" t="str">
        <f>Objects!$K$137</f>
        <v>Beaker (Ethylbenzene)</v>
      </c>
      <c r="P150" s="123">
        <v>2</v>
      </c>
      <c r="Q150" s="123" t="str">
        <f>Objects!$K$320</f>
        <v>Beaker (Xylene)</v>
      </c>
      <c r="R150" s="123">
        <v>1</v>
      </c>
      <c r="S150" s="123" t="str">
        <f>Objects!$K$195</f>
        <v>Cartridge (Methane)</v>
      </c>
      <c r="T150" s="123">
        <v>1</v>
      </c>
      <c r="U150" s="123"/>
      <c r="V150" s="123"/>
      <c r="W150" s="123"/>
      <c r="X150" s="123"/>
      <c r="Y150" s="123"/>
      <c r="Z150" s="123"/>
      <c r="AA150" s="123"/>
      <c r="AB150" s="147"/>
      <c r="AC150" s="147"/>
    </row>
    <row r="151" spans="1:29" ht="15" customHeight="1" x14ac:dyDescent="0.25">
      <c r="A151" s="142" t="str">
        <f>[3]Enums!$A$134</f>
        <v>1.0.0</v>
      </c>
      <c r="B151" s="123"/>
      <c r="C151" s="123"/>
      <c r="D151" s="123"/>
      <c r="E151" s="123" t="str">
        <f>Objects!$L$138</f>
        <v>Canister (Ethylene)</v>
      </c>
      <c r="F151" s="123">
        <v>1</v>
      </c>
      <c r="G151" s="123" t="str">
        <f>Objects!$L$62</f>
        <v>Drum (Benzene)</v>
      </c>
      <c r="H151" s="123">
        <v>1</v>
      </c>
      <c r="I151" s="123" t="str">
        <f>Objects!$L$287</f>
        <v>Drum (Sulfuric Acid)</v>
      </c>
      <c r="J151" s="123">
        <v>1</v>
      </c>
      <c r="K151" s="123"/>
      <c r="L151" s="123"/>
      <c r="M151" s="123"/>
      <c r="N151" s="124"/>
      <c r="O151" s="156" t="str">
        <f>Objects!$L$137</f>
        <v>Drum (Ethylbenzene)</v>
      </c>
      <c r="P151" s="123">
        <v>2</v>
      </c>
      <c r="Q151" s="123" t="str">
        <f>Objects!$L$320</f>
        <v>Drum (Xylene)</v>
      </c>
      <c r="R151" s="123">
        <v>1</v>
      </c>
      <c r="S151" s="123" t="str">
        <f>Objects!$L$195</f>
        <v>Canister (Methane)</v>
      </c>
      <c r="T151" s="123">
        <v>1</v>
      </c>
      <c r="U151" s="123"/>
      <c r="V151" s="123"/>
      <c r="W151" s="123"/>
      <c r="X151" s="123"/>
      <c r="Y151" s="123"/>
      <c r="Z151" s="123"/>
      <c r="AA151" s="123"/>
      <c r="AB151" s="147"/>
      <c r="AC151" s="147"/>
    </row>
    <row r="152" spans="1:29" ht="15" customHeight="1" x14ac:dyDescent="0.25">
      <c r="A152" s="142" t="str">
        <f>[3]Enums!$A$134</f>
        <v>1.0.0</v>
      </c>
      <c r="B152" s="123"/>
      <c r="C152" s="123"/>
      <c r="D152" s="123"/>
      <c r="E152" s="123" t="str">
        <f>Objects!$J$137</f>
        <v>Vial (Ethylbenzene)</v>
      </c>
      <c r="F152" s="123">
        <v>1</v>
      </c>
      <c r="G152" s="123" t="str">
        <f>Objects!$J$317</f>
        <v>Vial (Deionized Water)</v>
      </c>
      <c r="H152" s="123">
        <v>10</v>
      </c>
      <c r="I152" s="123" t="str">
        <f>Objects!$AY$9</f>
        <v>Coal</v>
      </c>
      <c r="J152" s="123">
        <v>1</v>
      </c>
      <c r="K152" s="123" t="str">
        <f>Objects!$G$13</f>
        <v>Iron III Oxide Catalyst</v>
      </c>
      <c r="L152" s="123">
        <v>1</v>
      </c>
      <c r="M152" s="123"/>
      <c r="N152" s="124"/>
      <c r="O152" s="156" t="str">
        <f>Objects!$J$284</f>
        <v>Vial (Styrene)</v>
      </c>
      <c r="P152" s="123">
        <v>1</v>
      </c>
      <c r="Q152" s="123" t="str">
        <f>Objects!$J$317</f>
        <v>Vial (Deionized Water)</v>
      </c>
      <c r="R152" s="123">
        <v>9</v>
      </c>
      <c r="S152" s="123" t="str">
        <f>Objects!$J$223</f>
        <v>Vial (o-Xylene)</v>
      </c>
      <c r="T152" s="123">
        <v>1</v>
      </c>
      <c r="U152" s="123"/>
      <c r="V152" s="123"/>
      <c r="W152" s="123"/>
      <c r="X152" s="123"/>
      <c r="Y152" s="123"/>
      <c r="Z152" s="123"/>
      <c r="AA152" s="123"/>
      <c r="AB152" s="147"/>
      <c r="AC152" s="147"/>
    </row>
    <row r="153" spans="1:29" ht="15" customHeight="1" x14ac:dyDescent="0.25">
      <c r="A153" s="142" t="str">
        <f>[3]Enums!$A$134</f>
        <v>1.0.0</v>
      </c>
      <c r="B153" s="123"/>
      <c r="C153" s="123"/>
      <c r="D153" s="123"/>
      <c r="E153" s="123" t="str">
        <f>Objects!$K$137</f>
        <v>Beaker (Ethylbenzene)</v>
      </c>
      <c r="F153" s="123">
        <v>1</v>
      </c>
      <c r="G153" s="123" t="str">
        <f>Objects!$K$317</f>
        <v>Beaker (Deionized Water)</v>
      </c>
      <c r="H153" s="123">
        <v>10</v>
      </c>
      <c r="I153" s="123" t="str">
        <f>Objects!$AY$9</f>
        <v>Coal</v>
      </c>
      <c r="J153" s="123">
        <v>4</v>
      </c>
      <c r="K153" s="123" t="str">
        <f>Objects!$G$13</f>
        <v>Iron III Oxide Catalyst</v>
      </c>
      <c r="L153" s="123">
        <v>16</v>
      </c>
      <c r="M153" s="123"/>
      <c r="N153" s="124"/>
      <c r="O153" s="156" t="str">
        <f>Objects!$K$284</f>
        <v>Beaker (Styrene)</v>
      </c>
      <c r="P153" s="123">
        <v>1</v>
      </c>
      <c r="Q153" s="123" t="str">
        <f>Objects!$K$317</f>
        <v>Beaker (Deionized Water)</v>
      </c>
      <c r="R153" s="123">
        <v>9</v>
      </c>
      <c r="S153" s="123" t="str">
        <f>Objects!$K$223</f>
        <v>Beaker (o-Xylene)</v>
      </c>
      <c r="T153" s="123">
        <v>1</v>
      </c>
      <c r="U153" s="123" t="str">
        <f>Objects!$G$13</f>
        <v>Iron III Oxide Catalyst</v>
      </c>
      <c r="V153" s="123">
        <v>15</v>
      </c>
      <c r="W153" s="123"/>
      <c r="X153" s="123"/>
      <c r="Y153" s="123"/>
      <c r="Z153" s="123"/>
      <c r="AA153" s="123"/>
      <c r="AB153" s="147"/>
      <c r="AC153" s="147"/>
    </row>
    <row r="154" spans="1:29" ht="15" customHeight="1" x14ac:dyDescent="0.25">
      <c r="A154" s="142" t="str">
        <f>[3]Enums!$A$134</f>
        <v>1.0.0</v>
      </c>
      <c r="B154" s="123"/>
      <c r="C154" s="123"/>
      <c r="D154" s="123"/>
      <c r="E154" s="123" t="str">
        <f>Objects!$L$137</f>
        <v>Drum (Ethylbenzene)</v>
      </c>
      <c r="F154" s="123">
        <v>1</v>
      </c>
      <c r="G154" s="123" t="str">
        <f>Objects!$L$317</f>
        <v>Drum (Deionized Water)</v>
      </c>
      <c r="H154" s="123">
        <v>10</v>
      </c>
      <c r="I154" s="123" t="str">
        <f>Objects!$AY$9</f>
        <v>Coal</v>
      </c>
      <c r="J154" s="123">
        <v>16</v>
      </c>
      <c r="K154" s="123" t="str">
        <f>Objects!$G$13</f>
        <v>Iron III Oxide Catalyst</v>
      </c>
      <c r="L154" s="123">
        <v>64</v>
      </c>
      <c r="M154" s="123"/>
      <c r="N154" s="124"/>
      <c r="O154" s="156" t="str">
        <f>Objects!$L$284</f>
        <v>Drum (Styrene)</v>
      </c>
      <c r="P154" s="123">
        <v>1</v>
      </c>
      <c r="Q154" s="123" t="str">
        <f>Objects!$L$317</f>
        <v>Drum (Deionized Water)</v>
      </c>
      <c r="R154" s="123">
        <v>9</v>
      </c>
      <c r="S154" s="123" t="str">
        <f>Objects!$L$223</f>
        <v>Drum (o-Xylene)</v>
      </c>
      <c r="T154" s="123">
        <v>1</v>
      </c>
      <c r="U154" s="123" t="str">
        <f>Objects!$G$13</f>
        <v>Iron III Oxide Catalyst</v>
      </c>
      <c r="V154" s="123">
        <v>63</v>
      </c>
      <c r="W154" s="123"/>
      <c r="X154" s="123"/>
      <c r="Y154" s="123"/>
      <c r="Z154" s="123"/>
      <c r="AA154" s="123"/>
      <c r="AB154" s="147"/>
      <c r="AC154" s="147"/>
    </row>
    <row r="155" spans="1:29" ht="15" customHeight="1" x14ac:dyDescent="0.25">
      <c r="A155" s="142" t="str">
        <f>[3]Enums!$A$134</f>
        <v>1.0.0</v>
      </c>
      <c r="B155" s="123"/>
      <c r="C155" s="123"/>
      <c r="D155" s="123"/>
      <c r="E155" s="123" t="str">
        <f>Objects!$AY$9</f>
        <v>Coal</v>
      </c>
      <c r="F155" s="123">
        <v>1</v>
      </c>
      <c r="G155" s="123"/>
      <c r="H155" s="123"/>
      <c r="I155" s="123"/>
      <c r="J155" s="123"/>
      <c r="K155" s="123"/>
      <c r="L155" s="123"/>
      <c r="M155" s="123"/>
      <c r="N155" s="124"/>
      <c r="O155" s="156" t="str">
        <f>Objects!$J$105</f>
        <v>Vial (Coke)</v>
      </c>
      <c r="P155" s="123">
        <v>8</v>
      </c>
      <c r="Q155" s="123" t="str">
        <f>Objects!$J$209</f>
        <v>Vial (Naphtha)</v>
      </c>
      <c r="R155" s="123">
        <v>8</v>
      </c>
      <c r="S155" s="123"/>
      <c r="T155" s="123"/>
      <c r="U155" s="123"/>
      <c r="V155" s="123"/>
      <c r="W155" s="123"/>
      <c r="X155" s="123"/>
      <c r="Y155" s="123"/>
      <c r="Z155" s="123"/>
      <c r="AA155" s="123"/>
      <c r="AB155" s="147"/>
      <c r="AC155" s="147"/>
    </row>
    <row r="156" spans="1:29" ht="15" customHeight="1" x14ac:dyDescent="0.25">
      <c r="A156" s="142" t="str">
        <f>[3]Enums!$A$134</f>
        <v>1.0.0</v>
      </c>
      <c r="B156" s="123"/>
      <c r="C156" s="123"/>
      <c r="D156" s="123"/>
      <c r="E156" s="123" t="str">
        <f>Objects!$AY$9</f>
        <v>Coal</v>
      </c>
      <c r="F156" s="123">
        <v>16</v>
      </c>
      <c r="G156" s="123"/>
      <c r="H156" s="123"/>
      <c r="I156" s="123"/>
      <c r="J156" s="123"/>
      <c r="K156" s="123"/>
      <c r="L156" s="123"/>
      <c r="M156" s="123"/>
      <c r="N156" s="124"/>
      <c r="O156" s="156" t="str">
        <f>Objects!$K$105</f>
        <v>Beaker (Coke)</v>
      </c>
      <c r="P156" s="123">
        <v>2</v>
      </c>
      <c r="Q156" s="123" t="str">
        <f>Objects!$K$209</f>
        <v>Beaker (Naphtha)</v>
      </c>
      <c r="R156" s="123">
        <v>2</v>
      </c>
      <c r="S156" s="123"/>
      <c r="T156" s="123"/>
      <c r="U156" s="123"/>
      <c r="V156" s="123"/>
      <c r="W156" s="123"/>
      <c r="X156" s="123"/>
      <c r="Y156" s="123"/>
      <c r="Z156" s="123"/>
      <c r="AA156" s="123"/>
      <c r="AB156" s="147"/>
      <c r="AC156" s="147"/>
    </row>
    <row r="157" spans="1:29" ht="15" customHeight="1" x14ac:dyDescent="0.25">
      <c r="A157" s="142" t="str">
        <f>[3]Enums!$A$134</f>
        <v>1.0.0</v>
      </c>
      <c r="B157" s="123"/>
      <c r="C157" s="123"/>
      <c r="D157" s="123"/>
      <c r="E157" s="123" t="str">
        <f>Objects!$AY$9</f>
        <v>Coal</v>
      </c>
      <c r="F157" s="123">
        <v>64</v>
      </c>
      <c r="G157" s="123"/>
      <c r="H157" s="123"/>
      <c r="I157" s="123"/>
      <c r="J157" s="123"/>
      <c r="K157" s="123"/>
      <c r="L157" s="123"/>
      <c r="M157" s="123"/>
      <c r="N157" s="124"/>
      <c r="O157" s="156" t="str">
        <f>Objects!$K$105</f>
        <v>Beaker (Coke)</v>
      </c>
      <c r="P157" s="123">
        <v>32</v>
      </c>
      <c r="Q157" s="123" t="str">
        <f>Objects!$K$209</f>
        <v>Beaker (Naphtha)</v>
      </c>
      <c r="R157" s="123">
        <v>32</v>
      </c>
      <c r="S157" s="123"/>
      <c r="T157" s="123"/>
      <c r="U157" s="123"/>
      <c r="V157" s="123"/>
      <c r="W157" s="123"/>
      <c r="X157" s="123"/>
      <c r="Y157" s="123"/>
      <c r="Z157" s="123"/>
      <c r="AA157" s="123"/>
      <c r="AB157" s="147"/>
      <c r="AC157" s="147"/>
    </row>
    <row r="158" spans="1:29" ht="15" customHeight="1" x14ac:dyDescent="0.25">
      <c r="A158" s="142" t="str">
        <f>[3]Enums!$A$134</f>
        <v>1.0.0</v>
      </c>
      <c r="B158" s="123"/>
      <c r="C158" s="123"/>
      <c r="D158" s="123"/>
      <c r="E158" s="123" t="str">
        <f>Objects!$AZ$175</f>
        <v>Coal Block</v>
      </c>
      <c r="F158" s="123">
        <v>1</v>
      </c>
      <c r="G158" s="123"/>
      <c r="H158" s="123"/>
      <c r="I158" s="123"/>
      <c r="J158" s="123"/>
      <c r="K158" s="123"/>
      <c r="L158" s="123"/>
      <c r="M158" s="123"/>
      <c r="N158" s="124"/>
      <c r="O158" s="156" t="str">
        <f>Objects!$K$105</f>
        <v>Beaker (Coke)</v>
      </c>
      <c r="P158" s="123">
        <v>2</v>
      </c>
      <c r="Q158" s="123" t="str">
        <f>Objects!$K$209</f>
        <v>Beaker (Naphtha)</v>
      </c>
      <c r="R158" s="123">
        <v>2</v>
      </c>
      <c r="S158" s="123"/>
      <c r="T158" s="123"/>
      <c r="U158" s="123"/>
      <c r="V158" s="123"/>
      <c r="W158" s="123"/>
      <c r="X158" s="123"/>
      <c r="Y158" s="123"/>
      <c r="Z158" s="123"/>
      <c r="AA158" s="123"/>
      <c r="AB158" s="147"/>
      <c r="AC158" s="147"/>
    </row>
    <row r="159" spans="1:29" ht="15" customHeight="1" x14ac:dyDescent="0.25">
      <c r="A159" s="142" t="str">
        <f>[3]Enums!$A$134</f>
        <v>1.0.0</v>
      </c>
      <c r="B159" s="123"/>
      <c r="C159" s="123"/>
      <c r="D159" s="123"/>
      <c r="E159" s="123" t="str">
        <f>Objects!$AZ$175</f>
        <v>Coal Block</v>
      </c>
      <c r="F159" s="123">
        <v>16</v>
      </c>
      <c r="G159" s="123"/>
      <c r="H159" s="123"/>
      <c r="I159" s="123"/>
      <c r="J159" s="123"/>
      <c r="K159" s="123"/>
      <c r="L159" s="123"/>
      <c r="M159" s="123"/>
      <c r="N159" s="124"/>
      <c r="O159" s="156" t="str">
        <f>Objects!$K$105</f>
        <v>Beaker (Coke)</v>
      </c>
      <c r="P159" s="123">
        <v>32</v>
      </c>
      <c r="Q159" s="123" t="str">
        <f>Objects!$K$209</f>
        <v>Beaker (Naphtha)</v>
      </c>
      <c r="R159" s="123">
        <v>32</v>
      </c>
      <c r="S159" s="123"/>
      <c r="T159" s="123"/>
      <c r="U159" s="123"/>
      <c r="V159" s="123"/>
      <c r="W159" s="123"/>
      <c r="X159" s="123"/>
      <c r="Y159" s="123"/>
      <c r="Z159" s="123"/>
      <c r="AA159" s="123"/>
      <c r="AB159" s="147"/>
      <c r="AC159" s="147"/>
    </row>
    <row r="160" spans="1:29" ht="15" customHeight="1" x14ac:dyDescent="0.25">
      <c r="A160" s="142" t="str">
        <f>[3]Enums!$A$134</f>
        <v>1.0.0</v>
      </c>
      <c r="B160" s="123"/>
      <c r="C160" s="123"/>
      <c r="D160" s="123"/>
      <c r="E160" s="123" t="str">
        <f>Objects!$AZ$175</f>
        <v>Coal Block</v>
      </c>
      <c r="F160" s="123">
        <v>64</v>
      </c>
      <c r="G160" s="123"/>
      <c r="H160" s="123"/>
      <c r="I160" s="123"/>
      <c r="J160" s="124"/>
      <c r="K160" s="123"/>
      <c r="L160" s="124"/>
      <c r="M160" s="123"/>
      <c r="N160" s="124"/>
      <c r="O160" s="156" t="str">
        <f>Objects!$L$105</f>
        <v>Drum (Coke)</v>
      </c>
      <c r="P160" s="123">
        <v>8</v>
      </c>
      <c r="Q160" s="123" t="str">
        <f>Objects!$L$209</f>
        <v>Drum (Naphtha)</v>
      </c>
      <c r="R160" s="123">
        <v>8</v>
      </c>
      <c r="S160" s="123"/>
      <c r="T160" s="123"/>
      <c r="U160" s="123"/>
      <c r="V160" s="123"/>
      <c r="W160" s="123"/>
      <c r="X160" s="123"/>
      <c r="Y160" s="123"/>
      <c r="Z160" s="123"/>
      <c r="AA160" s="123"/>
      <c r="AB160" s="147"/>
      <c r="AC160" s="147"/>
    </row>
    <row r="161" spans="1:29" ht="15" customHeight="1" x14ac:dyDescent="0.25">
      <c r="A161" s="142" t="str">
        <f>[3]Enums!$A$134</f>
        <v>1.0.0</v>
      </c>
      <c r="B161" s="123"/>
      <c r="C161" s="123"/>
      <c r="D161" s="123"/>
      <c r="E161" s="123" t="str">
        <f>Objects!$J$85</f>
        <v>Vial (Calcium Oxide)</v>
      </c>
      <c r="F161" s="123">
        <v>1</v>
      </c>
      <c r="G161" s="123" t="str">
        <f>Objects!$J$105</f>
        <v>Vial (Coke)</v>
      </c>
      <c r="H161" s="123">
        <v>3</v>
      </c>
      <c r="I161" s="123"/>
      <c r="J161" s="123"/>
      <c r="K161" s="123"/>
      <c r="L161" s="123"/>
      <c r="M161" s="123"/>
      <c r="N161" s="124"/>
      <c r="O161" s="156" t="str">
        <f>Objects!$J$77</f>
        <v>Bag (Calcium Carbide)</v>
      </c>
      <c r="P161" s="123">
        <v>1</v>
      </c>
      <c r="Q161" s="123" t="str">
        <f>Objects!$J$83</f>
        <v>Bag (Calcium Monoxide)</v>
      </c>
      <c r="R161" s="123">
        <v>1</v>
      </c>
      <c r="S161" s="123"/>
      <c r="T161" s="123"/>
      <c r="U161" s="123"/>
      <c r="V161" s="123"/>
      <c r="W161" s="123"/>
      <c r="X161" s="123"/>
      <c r="Y161" s="123"/>
      <c r="Z161" s="123"/>
      <c r="AA161" s="123"/>
      <c r="AB161" s="147"/>
      <c r="AC161" s="147"/>
    </row>
    <row r="162" spans="1:29" ht="15" customHeight="1" x14ac:dyDescent="0.25">
      <c r="A162" s="142" t="str">
        <f>[3]Enums!$A$134</f>
        <v>1.0.0</v>
      </c>
      <c r="B162" s="123"/>
      <c r="C162" s="123"/>
      <c r="D162" s="123"/>
      <c r="E162" s="123" t="str">
        <f>Objects!$K$85</f>
        <v>Beaker (Calcium Oxide)</v>
      </c>
      <c r="F162" s="123">
        <v>1</v>
      </c>
      <c r="G162" s="123" t="str">
        <f>Objects!$K$105</f>
        <v>Beaker (Coke)</v>
      </c>
      <c r="H162" s="123">
        <v>3</v>
      </c>
      <c r="I162" s="123"/>
      <c r="J162" s="123"/>
      <c r="K162" s="123"/>
      <c r="L162" s="123"/>
      <c r="M162" s="123"/>
      <c r="N162" s="124"/>
      <c r="O162" s="156" t="str">
        <f>Objects!$K$77</f>
        <v>Sack (Calcium Carbide)</v>
      </c>
      <c r="P162" s="123">
        <v>1</v>
      </c>
      <c r="Q162" s="123" t="str">
        <f>Objects!$K$83</f>
        <v>Sack (Calcium Monoxide)</v>
      </c>
      <c r="R162" s="123">
        <v>1</v>
      </c>
      <c r="S162" s="123"/>
      <c r="T162" s="123"/>
      <c r="U162" s="123"/>
      <c r="V162" s="123"/>
      <c r="W162" s="123"/>
      <c r="X162" s="123"/>
      <c r="Y162" s="123"/>
      <c r="Z162" s="123"/>
      <c r="AA162" s="123"/>
      <c r="AB162" s="147"/>
      <c r="AC162" s="147"/>
    </row>
    <row r="163" spans="1:29" ht="15" customHeight="1" x14ac:dyDescent="0.25">
      <c r="A163" s="142" t="str">
        <f>[3]Enums!$A$134</f>
        <v>1.0.0</v>
      </c>
      <c r="B163" s="123"/>
      <c r="C163" s="123"/>
      <c r="D163" s="123"/>
      <c r="E163" s="123" t="str">
        <f>Objects!$L$85</f>
        <v>Drum (Calcium Oxide)</v>
      </c>
      <c r="F163" s="123">
        <v>1</v>
      </c>
      <c r="G163" s="123" t="str">
        <f>Objects!$L$105</f>
        <v>Drum (Coke)</v>
      </c>
      <c r="H163" s="123">
        <v>3</v>
      </c>
      <c r="I163" s="123"/>
      <c r="J163" s="123"/>
      <c r="K163" s="123"/>
      <c r="L163" s="123"/>
      <c r="M163" s="123"/>
      <c r="N163" s="124"/>
      <c r="O163" s="156" t="str">
        <f>Objects!$L$77</f>
        <v>Powder Keg (Calcium Carbide)</v>
      </c>
      <c r="P163" s="123">
        <v>1</v>
      </c>
      <c r="Q163" s="123" t="str">
        <f>Objects!$L$83</f>
        <v>Powder Keg (Calcium Monoxide)</v>
      </c>
      <c r="R163" s="123">
        <v>1</v>
      </c>
      <c r="S163" s="123"/>
      <c r="T163" s="123"/>
      <c r="U163" s="123"/>
      <c r="V163" s="123"/>
      <c r="W163" s="123"/>
      <c r="X163" s="123"/>
      <c r="Y163" s="123"/>
      <c r="Z163" s="123"/>
      <c r="AA163" s="123"/>
      <c r="AB163" s="147"/>
      <c r="AC163" s="147"/>
    </row>
    <row r="164" spans="1:29" ht="15" customHeight="1" x14ac:dyDescent="0.25">
      <c r="A164" s="142" t="str">
        <f>[3]Enums!$A$134</f>
        <v>1.0.0</v>
      </c>
      <c r="B164" s="123"/>
      <c r="C164" s="123"/>
      <c r="D164" s="123"/>
      <c r="E164" s="123" t="str">
        <f>Objects!$J$77</f>
        <v>Bag (Calcium Carbide)</v>
      </c>
      <c r="F164" s="123">
        <v>1</v>
      </c>
      <c r="G164" s="123" t="str">
        <f>Objects!$J$317</f>
        <v>Vial (Deionized Water)</v>
      </c>
      <c r="H164" s="123">
        <v>1</v>
      </c>
      <c r="I164" s="123"/>
      <c r="J164" s="123"/>
      <c r="K164" s="123"/>
      <c r="L164" s="123"/>
      <c r="M164" s="123"/>
      <c r="N164" s="124"/>
      <c r="O164" s="156" t="str">
        <f>Objects!$J$33</f>
        <v>Vial (Acetylene)</v>
      </c>
      <c r="P164" s="123">
        <v>1</v>
      </c>
      <c r="Q164" s="123" t="str">
        <f>Objects!$J$81</f>
        <v>Bag (Calcium Hydroxide)</v>
      </c>
      <c r="R164" s="123">
        <v>1</v>
      </c>
      <c r="S164" s="123"/>
      <c r="T164" s="123"/>
      <c r="U164" s="123"/>
      <c r="V164" s="123"/>
      <c r="W164" s="123"/>
      <c r="X164" s="123"/>
      <c r="Y164" s="123"/>
      <c r="Z164" s="123"/>
      <c r="AA164" s="123"/>
      <c r="AB164" s="147"/>
      <c r="AC164" s="147"/>
    </row>
    <row r="165" spans="1:29" ht="15" customHeight="1" x14ac:dyDescent="0.25">
      <c r="A165" s="142" t="str">
        <f>[3]Enums!$A$134</f>
        <v>1.0.0</v>
      </c>
      <c r="B165" s="123"/>
      <c r="C165" s="123"/>
      <c r="D165" s="123"/>
      <c r="E165" s="123" t="str">
        <f>Objects!$K$77</f>
        <v>Sack (Calcium Carbide)</v>
      </c>
      <c r="F165" s="123">
        <v>1</v>
      </c>
      <c r="G165" s="123" t="str">
        <f>Objects!$K$317</f>
        <v>Beaker (Deionized Water)</v>
      </c>
      <c r="H165" s="123">
        <v>1</v>
      </c>
      <c r="I165" s="123"/>
      <c r="J165" s="123"/>
      <c r="K165" s="123"/>
      <c r="L165" s="123"/>
      <c r="M165" s="123"/>
      <c r="N165" s="124"/>
      <c r="O165" s="156" t="str">
        <f>Objects!$K$33</f>
        <v>Beaker (Acetylene)</v>
      </c>
      <c r="P165" s="123">
        <v>1</v>
      </c>
      <c r="Q165" s="123" t="str">
        <f>Objects!$K$81</f>
        <v>Sack (Calcium Hydroxide)</v>
      </c>
      <c r="R165" s="123">
        <v>1</v>
      </c>
      <c r="S165" s="123"/>
      <c r="T165" s="123"/>
      <c r="U165" s="123"/>
      <c r="V165" s="123"/>
      <c r="W165" s="123"/>
      <c r="X165" s="123"/>
      <c r="Y165" s="123"/>
      <c r="Z165" s="123"/>
      <c r="AA165" s="123"/>
      <c r="AB165" s="147"/>
      <c r="AC165" s="147"/>
    </row>
    <row r="166" spans="1:29" ht="15" customHeight="1" x14ac:dyDescent="0.25">
      <c r="A166" s="142" t="str">
        <f>[3]Enums!$A$134</f>
        <v>1.0.0</v>
      </c>
      <c r="B166" s="123"/>
      <c r="C166" s="123"/>
      <c r="D166" s="123"/>
      <c r="E166" s="123" t="str">
        <f>Objects!$L$77</f>
        <v>Powder Keg (Calcium Carbide)</v>
      </c>
      <c r="F166" s="123">
        <v>1</v>
      </c>
      <c r="G166" s="123" t="str">
        <f>Objects!$L$317</f>
        <v>Drum (Deionized Water)</v>
      </c>
      <c r="H166" s="123">
        <v>1</v>
      </c>
      <c r="I166" s="123"/>
      <c r="J166" s="123"/>
      <c r="K166" s="123"/>
      <c r="L166" s="123"/>
      <c r="M166" s="123"/>
      <c r="N166" s="124"/>
      <c r="O166" s="156" t="str">
        <f>Objects!$L$33</f>
        <v>Drum (Acetylene)</v>
      </c>
      <c r="P166" s="123">
        <v>1</v>
      </c>
      <c r="Q166" s="123" t="str">
        <f>Objects!$L$81</f>
        <v>Powder Keg (Calcium Hydroxide)</v>
      </c>
      <c r="R166" s="123">
        <v>1</v>
      </c>
      <c r="S166" s="123"/>
      <c r="T166" s="123"/>
      <c r="U166" s="123"/>
      <c r="V166" s="123"/>
      <c r="W166" s="123"/>
      <c r="X166" s="123"/>
      <c r="Y166" s="123"/>
      <c r="Z166" s="123"/>
      <c r="AA166" s="123"/>
      <c r="AB166" s="147"/>
      <c r="AC166" s="147"/>
    </row>
    <row r="167" spans="1:29" ht="15" customHeight="1" x14ac:dyDescent="0.25">
      <c r="A167" s="142" t="str">
        <f>[3]Enums!$A$134</f>
        <v>1.0.0</v>
      </c>
      <c r="B167" s="123"/>
      <c r="C167" s="123"/>
      <c r="D167" s="123"/>
      <c r="E167" s="123" t="str">
        <f>Objects!$J$155</f>
        <v>Vial (Glycolic Acid)</v>
      </c>
      <c r="F167" s="123">
        <v>1</v>
      </c>
      <c r="G167" s="123"/>
      <c r="H167" s="123"/>
      <c r="I167" s="123"/>
      <c r="J167" s="123"/>
      <c r="K167" s="123"/>
      <c r="L167" s="123"/>
      <c r="M167" s="123"/>
      <c r="N167" s="124"/>
      <c r="O167" s="156" t="str">
        <f>Objects!$V$58</f>
        <v>Bag (PolyGlycolic Acid Pellets)</v>
      </c>
      <c r="P167" s="123">
        <v>1</v>
      </c>
      <c r="Q167" s="123" t="str">
        <f>Objects!$J$317</f>
        <v>Vial (Deionized Water)</v>
      </c>
      <c r="R167" s="123">
        <v>1</v>
      </c>
      <c r="S167" s="123"/>
      <c r="T167" s="123"/>
      <c r="U167" s="123"/>
      <c r="V167" s="123"/>
      <c r="W167" s="123"/>
      <c r="X167" s="123"/>
      <c r="Y167" s="123"/>
      <c r="Z167" s="123"/>
      <c r="AA167" s="123"/>
      <c r="AB167" s="147"/>
      <c r="AC167" s="147"/>
    </row>
    <row r="168" spans="1:29" ht="15" customHeight="1" x14ac:dyDescent="0.25">
      <c r="A168" s="142" t="str">
        <f>[3]Enums!$A$134</f>
        <v>1.0.0</v>
      </c>
      <c r="B168" s="123"/>
      <c r="C168" s="123"/>
      <c r="D168" s="123"/>
      <c r="E168" s="123" t="str">
        <f>Objects!$K$155</f>
        <v>Beaker (Glycolic Acid)</v>
      </c>
      <c r="F168" s="123">
        <v>1</v>
      </c>
      <c r="G168" s="123"/>
      <c r="H168" s="123"/>
      <c r="I168" s="123"/>
      <c r="J168" s="123"/>
      <c r="K168" s="123"/>
      <c r="L168" s="123"/>
      <c r="M168" s="123"/>
      <c r="N168" s="124"/>
      <c r="O168" s="156" t="str">
        <f>Objects!$W$58</f>
        <v>Sack (PolyGlycolic Acid Pellets)</v>
      </c>
      <c r="P168" s="123">
        <v>1</v>
      </c>
      <c r="Q168" s="123" t="str">
        <f>Objects!$K$317</f>
        <v>Beaker (Deionized Water)</v>
      </c>
      <c r="R168" s="123">
        <v>1</v>
      </c>
      <c r="S168" s="123"/>
      <c r="T168" s="123"/>
      <c r="U168" s="123"/>
      <c r="V168" s="123"/>
      <c r="W168" s="123"/>
      <c r="X168" s="123"/>
      <c r="Y168" s="123"/>
      <c r="Z168" s="123"/>
      <c r="AA168" s="123"/>
      <c r="AB168" s="147"/>
      <c r="AC168" s="147"/>
    </row>
    <row r="169" spans="1:29" ht="15" customHeight="1" x14ac:dyDescent="0.25">
      <c r="A169" s="142" t="str">
        <f>[3]Enums!$A$134</f>
        <v>1.0.0</v>
      </c>
      <c r="B169" s="123"/>
      <c r="C169" s="123"/>
      <c r="D169" s="123"/>
      <c r="E169" s="123" t="str">
        <f>Objects!$L$155</f>
        <v>Drum (Glycolic Acid)</v>
      </c>
      <c r="F169" s="123">
        <v>1</v>
      </c>
      <c r="G169" s="123"/>
      <c r="H169" s="123"/>
      <c r="I169" s="123"/>
      <c r="J169" s="123"/>
      <c r="K169" s="123"/>
      <c r="L169" s="123"/>
      <c r="M169" s="123"/>
      <c r="N169" s="124"/>
      <c r="O169" s="156" t="str">
        <f>Objects!$X$58</f>
        <v>Powder Keg (PolyGlycolic Acid Pellets)</v>
      </c>
      <c r="P169" s="123">
        <v>1</v>
      </c>
      <c r="Q169" s="123" t="str">
        <f>Objects!$L$317</f>
        <v>Drum (Deionized Water)</v>
      </c>
      <c r="R169" s="123">
        <v>1</v>
      </c>
      <c r="S169" s="123"/>
      <c r="T169" s="123"/>
      <c r="U169" s="123"/>
      <c r="V169" s="123"/>
      <c r="W169" s="123"/>
      <c r="X169" s="123"/>
      <c r="Y169" s="123"/>
      <c r="Z169" s="123"/>
      <c r="AA169" s="123"/>
      <c r="AB169" s="147"/>
      <c r="AC169" s="147"/>
    </row>
    <row r="170" spans="1:29" ht="15" customHeight="1" x14ac:dyDescent="0.25">
      <c r="A170" s="142" t="str">
        <f>[3]Enums!$A$134</f>
        <v>1.0.0</v>
      </c>
      <c r="B170" s="123"/>
      <c r="C170" s="123"/>
      <c r="D170" s="123"/>
      <c r="E170" s="123" t="str">
        <f>Objects!$J$91</f>
        <v>Vial (Caprolactone)</v>
      </c>
      <c r="F170" s="123">
        <v>1</v>
      </c>
      <c r="G170" s="123"/>
      <c r="H170" s="123"/>
      <c r="I170" s="123"/>
      <c r="J170" s="123"/>
      <c r="K170" s="123"/>
      <c r="L170" s="123"/>
      <c r="M170" s="123"/>
      <c r="N170" s="124"/>
      <c r="O170" s="156" t="str">
        <f>Objects!$V$42</f>
        <v>Bag (PolyCaprolactone Pellets)</v>
      </c>
      <c r="P170" s="123">
        <v>1</v>
      </c>
      <c r="Q170" s="123"/>
      <c r="R170" s="123"/>
      <c r="S170" s="123"/>
      <c r="T170" s="123"/>
      <c r="U170" s="123"/>
      <c r="V170" s="123"/>
      <c r="W170" s="123"/>
      <c r="X170" s="123"/>
      <c r="Y170" s="123"/>
      <c r="Z170" s="123"/>
      <c r="AA170" s="123"/>
      <c r="AB170" s="147"/>
      <c r="AC170" s="147"/>
    </row>
    <row r="171" spans="1:29" ht="15" customHeight="1" x14ac:dyDescent="0.25">
      <c r="A171" s="142" t="str">
        <f>[3]Enums!$A$134</f>
        <v>1.0.0</v>
      </c>
      <c r="B171" s="123"/>
      <c r="C171" s="123"/>
      <c r="D171" s="123"/>
      <c r="E171" s="123" t="str">
        <f>Objects!$K$91</f>
        <v>Beaker (Caprolactone)</v>
      </c>
      <c r="F171" s="123">
        <v>1</v>
      </c>
      <c r="G171" s="123"/>
      <c r="H171" s="123"/>
      <c r="I171" s="123"/>
      <c r="J171" s="123"/>
      <c r="K171" s="123"/>
      <c r="L171" s="123"/>
      <c r="M171" s="123"/>
      <c r="N171" s="124"/>
      <c r="O171" s="156" t="str">
        <f>Objects!$W$42</f>
        <v>Sack (PolyCaprolactone Pellets)</v>
      </c>
      <c r="P171" s="123">
        <v>1</v>
      </c>
      <c r="Q171" s="123"/>
      <c r="R171" s="123"/>
      <c r="S171" s="123"/>
      <c r="T171" s="123"/>
      <c r="U171" s="123"/>
      <c r="V171" s="123"/>
      <c r="W171" s="123"/>
      <c r="X171" s="123"/>
      <c r="Y171" s="123"/>
      <c r="Z171" s="123"/>
      <c r="AA171" s="123"/>
      <c r="AB171" s="147"/>
      <c r="AC171" s="147"/>
    </row>
    <row r="172" spans="1:29" ht="15" customHeight="1" x14ac:dyDescent="0.25">
      <c r="A172" s="142" t="str">
        <f>[3]Enums!$A$134</f>
        <v>1.0.0</v>
      </c>
      <c r="B172" s="123"/>
      <c r="C172" s="123"/>
      <c r="D172" s="123"/>
      <c r="E172" s="123" t="str">
        <f>Objects!$L$91</f>
        <v>Drum (Caprolactone)</v>
      </c>
      <c r="F172" s="123">
        <v>1</v>
      </c>
      <c r="G172" s="123"/>
      <c r="H172" s="123"/>
      <c r="I172" s="123"/>
      <c r="J172" s="123"/>
      <c r="K172" s="123"/>
      <c r="L172" s="123"/>
      <c r="M172" s="123"/>
      <c r="N172" s="124"/>
      <c r="O172" s="156" t="str">
        <f>Objects!$X$42</f>
        <v>Powder Keg (PolyCaprolactone Pellets)</v>
      </c>
      <c r="P172" s="123">
        <v>1</v>
      </c>
      <c r="Q172" s="123"/>
      <c r="R172" s="123"/>
      <c r="S172" s="123"/>
      <c r="T172" s="123"/>
      <c r="U172" s="123"/>
      <c r="V172" s="123"/>
      <c r="W172" s="123"/>
      <c r="X172" s="123"/>
      <c r="Y172" s="123"/>
      <c r="Z172" s="123"/>
      <c r="AA172" s="123"/>
      <c r="AB172" s="147"/>
      <c r="AC172" s="147"/>
    </row>
    <row r="173" spans="1:29" ht="15" customHeight="1" x14ac:dyDescent="0.25">
      <c r="A173" s="142" t="str">
        <f>[3]Enums!$A$134</f>
        <v>1.0.0</v>
      </c>
      <c r="B173" s="123"/>
      <c r="C173" s="123"/>
      <c r="D173" s="123"/>
      <c r="E173" s="123" t="str">
        <f>Objects!$J$114</f>
        <v>Vial (Cyclohexane)</v>
      </c>
      <c r="F173" s="123">
        <v>16</v>
      </c>
      <c r="G173" s="123" t="str">
        <f>Objects!$G$5</f>
        <v>Cobalt Catalyst</v>
      </c>
      <c r="H173" s="123">
        <v>1</v>
      </c>
      <c r="I173" s="123" t="str">
        <f>Objects!$R$9</f>
        <v>Flask (Oxygen)</v>
      </c>
      <c r="J173" s="123">
        <v>16</v>
      </c>
      <c r="K173" s="123"/>
      <c r="L173" s="123"/>
      <c r="M173" s="123"/>
      <c r="N173" s="124"/>
      <c r="O173" s="156" t="str">
        <f>Objects!$J$116</f>
        <v>Vial (Cyclohexanone)</v>
      </c>
      <c r="P173" s="123">
        <v>16</v>
      </c>
      <c r="Q173" s="123" t="str">
        <f>Objects!$J$317</f>
        <v>Vial (Deionized Water)</v>
      </c>
      <c r="R173" s="123">
        <v>16</v>
      </c>
      <c r="S173" s="123"/>
      <c r="T173" s="123"/>
      <c r="U173" s="123"/>
      <c r="V173" s="123"/>
      <c r="W173" s="123"/>
      <c r="X173" s="123"/>
      <c r="Y173" s="123"/>
      <c r="Z173" s="123"/>
      <c r="AA173" s="123"/>
      <c r="AB173" s="147"/>
      <c r="AC173" s="147"/>
    </row>
    <row r="174" spans="1:29" ht="15" customHeight="1" x14ac:dyDescent="0.25">
      <c r="A174" s="142" t="str">
        <f>[3]Enums!$A$134</f>
        <v>1.0.0</v>
      </c>
      <c r="B174" s="123"/>
      <c r="C174" s="123"/>
      <c r="D174" s="123"/>
      <c r="E174" s="123" t="str">
        <f>Objects!$K$114</f>
        <v>Beaker (Cyclohexane)</v>
      </c>
      <c r="F174" s="123">
        <v>16</v>
      </c>
      <c r="G174" s="123" t="str">
        <f>Objects!$G$5</f>
        <v>Cobalt Catalyst</v>
      </c>
      <c r="H174" s="123">
        <v>4</v>
      </c>
      <c r="I174" s="123" t="str">
        <f>Objects!$S$9</f>
        <v>Cartridge (Oxygen)</v>
      </c>
      <c r="J174" s="123">
        <v>16</v>
      </c>
      <c r="K174" s="123"/>
      <c r="L174" s="123"/>
      <c r="M174" s="123"/>
      <c r="N174" s="124"/>
      <c r="O174" s="156" t="str">
        <f>Objects!$K$116</f>
        <v>Beaker (Cyclohexanone)</v>
      </c>
      <c r="P174" s="123">
        <v>16</v>
      </c>
      <c r="Q174" s="123" t="str">
        <f>Objects!$K$317</f>
        <v>Beaker (Deionized Water)</v>
      </c>
      <c r="R174" s="123">
        <v>16</v>
      </c>
      <c r="S174" s="123" t="str">
        <f>Objects!$G$5</f>
        <v>Cobalt Catalyst</v>
      </c>
      <c r="T174" s="123">
        <v>3</v>
      </c>
      <c r="U174" s="123"/>
      <c r="V174" s="123"/>
      <c r="W174" s="123"/>
      <c r="X174" s="123"/>
      <c r="Y174" s="123"/>
      <c r="Z174" s="123"/>
      <c r="AA174" s="123"/>
      <c r="AB174" s="147"/>
      <c r="AC174" s="147"/>
    </row>
    <row r="175" spans="1:29" ht="15" customHeight="1" x14ac:dyDescent="0.25">
      <c r="A175" s="142" t="str">
        <f>[3]Enums!$A$134</f>
        <v>1.0.0</v>
      </c>
      <c r="B175" s="123"/>
      <c r="C175" s="123"/>
      <c r="D175" s="123"/>
      <c r="E175" s="123" t="str">
        <f>Objects!$L$114</f>
        <v>Drum (Cyclohexane)</v>
      </c>
      <c r="F175" s="123">
        <v>16</v>
      </c>
      <c r="G175" s="123" t="str">
        <f>Objects!$G$5</f>
        <v>Cobalt Catalyst</v>
      </c>
      <c r="H175" s="123">
        <v>64</v>
      </c>
      <c r="I175" s="123" t="str">
        <f>Objects!$T$9</f>
        <v>Canister (Oxygen)</v>
      </c>
      <c r="J175" s="123">
        <v>16</v>
      </c>
      <c r="K175" s="123"/>
      <c r="L175" s="123"/>
      <c r="M175" s="123"/>
      <c r="N175" s="124"/>
      <c r="O175" s="156" t="str">
        <f>Objects!$L$116</f>
        <v>Drum (Cyclohexanone)</v>
      </c>
      <c r="P175" s="123">
        <v>16</v>
      </c>
      <c r="Q175" s="123" t="str">
        <f>Objects!$L$317</f>
        <v>Drum (Deionized Water)</v>
      </c>
      <c r="R175" s="123">
        <v>16</v>
      </c>
      <c r="S175" s="123" t="str">
        <f>Objects!$G$5</f>
        <v>Cobalt Catalyst</v>
      </c>
      <c r="T175" s="123">
        <v>63</v>
      </c>
      <c r="U175" s="123"/>
      <c r="V175" s="123"/>
      <c r="W175" s="123"/>
      <c r="X175" s="123"/>
      <c r="Y175" s="123"/>
      <c r="Z175" s="123"/>
      <c r="AA175" s="123"/>
      <c r="AB175" s="147"/>
      <c r="AC175" s="147"/>
    </row>
    <row r="176" spans="1:29" ht="15" customHeight="1" x14ac:dyDescent="0.25">
      <c r="A176" s="142" t="str">
        <f>[3]Enums!$A$134</f>
        <v>1.0.0</v>
      </c>
      <c r="B176" s="123"/>
      <c r="C176" s="123"/>
      <c r="D176" s="123"/>
      <c r="E176" s="123" t="str">
        <f>Objects!$J$116</f>
        <v>Vial (Cyclohexanone)</v>
      </c>
      <c r="F176" s="123">
        <v>1</v>
      </c>
      <c r="G176" s="123" t="str">
        <f>Objects!$J$230</f>
        <v>Vial (Peracetic Acid)</v>
      </c>
      <c r="H176" s="123">
        <v>1</v>
      </c>
      <c r="I176" s="123"/>
      <c r="J176" s="123"/>
      <c r="K176" s="123"/>
      <c r="L176" s="123"/>
      <c r="M176" s="123"/>
      <c r="N176" s="124"/>
      <c r="O176" s="156" t="str">
        <f>Objects!$J$91</f>
        <v>Vial (Caprolactone)</v>
      </c>
      <c r="P176" s="123">
        <v>1</v>
      </c>
      <c r="Q176" s="123"/>
      <c r="R176" s="123"/>
      <c r="S176" s="123"/>
      <c r="T176" s="123"/>
      <c r="U176" s="123"/>
      <c r="V176" s="123"/>
      <c r="W176" s="123"/>
      <c r="X176" s="123"/>
      <c r="Y176" s="123"/>
      <c r="Z176" s="123"/>
      <c r="AA176" s="123"/>
      <c r="AB176" s="147"/>
      <c r="AC176" s="147"/>
    </row>
    <row r="177" spans="1:29" ht="15" customHeight="1" x14ac:dyDescent="0.25">
      <c r="A177" s="142" t="str">
        <f>[3]Enums!$A$134</f>
        <v>1.0.0</v>
      </c>
      <c r="B177" s="123"/>
      <c r="C177" s="123"/>
      <c r="D177" s="123"/>
      <c r="E177" s="123" t="str">
        <f>Objects!$K$116</f>
        <v>Beaker (Cyclohexanone)</v>
      </c>
      <c r="F177" s="123">
        <v>1</v>
      </c>
      <c r="G177" s="123" t="str">
        <f>Objects!$K$230</f>
        <v>Beaker (Peracetic Acid)</v>
      </c>
      <c r="H177" s="123">
        <v>1</v>
      </c>
      <c r="I177" s="123"/>
      <c r="J177" s="123"/>
      <c r="K177" s="123"/>
      <c r="L177" s="123"/>
      <c r="M177" s="123"/>
      <c r="N177" s="124"/>
      <c r="O177" s="156" t="str">
        <f>Objects!$K$91</f>
        <v>Beaker (Caprolactone)</v>
      </c>
      <c r="P177" s="123">
        <v>1</v>
      </c>
      <c r="Q177" s="123"/>
      <c r="R177" s="123"/>
      <c r="S177" s="123"/>
      <c r="T177" s="123"/>
      <c r="U177" s="123"/>
      <c r="V177" s="123"/>
      <c r="W177" s="123"/>
      <c r="X177" s="123"/>
      <c r="Y177" s="123"/>
      <c r="Z177" s="123"/>
      <c r="AA177" s="123"/>
      <c r="AB177" s="147"/>
      <c r="AC177" s="147"/>
    </row>
    <row r="178" spans="1:29" ht="15" customHeight="1" x14ac:dyDescent="0.25">
      <c r="A178" s="142" t="str">
        <f>[3]Enums!$A$134</f>
        <v>1.0.0</v>
      </c>
      <c r="B178" s="123"/>
      <c r="C178" s="123"/>
      <c r="D178" s="123"/>
      <c r="E178" s="123" t="str">
        <f>Objects!$L$116</f>
        <v>Drum (Cyclohexanone)</v>
      </c>
      <c r="F178" s="123">
        <v>1</v>
      </c>
      <c r="G178" s="123" t="str">
        <f>Objects!$L$230</f>
        <v>Drum (Peracetic Acid)</v>
      </c>
      <c r="H178" s="123">
        <v>1</v>
      </c>
      <c r="I178" s="123"/>
      <c r="J178" s="123"/>
      <c r="K178" s="123"/>
      <c r="L178" s="123"/>
      <c r="M178" s="123"/>
      <c r="N178" s="124"/>
      <c r="O178" s="156" t="str">
        <f>Objects!$L$91</f>
        <v>Drum (Caprolactone)</v>
      </c>
      <c r="P178" s="123">
        <v>1</v>
      </c>
      <c r="Q178" s="123"/>
      <c r="R178" s="123"/>
      <c r="S178" s="123"/>
      <c r="T178" s="123"/>
      <c r="U178" s="123"/>
      <c r="V178" s="123"/>
      <c r="W178" s="123"/>
      <c r="X178" s="123"/>
      <c r="Y178" s="123"/>
      <c r="Z178" s="123"/>
      <c r="AA178" s="123"/>
      <c r="AB178" s="147"/>
      <c r="AC178" s="147"/>
    </row>
    <row r="179" spans="1:29" ht="15" customHeight="1" x14ac:dyDescent="0.25">
      <c r="A179" s="142" t="str">
        <f>[3]Enums!$A$134</f>
        <v>1.0.0</v>
      </c>
      <c r="B179" s="123"/>
      <c r="C179" s="123"/>
      <c r="D179" s="123"/>
      <c r="E179" s="123" t="str">
        <f>Objects!$J$30</f>
        <v>Vial (Acetaldehyde)</v>
      </c>
      <c r="F179" s="123">
        <v>1</v>
      </c>
      <c r="G179" s="123" t="str">
        <f>Objects!$R$9</f>
        <v>Flask (Oxygen)</v>
      </c>
      <c r="H179" s="123">
        <v>1</v>
      </c>
      <c r="I179" s="123"/>
      <c r="J179" s="123"/>
      <c r="K179" s="123"/>
      <c r="L179" s="123"/>
      <c r="M179" s="123"/>
      <c r="N179" s="124"/>
      <c r="O179" s="156" t="str">
        <f>Objects!$J$230</f>
        <v>Vial (Peracetic Acid)</v>
      </c>
      <c r="P179" s="123">
        <v>1</v>
      </c>
      <c r="Q179" s="123"/>
      <c r="R179" s="123"/>
      <c r="S179" s="123"/>
      <c r="T179" s="123"/>
      <c r="U179" s="123"/>
      <c r="V179" s="123"/>
      <c r="W179" s="123"/>
      <c r="X179" s="123"/>
      <c r="Y179" s="123"/>
      <c r="Z179" s="123"/>
      <c r="AA179" s="123"/>
      <c r="AB179" s="147"/>
      <c r="AC179" s="147"/>
    </row>
    <row r="180" spans="1:29" ht="15" customHeight="1" x14ac:dyDescent="0.25">
      <c r="A180" s="142" t="str">
        <f>[3]Enums!$A$134</f>
        <v>1.0.0</v>
      </c>
      <c r="B180" s="123"/>
      <c r="C180" s="123"/>
      <c r="D180" s="123"/>
      <c r="E180" s="123" t="str">
        <f>Objects!$K$30</f>
        <v>Beaker (Acetaldehyde)</v>
      </c>
      <c r="F180" s="123">
        <v>1</v>
      </c>
      <c r="G180" s="123" t="str">
        <f>Objects!$S$9</f>
        <v>Cartridge (Oxygen)</v>
      </c>
      <c r="H180" s="123">
        <v>1</v>
      </c>
      <c r="I180" s="123"/>
      <c r="J180" s="123"/>
      <c r="K180" s="123"/>
      <c r="L180" s="123"/>
      <c r="M180" s="123"/>
      <c r="N180" s="124"/>
      <c r="O180" s="156" t="str">
        <f>Objects!$K$230</f>
        <v>Beaker (Peracetic Acid)</v>
      </c>
      <c r="P180" s="123">
        <v>1</v>
      </c>
      <c r="Q180" s="123"/>
      <c r="R180" s="123"/>
      <c r="S180" s="123"/>
      <c r="T180" s="123"/>
      <c r="U180" s="123"/>
      <c r="V180" s="123"/>
      <c r="W180" s="123"/>
      <c r="X180" s="123"/>
      <c r="Y180" s="123"/>
      <c r="Z180" s="123"/>
      <c r="AA180" s="123"/>
      <c r="AB180" s="147"/>
      <c r="AC180" s="147"/>
    </row>
    <row r="181" spans="1:29" ht="15" customHeight="1" x14ac:dyDescent="0.25">
      <c r="A181" s="142" t="str">
        <f>[3]Enums!$A$134</f>
        <v>1.0.0</v>
      </c>
      <c r="B181" s="123"/>
      <c r="C181" s="123"/>
      <c r="D181" s="123"/>
      <c r="E181" s="123" t="str">
        <f>Objects!$L$30</f>
        <v>Drum (Acetaldehyde)</v>
      </c>
      <c r="F181" s="123">
        <v>1</v>
      </c>
      <c r="G181" s="123" t="str">
        <f>Objects!$T$9</f>
        <v>Canister (Oxygen)</v>
      </c>
      <c r="H181" s="123">
        <v>1</v>
      </c>
      <c r="I181" s="123"/>
      <c r="J181" s="123"/>
      <c r="K181" s="123"/>
      <c r="L181" s="123"/>
      <c r="M181" s="123"/>
      <c r="N181" s="124"/>
      <c r="O181" s="156" t="str">
        <f>Objects!$L$230</f>
        <v>Drum (Peracetic Acid)</v>
      </c>
      <c r="P181" s="123">
        <v>1</v>
      </c>
      <c r="Q181" s="123"/>
      <c r="R181" s="123"/>
      <c r="S181" s="123"/>
      <c r="T181" s="123"/>
      <c r="U181" s="123"/>
      <c r="V181" s="123"/>
      <c r="W181" s="123"/>
      <c r="X181" s="123"/>
      <c r="Y181" s="123"/>
      <c r="Z181" s="123"/>
      <c r="AA181" s="123"/>
      <c r="AB181" s="147"/>
      <c r="AC181" s="147"/>
    </row>
    <row r="182" spans="1:29" ht="15" customHeight="1" x14ac:dyDescent="0.25">
      <c r="A182" s="142" t="str">
        <f>[3]Enums!$A$134</f>
        <v>1.0.0</v>
      </c>
      <c r="B182" s="123"/>
      <c r="C182" s="123"/>
      <c r="D182" s="123"/>
      <c r="E182" s="123" t="str">
        <f>Objects!$J$31</f>
        <v>Vial (Acetic Acid)</v>
      </c>
      <c r="F182" s="123">
        <v>1</v>
      </c>
      <c r="G182" s="123" t="str">
        <f>Objects!$J$163</f>
        <v>Vial (Hydrogen Peroxide)</v>
      </c>
      <c r="H182" s="123">
        <v>1</v>
      </c>
      <c r="I182" s="123"/>
      <c r="J182" s="123"/>
      <c r="K182" s="123"/>
      <c r="L182" s="123"/>
      <c r="M182" s="123"/>
      <c r="N182" s="124"/>
      <c r="O182" s="156" t="str">
        <f>Objects!$J$230</f>
        <v>Vial (Peracetic Acid)</v>
      </c>
      <c r="P182" s="123">
        <v>1</v>
      </c>
      <c r="Q182" s="123" t="str">
        <f>Objects!$J$317</f>
        <v>Vial (Deionized Water)</v>
      </c>
      <c r="R182" s="123">
        <v>1</v>
      </c>
      <c r="S182" s="123"/>
      <c r="T182" s="123"/>
      <c r="U182" s="123"/>
      <c r="V182" s="123"/>
      <c r="W182" s="123"/>
      <c r="X182" s="123"/>
      <c r="Y182" s="123"/>
      <c r="Z182" s="123"/>
      <c r="AA182" s="123"/>
      <c r="AB182" s="147"/>
      <c r="AC182" s="147"/>
    </row>
    <row r="183" spans="1:29" ht="15" customHeight="1" x14ac:dyDescent="0.25">
      <c r="A183" s="142" t="str">
        <f>[3]Enums!$A$134</f>
        <v>1.0.0</v>
      </c>
      <c r="B183" s="123"/>
      <c r="C183" s="123"/>
      <c r="D183" s="123"/>
      <c r="E183" s="123" t="str">
        <f>Objects!$K$31</f>
        <v>Beaker (Acetic Acid)</v>
      </c>
      <c r="F183" s="123">
        <v>1</v>
      </c>
      <c r="G183" s="123" t="str">
        <f>Objects!$K$163</f>
        <v>Beaker (Hydrogen Peroxide)</v>
      </c>
      <c r="H183" s="123">
        <v>1</v>
      </c>
      <c r="I183" s="123"/>
      <c r="J183" s="123"/>
      <c r="K183" s="123"/>
      <c r="L183" s="123"/>
      <c r="M183" s="123"/>
      <c r="N183" s="124"/>
      <c r="O183" s="156" t="str">
        <f>Objects!$K$230</f>
        <v>Beaker (Peracetic Acid)</v>
      </c>
      <c r="P183" s="123">
        <v>1</v>
      </c>
      <c r="Q183" s="123" t="str">
        <f>Objects!$K$317</f>
        <v>Beaker (Deionized Water)</v>
      </c>
      <c r="R183" s="123">
        <v>1</v>
      </c>
      <c r="S183" s="123"/>
      <c r="T183" s="123"/>
      <c r="U183" s="123"/>
      <c r="V183" s="123"/>
      <c r="W183" s="123"/>
      <c r="X183" s="123"/>
      <c r="Y183" s="123"/>
      <c r="Z183" s="123"/>
      <c r="AA183" s="123"/>
      <c r="AB183" s="147"/>
      <c r="AC183" s="147"/>
    </row>
    <row r="184" spans="1:29" ht="15" customHeight="1" x14ac:dyDescent="0.25">
      <c r="A184" s="142" t="str">
        <f>[3]Enums!$A$134</f>
        <v>1.0.0</v>
      </c>
      <c r="B184" s="123"/>
      <c r="C184" s="123"/>
      <c r="D184" s="123"/>
      <c r="E184" s="123" t="str">
        <f>Objects!$L$31</f>
        <v>Drum (Acetic Acid)</v>
      </c>
      <c r="F184" s="123">
        <v>1</v>
      </c>
      <c r="G184" s="123" t="str">
        <f>Objects!$L$163</f>
        <v>Drum (Hydrogen Peroxide)</v>
      </c>
      <c r="H184" s="123">
        <v>1</v>
      </c>
      <c r="I184" s="123"/>
      <c r="J184" s="123"/>
      <c r="K184" s="123"/>
      <c r="L184" s="123"/>
      <c r="M184" s="123"/>
      <c r="N184" s="124"/>
      <c r="O184" s="156" t="str">
        <f>Objects!$L$230</f>
        <v>Drum (Peracetic Acid)</v>
      </c>
      <c r="P184" s="123">
        <v>1</v>
      </c>
      <c r="Q184" s="123" t="str">
        <f>Objects!$L$317</f>
        <v>Drum (Deionized Water)</v>
      </c>
      <c r="R184" s="123">
        <v>1</v>
      </c>
      <c r="S184" s="123"/>
      <c r="T184" s="123"/>
      <c r="U184" s="123"/>
      <c r="V184" s="123"/>
      <c r="W184" s="123"/>
      <c r="X184" s="123"/>
      <c r="Y184" s="123"/>
      <c r="Z184" s="123"/>
      <c r="AA184" s="123"/>
      <c r="AB184" s="147"/>
      <c r="AC184" s="147"/>
    </row>
    <row r="185" spans="1:29" ht="15" customHeight="1" x14ac:dyDescent="0.25">
      <c r="A185" s="142" t="str">
        <f>[3]Enums!$A$134</f>
        <v>1.0.0</v>
      </c>
      <c r="B185" s="123"/>
      <c r="C185" s="123"/>
      <c r="D185" s="123"/>
      <c r="E185" s="123" t="str">
        <f>Objects!$K$138</f>
        <v>Cartridge (Ethylene)</v>
      </c>
      <c r="F185" s="123">
        <v>1</v>
      </c>
      <c r="G185" s="123" t="str">
        <f>Objects!$G$4</f>
        <v>Palladium Catalyst</v>
      </c>
      <c r="H185" s="123">
        <v>1</v>
      </c>
      <c r="I185" s="123" t="str">
        <f>Objects!$G$11</f>
        <v>Copper II Chloride Catalyst</v>
      </c>
      <c r="J185" s="123">
        <v>1</v>
      </c>
      <c r="K185" s="123" t="str">
        <f>Objects!$R$9</f>
        <v>Flask (Oxygen)</v>
      </c>
      <c r="L185" s="123">
        <v>32</v>
      </c>
      <c r="M185" s="123"/>
      <c r="N185" s="124"/>
      <c r="O185" s="156" t="str">
        <f>Objects!$K$30</f>
        <v>Beaker (Acetaldehyde)</v>
      </c>
      <c r="P185" s="123">
        <v>1</v>
      </c>
      <c r="Q185" s="123"/>
      <c r="R185" s="123"/>
      <c r="S185" s="123"/>
      <c r="T185" s="123"/>
      <c r="U185" s="123"/>
      <c r="V185" s="123"/>
      <c r="W185" s="123"/>
      <c r="X185" s="123"/>
      <c r="Y185" s="123"/>
      <c r="Z185" s="123"/>
      <c r="AA185" s="123"/>
      <c r="AB185" s="147"/>
      <c r="AC185" s="147"/>
    </row>
    <row r="186" spans="1:29" ht="15" customHeight="1" x14ac:dyDescent="0.25">
      <c r="A186" s="142" t="str">
        <f>[3]Enums!$A$134</f>
        <v>1.0.0</v>
      </c>
      <c r="B186" s="123"/>
      <c r="C186" s="123"/>
      <c r="D186" s="123"/>
      <c r="E186" s="123" t="str">
        <f>Objects!$L$138</f>
        <v>Canister (Ethylene)</v>
      </c>
      <c r="F186" s="123">
        <v>1</v>
      </c>
      <c r="G186" s="123" t="str">
        <f>Objects!$G$4</f>
        <v>Palladium Catalyst</v>
      </c>
      <c r="H186" s="123">
        <v>4</v>
      </c>
      <c r="I186" s="123" t="str">
        <f>Objects!$G$11</f>
        <v>Copper II Chloride Catalyst</v>
      </c>
      <c r="J186" s="123">
        <v>4</v>
      </c>
      <c r="K186" s="123" t="str">
        <f>Objects!$S$9</f>
        <v>Cartridge (Oxygen)</v>
      </c>
      <c r="L186" s="123">
        <v>32</v>
      </c>
      <c r="M186" s="123"/>
      <c r="N186" s="124"/>
      <c r="O186" s="156" t="str">
        <f>Objects!$L$30</f>
        <v>Drum (Acetaldehyde)</v>
      </c>
      <c r="P186" s="123">
        <v>1</v>
      </c>
      <c r="Q186" s="123" t="str">
        <f>Objects!$G$4</f>
        <v>Palladium Catalyst</v>
      </c>
      <c r="R186" s="123">
        <v>3</v>
      </c>
      <c r="S186" s="123" t="str">
        <f>Objects!$G$11</f>
        <v>Copper II Chloride Catalyst</v>
      </c>
      <c r="T186" s="123">
        <v>3</v>
      </c>
      <c r="U186" s="123"/>
      <c r="V186" s="123"/>
      <c r="W186" s="123"/>
      <c r="X186" s="123"/>
      <c r="Y186" s="123"/>
      <c r="Z186" s="123"/>
      <c r="AA186" s="123"/>
      <c r="AB186" s="147"/>
      <c r="AC186" s="147"/>
    </row>
    <row r="187" spans="1:29" ht="15" customHeight="1" x14ac:dyDescent="0.25">
      <c r="A187" s="142" t="str">
        <f>[3]Enums!$A$134</f>
        <v>1.0.0</v>
      </c>
      <c r="B187" s="123"/>
      <c r="C187" s="123"/>
      <c r="D187" s="123"/>
      <c r="E187" s="123" t="str">
        <f>Objects!$L$138</f>
        <v>Canister (Ethylene)</v>
      </c>
      <c r="F187" s="123">
        <v>64</v>
      </c>
      <c r="G187" s="123" t="str">
        <f>Objects!$G$4</f>
        <v>Palladium Catalyst</v>
      </c>
      <c r="H187" s="123">
        <v>16</v>
      </c>
      <c r="I187" s="123" t="str">
        <f>Objects!$G$11</f>
        <v>Copper II Chloride Catalyst</v>
      </c>
      <c r="J187" s="123">
        <v>16</v>
      </c>
      <c r="K187" s="123" t="str">
        <f>Objects!$T$9</f>
        <v>Canister (Oxygen)</v>
      </c>
      <c r="L187" s="123">
        <v>32</v>
      </c>
      <c r="M187" s="123"/>
      <c r="N187" s="124"/>
      <c r="O187" s="156" t="str">
        <f>Objects!$L$30</f>
        <v>Drum (Acetaldehyde)</v>
      </c>
      <c r="P187" s="123">
        <v>64</v>
      </c>
      <c r="Q187" s="123" t="str">
        <f>Objects!$G$4</f>
        <v>Palladium Catalyst</v>
      </c>
      <c r="R187" s="123">
        <v>15</v>
      </c>
      <c r="S187" s="123" t="str">
        <f>Objects!$G$11</f>
        <v>Copper II Chloride Catalyst</v>
      </c>
      <c r="T187" s="123">
        <v>15</v>
      </c>
      <c r="U187" s="123"/>
      <c r="V187" s="123"/>
      <c r="W187" s="123"/>
      <c r="X187" s="123"/>
      <c r="Y187" s="123"/>
      <c r="Z187" s="123"/>
      <c r="AA187" s="123"/>
      <c r="AB187" s="147"/>
      <c r="AC187" s="147"/>
    </row>
    <row r="188" spans="1:29" ht="15" customHeight="1" x14ac:dyDescent="0.25">
      <c r="A188" s="142" t="str">
        <f>[3]Enums!$A$134</f>
        <v>1.0.0</v>
      </c>
      <c r="B188" s="123"/>
      <c r="C188" s="123"/>
      <c r="D188" s="123"/>
      <c r="E188" s="123" t="str">
        <f>Objects!$J$134</f>
        <v>Vial (Ethanol)</v>
      </c>
      <c r="F188" s="123">
        <v>4</v>
      </c>
      <c r="G188" s="123" t="str">
        <f>Objects!$R$9</f>
        <v>Flask (Oxygen)</v>
      </c>
      <c r="H188" s="123">
        <v>1</v>
      </c>
      <c r="I188" s="123" t="str">
        <f>Objects!$G$7</f>
        <v>Silver Catalyst</v>
      </c>
      <c r="J188" s="123">
        <v>1</v>
      </c>
      <c r="K188" s="123"/>
      <c r="L188" s="123"/>
      <c r="M188" s="123"/>
      <c r="N188" s="124"/>
      <c r="O188" s="156" t="str">
        <f>Objects!$J$30</f>
        <v>Vial (Acetaldehyde)</v>
      </c>
      <c r="P188" s="123">
        <v>4</v>
      </c>
      <c r="Q188" s="123"/>
      <c r="R188" s="123"/>
      <c r="S188" s="123"/>
      <c r="T188" s="123"/>
      <c r="U188" s="123"/>
      <c r="V188" s="123"/>
      <c r="W188" s="123"/>
      <c r="X188" s="123"/>
      <c r="Y188" s="123"/>
      <c r="Z188" s="123"/>
      <c r="AA188" s="123"/>
      <c r="AB188" s="147"/>
      <c r="AC188" s="147"/>
    </row>
    <row r="189" spans="1:29" ht="15" customHeight="1" x14ac:dyDescent="0.25">
      <c r="A189" s="142" t="str">
        <f>[3]Enums!$A$134</f>
        <v>1.0.0</v>
      </c>
      <c r="B189" s="123"/>
      <c r="C189" s="123"/>
      <c r="D189" s="123"/>
      <c r="E189" s="123" t="str">
        <f>Objects!$K$134</f>
        <v>Beaker (Ethanol)</v>
      </c>
      <c r="F189" s="123">
        <v>4</v>
      </c>
      <c r="G189" s="123" t="str">
        <f>Objects!$S$9</f>
        <v>Cartridge (Oxygen)</v>
      </c>
      <c r="H189" s="123">
        <v>1</v>
      </c>
      <c r="I189" s="123" t="str">
        <f>Objects!$G$7</f>
        <v>Silver Catalyst</v>
      </c>
      <c r="J189" s="123">
        <v>4</v>
      </c>
      <c r="K189" s="123"/>
      <c r="L189" s="123"/>
      <c r="M189" s="123"/>
      <c r="N189" s="124"/>
      <c r="O189" s="156" t="str">
        <f>Objects!$K$30</f>
        <v>Beaker (Acetaldehyde)</v>
      </c>
      <c r="P189" s="123">
        <v>4</v>
      </c>
      <c r="Q189" s="123" t="str">
        <f>Objects!$G$7</f>
        <v>Silver Catalyst</v>
      </c>
      <c r="R189" s="123">
        <v>3</v>
      </c>
      <c r="S189" s="123"/>
      <c r="T189" s="123"/>
      <c r="U189" s="123"/>
      <c r="V189" s="123"/>
      <c r="W189" s="123"/>
      <c r="X189" s="123"/>
      <c r="Y189" s="123"/>
      <c r="Z189" s="123"/>
      <c r="AA189" s="123"/>
      <c r="AB189" s="147"/>
      <c r="AC189" s="147"/>
    </row>
    <row r="190" spans="1:29" ht="15" customHeight="1" x14ac:dyDescent="0.25">
      <c r="A190" s="142" t="str">
        <f>[3]Enums!$A$134</f>
        <v>1.0.0</v>
      </c>
      <c r="B190" s="123"/>
      <c r="C190" s="123"/>
      <c r="D190" s="123"/>
      <c r="E190" s="123" t="str">
        <f>Objects!$L$134</f>
        <v>Drum (Ethanol)</v>
      </c>
      <c r="F190" s="123">
        <v>4</v>
      </c>
      <c r="G190" s="123" t="str">
        <f>Objects!$T$9</f>
        <v>Canister (Oxygen)</v>
      </c>
      <c r="H190" s="123">
        <v>1</v>
      </c>
      <c r="I190" s="123" t="str">
        <f>Objects!$G$7</f>
        <v>Silver Catalyst</v>
      </c>
      <c r="J190" s="123">
        <v>16</v>
      </c>
      <c r="K190" s="123"/>
      <c r="L190" s="123"/>
      <c r="M190" s="123"/>
      <c r="N190" s="124"/>
      <c r="O190" s="156" t="str">
        <f>Objects!$L$30</f>
        <v>Drum (Acetaldehyde)</v>
      </c>
      <c r="P190" s="123">
        <v>4</v>
      </c>
      <c r="Q190" s="123" t="str">
        <f>Objects!$G$7</f>
        <v>Silver Catalyst</v>
      </c>
      <c r="R190" s="123">
        <v>15</v>
      </c>
      <c r="S190" s="123"/>
      <c r="T190" s="123"/>
      <c r="U190" s="123"/>
      <c r="V190" s="123"/>
      <c r="W190" s="123"/>
      <c r="X190" s="123"/>
      <c r="Y190" s="123"/>
      <c r="Z190" s="123"/>
      <c r="AA190" s="123"/>
      <c r="AB190" s="147"/>
      <c r="AC190" s="147"/>
    </row>
    <row r="191" spans="1:29" ht="15" customHeight="1" x14ac:dyDescent="0.25">
      <c r="A191" s="142" t="str">
        <f>[3]Enums!$A$134</f>
        <v>1.0.0</v>
      </c>
      <c r="B191" s="123"/>
      <c r="C191" s="123"/>
      <c r="D191" s="123"/>
      <c r="E191" s="123" t="str">
        <f>Objects!$J$33</f>
        <v>Vial (Acetylene)</v>
      </c>
      <c r="F191" s="123">
        <v>4</v>
      </c>
      <c r="G191" s="123" t="str">
        <f>Objects!$G$8</f>
        <v>Mercury Catalyst</v>
      </c>
      <c r="H191" s="123">
        <v>1</v>
      </c>
      <c r="I191" s="123"/>
      <c r="J191" s="123"/>
      <c r="K191" s="123"/>
      <c r="L191" s="123"/>
      <c r="M191" s="123"/>
      <c r="N191" s="124"/>
      <c r="O191" s="156" t="str">
        <f>Objects!$J$30</f>
        <v>Vial (Acetaldehyde)</v>
      </c>
      <c r="P191" s="123">
        <v>4</v>
      </c>
      <c r="Q191" s="123"/>
      <c r="R191" s="123"/>
      <c r="S191" s="123"/>
      <c r="T191" s="123"/>
      <c r="U191" s="123"/>
      <c r="V191" s="123"/>
      <c r="W191" s="123"/>
      <c r="X191" s="123"/>
      <c r="Y191" s="123"/>
      <c r="Z191" s="123"/>
      <c r="AA191" s="123"/>
      <c r="AB191" s="147"/>
      <c r="AC191" s="147"/>
    </row>
    <row r="192" spans="1:29" ht="15" customHeight="1" x14ac:dyDescent="0.25">
      <c r="A192" s="142" t="str">
        <f>[3]Enums!$A$134</f>
        <v>1.0.0</v>
      </c>
      <c r="B192" s="123"/>
      <c r="C192" s="123"/>
      <c r="D192" s="123"/>
      <c r="E192" s="123" t="str">
        <f>Objects!$K$33</f>
        <v>Beaker (Acetylene)</v>
      </c>
      <c r="F192" s="123">
        <v>4</v>
      </c>
      <c r="G192" s="123" t="str">
        <f>Objects!$G$8</f>
        <v>Mercury Catalyst</v>
      </c>
      <c r="H192" s="123">
        <v>4</v>
      </c>
      <c r="I192" s="123"/>
      <c r="J192" s="123"/>
      <c r="K192" s="123"/>
      <c r="L192" s="123"/>
      <c r="M192" s="123"/>
      <c r="N192" s="124"/>
      <c r="O192" s="156" t="str">
        <f>Objects!$K$30</f>
        <v>Beaker (Acetaldehyde)</v>
      </c>
      <c r="P192" s="123">
        <v>4</v>
      </c>
      <c r="Q192" s="123"/>
      <c r="R192" s="123"/>
      <c r="S192" s="123"/>
      <c r="T192" s="123"/>
      <c r="U192" s="123"/>
      <c r="V192" s="123"/>
      <c r="W192" s="123"/>
      <c r="X192" s="123"/>
      <c r="Y192" s="123"/>
      <c r="Z192" s="123"/>
      <c r="AA192" s="123"/>
      <c r="AB192" s="147"/>
      <c r="AC192" s="147"/>
    </row>
    <row r="193" spans="1:29" ht="15" customHeight="1" x14ac:dyDescent="0.25">
      <c r="A193" s="142" t="str">
        <f>[3]Enums!$A$134</f>
        <v>1.0.0</v>
      </c>
      <c r="B193" s="123"/>
      <c r="C193" s="123"/>
      <c r="D193" s="123"/>
      <c r="E193" s="123" t="str">
        <f>Objects!$L$33</f>
        <v>Drum (Acetylene)</v>
      </c>
      <c r="F193" s="123">
        <v>4</v>
      </c>
      <c r="G193" s="123" t="str">
        <f>Objects!$G$8</f>
        <v>Mercury Catalyst</v>
      </c>
      <c r="H193" s="123">
        <v>16</v>
      </c>
      <c r="I193" s="123"/>
      <c r="J193" s="123"/>
      <c r="K193" s="123"/>
      <c r="L193" s="123"/>
      <c r="M193" s="123"/>
      <c r="N193" s="124"/>
      <c r="O193" s="156" t="str">
        <f>Objects!$L$30</f>
        <v>Drum (Acetaldehyde)</v>
      </c>
      <c r="P193" s="123">
        <v>4</v>
      </c>
      <c r="Q193" s="123"/>
      <c r="R193" s="123"/>
      <c r="S193" s="123"/>
      <c r="T193" s="123"/>
      <c r="U193" s="123"/>
      <c r="V193" s="123"/>
      <c r="W193" s="123"/>
      <c r="X193" s="123"/>
      <c r="Y193" s="123"/>
      <c r="Z193" s="123"/>
      <c r="AA193" s="123"/>
      <c r="AB193" s="147"/>
      <c r="AC193" s="147"/>
    </row>
    <row r="194" spans="1:29" ht="15" customHeight="1" x14ac:dyDescent="0.25">
      <c r="A194" s="142" t="str">
        <f>[3]Enums!$A$134</f>
        <v>1.0.0</v>
      </c>
      <c r="B194" s="123"/>
      <c r="C194" s="123"/>
      <c r="D194" s="123"/>
      <c r="E194" s="123" t="str">
        <f>Objects!$J$134</f>
        <v>Vial (Ethanol)</v>
      </c>
      <c r="F194" s="123">
        <v>4</v>
      </c>
      <c r="G194" s="123" t="str">
        <f>Objects!$G$11</f>
        <v>Copper II Chloride Catalyst</v>
      </c>
      <c r="H194" s="123">
        <v>1</v>
      </c>
      <c r="I194" s="123"/>
      <c r="J194" s="123"/>
      <c r="K194" s="123"/>
      <c r="L194" s="123"/>
      <c r="M194" s="123"/>
      <c r="N194" s="124"/>
      <c r="O194" s="156" t="str">
        <f>Objects!$J$30</f>
        <v>Vial (Acetaldehyde)</v>
      </c>
      <c r="P194" s="123">
        <v>4</v>
      </c>
      <c r="Q194" s="123" t="str">
        <f>Objects!$R$2</f>
        <v>Flask (Hydrogen)</v>
      </c>
      <c r="R194" s="123">
        <v>4</v>
      </c>
      <c r="S194" s="123"/>
      <c r="T194" s="123"/>
      <c r="U194" s="123"/>
      <c r="V194" s="123"/>
      <c r="W194" s="123"/>
      <c r="X194" s="123"/>
      <c r="Y194" s="123"/>
      <c r="Z194" s="123"/>
      <c r="AA194" s="123"/>
      <c r="AB194" s="147"/>
      <c r="AC194" s="147"/>
    </row>
    <row r="195" spans="1:29" ht="15" customHeight="1" x14ac:dyDescent="0.25">
      <c r="A195" s="142" t="str">
        <f>[3]Enums!$A$134</f>
        <v>1.0.0</v>
      </c>
      <c r="B195" s="123"/>
      <c r="C195" s="123"/>
      <c r="D195" s="123"/>
      <c r="E195" s="123" t="str">
        <f>Objects!$K$134</f>
        <v>Beaker (Ethanol)</v>
      </c>
      <c r="F195" s="123">
        <v>4</v>
      </c>
      <c r="G195" s="123" t="str">
        <f>Objects!$G$11</f>
        <v>Copper II Chloride Catalyst</v>
      </c>
      <c r="H195" s="123">
        <v>4</v>
      </c>
      <c r="I195" s="123"/>
      <c r="J195" s="123"/>
      <c r="K195" s="123"/>
      <c r="L195" s="123"/>
      <c r="M195" s="123"/>
      <c r="N195" s="124"/>
      <c r="O195" s="156" t="str">
        <f>Objects!$K$30</f>
        <v>Beaker (Acetaldehyde)</v>
      </c>
      <c r="P195" s="123">
        <v>4</v>
      </c>
      <c r="Q195" s="123" t="str">
        <f>Objects!$S$2</f>
        <v>Cartridge (Hydrogen)</v>
      </c>
      <c r="R195" s="123">
        <v>4</v>
      </c>
      <c r="S195" s="123" t="str">
        <f>Objects!$G$11</f>
        <v>Copper II Chloride Catalyst</v>
      </c>
      <c r="T195" s="123">
        <v>3</v>
      </c>
      <c r="U195" s="123"/>
      <c r="V195" s="123"/>
      <c r="W195" s="123"/>
      <c r="X195" s="123"/>
      <c r="Y195" s="123"/>
      <c r="Z195" s="123"/>
      <c r="AA195" s="123"/>
      <c r="AB195" s="147"/>
      <c r="AC195" s="147"/>
    </row>
    <row r="196" spans="1:29" ht="15" customHeight="1" x14ac:dyDescent="0.25">
      <c r="A196" s="142" t="str">
        <f>[3]Enums!$A$134</f>
        <v>1.0.0</v>
      </c>
      <c r="B196" s="123"/>
      <c r="C196" s="123"/>
      <c r="D196" s="123"/>
      <c r="E196" s="123" t="str">
        <f>Objects!$L$134</f>
        <v>Drum (Ethanol)</v>
      </c>
      <c r="F196" s="123">
        <v>4</v>
      </c>
      <c r="G196" s="123" t="str">
        <f>Objects!$G$11</f>
        <v>Copper II Chloride Catalyst</v>
      </c>
      <c r="H196" s="123">
        <v>16</v>
      </c>
      <c r="I196" s="123"/>
      <c r="J196" s="123"/>
      <c r="K196" s="123"/>
      <c r="L196" s="123"/>
      <c r="M196" s="123"/>
      <c r="N196" s="124"/>
      <c r="O196" s="156" t="str">
        <f>Objects!$L$30</f>
        <v>Drum (Acetaldehyde)</v>
      </c>
      <c r="P196" s="123">
        <v>4</v>
      </c>
      <c r="Q196" s="123" t="str">
        <f>Objects!$T$2</f>
        <v>Canister (Hydrogen)</v>
      </c>
      <c r="R196" s="123">
        <v>4</v>
      </c>
      <c r="S196" s="123" t="str">
        <f>Objects!$G$11</f>
        <v>Copper II Chloride Catalyst</v>
      </c>
      <c r="T196" s="123">
        <v>15</v>
      </c>
      <c r="U196" s="123"/>
      <c r="V196" s="123"/>
      <c r="W196" s="123"/>
      <c r="X196" s="123"/>
      <c r="Y196" s="123"/>
      <c r="Z196" s="123"/>
      <c r="AA196" s="123"/>
      <c r="AB196" s="147"/>
      <c r="AC196" s="147"/>
    </row>
    <row r="197" spans="1:29" ht="15" customHeight="1" x14ac:dyDescent="0.25">
      <c r="A197" s="142" t="str">
        <f>[3]Enums!$A$134</f>
        <v>1.0.0</v>
      </c>
      <c r="B197" s="123"/>
      <c r="C197" s="123"/>
      <c r="D197" s="123"/>
      <c r="E197" s="123" t="str">
        <f>Objects!$J$30</f>
        <v>Vial (Acetaldehyde)</v>
      </c>
      <c r="F197" s="123">
        <v>1</v>
      </c>
      <c r="G197" s="123" t="str">
        <f>Objects!$J$117</f>
        <v>Vial (Cyclohexylamine)</v>
      </c>
      <c r="H197" s="123">
        <v>1</v>
      </c>
      <c r="I197" s="123"/>
      <c r="J197" s="123"/>
      <c r="K197" s="123"/>
      <c r="L197" s="123"/>
      <c r="M197" s="123"/>
      <c r="N197" s="124"/>
      <c r="O197" s="156" t="str">
        <f>Objects!$J$216</f>
        <v>Vial (N-Ethylidenecyclohexylamine)</v>
      </c>
      <c r="P197" s="123">
        <v>1</v>
      </c>
      <c r="Q197" s="123"/>
      <c r="R197" s="123"/>
      <c r="S197" s="123"/>
      <c r="T197" s="123"/>
      <c r="U197" s="123"/>
      <c r="V197" s="123"/>
      <c r="W197" s="123"/>
      <c r="X197" s="123"/>
      <c r="Y197" s="123"/>
      <c r="Z197" s="123"/>
      <c r="AA197" s="123"/>
      <c r="AB197" s="147"/>
      <c r="AC197" s="147"/>
    </row>
    <row r="198" spans="1:29" ht="15" customHeight="1" x14ac:dyDescent="0.25">
      <c r="A198" s="142" t="str">
        <f>[3]Enums!$A$134</f>
        <v>1.0.0</v>
      </c>
      <c r="B198" s="123"/>
      <c r="C198" s="123"/>
      <c r="D198" s="123"/>
      <c r="E198" s="123" t="str">
        <f>Objects!$K$30</f>
        <v>Beaker (Acetaldehyde)</v>
      </c>
      <c r="F198" s="123">
        <v>1</v>
      </c>
      <c r="G198" s="123" t="str">
        <f>Objects!$K$117</f>
        <v>Beaker (Cyclohexylamine)</v>
      </c>
      <c r="H198" s="123">
        <v>1</v>
      </c>
      <c r="I198" s="123"/>
      <c r="J198" s="123"/>
      <c r="K198" s="123"/>
      <c r="L198" s="123"/>
      <c r="M198" s="123"/>
      <c r="N198" s="124"/>
      <c r="O198" s="156" t="str">
        <f>Objects!$K$216</f>
        <v>Beaker (N-Ethylidenecyclohexylamine)</v>
      </c>
      <c r="P198" s="123">
        <v>1</v>
      </c>
      <c r="Q198" s="123"/>
      <c r="R198" s="123"/>
      <c r="S198" s="123"/>
      <c r="T198" s="123"/>
      <c r="U198" s="123"/>
      <c r="V198" s="123"/>
      <c r="W198" s="123"/>
      <c r="X198" s="123"/>
      <c r="Y198" s="123"/>
      <c r="Z198" s="123"/>
      <c r="AA198" s="123"/>
      <c r="AB198" s="147"/>
      <c r="AC198" s="147"/>
    </row>
    <row r="199" spans="1:29" ht="15" customHeight="1" x14ac:dyDescent="0.25">
      <c r="A199" s="142" t="str">
        <f>[3]Enums!$A$134</f>
        <v>1.0.0</v>
      </c>
      <c r="B199" s="123"/>
      <c r="C199" s="123"/>
      <c r="D199" s="123"/>
      <c r="E199" s="123" t="str">
        <f>Objects!$L$30</f>
        <v>Drum (Acetaldehyde)</v>
      </c>
      <c r="F199" s="123">
        <v>1</v>
      </c>
      <c r="G199" s="123" t="str">
        <f>Objects!$L$117</f>
        <v>Drum (Cyclohexylamine)</v>
      </c>
      <c r="H199" s="123">
        <v>1</v>
      </c>
      <c r="I199" s="123"/>
      <c r="J199" s="123"/>
      <c r="K199" s="123"/>
      <c r="L199" s="123"/>
      <c r="M199" s="123"/>
      <c r="N199" s="124"/>
      <c r="O199" s="156" t="str">
        <f>Objects!$L$216</f>
        <v>Drum (N-Ethylidenecyclohexylamine)</v>
      </c>
      <c r="P199" s="123">
        <v>1</v>
      </c>
      <c r="Q199" s="123"/>
      <c r="R199" s="123"/>
      <c r="S199" s="123"/>
      <c r="T199" s="123"/>
      <c r="U199" s="123"/>
      <c r="V199" s="123"/>
      <c r="W199" s="123"/>
      <c r="X199" s="123"/>
      <c r="Y199" s="123"/>
      <c r="Z199" s="123"/>
      <c r="AA199" s="123"/>
      <c r="AB199" s="147"/>
      <c r="AC199" s="147"/>
    </row>
    <row r="200" spans="1:29" ht="15" customHeight="1" x14ac:dyDescent="0.25">
      <c r="A200" s="142" t="str">
        <f>[3]Enums!$A$134</f>
        <v>1.0.0</v>
      </c>
      <c r="B200" s="123"/>
      <c r="C200" s="123"/>
      <c r="D200" s="123"/>
      <c r="E200" s="123" t="str">
        <f>Objects!$J$30</f>
        <v>Vial (Acetaldehyde)</v>
      </c>
      <c r="F200" s="123">
        <v>1</v>
      </c>
      <c r="G200" s="123" t="str">
        <f>Objects!$J$45</f>
        <v>Flask (Ammonia)</v>
      </c>
      <c r="H200" s="123">
        <v>1</v>
      </c>
      <c r="I200" s="123"/>
      <c r="J200" s="123"/>
      <c r="K200" s="123"/>
      <c r="L200" s="123"/>
      <c r="M200" s="123"/>
      <c r="N200" s="124"/>
      <c r="O200" s="156" t="str">
        <f>Objects!$J$37</f>
        <v>Vial (Aldehyde-Collidine)</v>
      </c>
      <c r="P200" s="123">
        <v>1</v>
      </c>
      <c r="Q200" s="123"/>
      <c r="R200" s="123"/>
      <c r="S200" s="123"/>
      <c r="T200" s="123"/>
      <c r="U200" s="123"/>
      <c r="V200" s="123"/>
      <c r="W200" s="123"/>
      <c r="X200" s="123"/>
      <c r="Y200" s="123"/>
      <c r="Z200" s="123"/>
      <c r="AA200" s="123"/>
      <c r="AB200" s="147"/>
      <c r="AC200" s="147"/>
    </row>
    <row r="201" spans="1:29" ht="15" customHeight="1" x14ac:dyDescent="0.25">
      <c r="A201" s="142" t="str">
        <f>[3]Enums!$A$134</f>
        <v>1.0.0</v>
      </c>
      <c r="B201" s="123"/>
      <c r="C201" s="123"/>
      <c r="D201" s="123"/>
      <c r="E201" s="123" t="str">
        <f>Objects!$K$30</f>
        <v>Beaker (Acetaldehyde)</v>
      </c>
      <c r="F201" s="123">
        <v>1</v>
      </c>
      <c r="G201" s="123" t="str">
        <f>Objects!$K$45</f>
        <v>Cartridge (Ammonia)</v>
      </c>
      <c r="H201" s="123">
        <v>1</v>
      </c>
      <c r="I201" s="123"/>
      <c r="J201" s="123"/>
      <c r="K201" s="123"/>
      <c r="L201" s="123"/>
      <c r="M201" s="123"/>
      <c r="N201" s="124"/>
      <c r="O201" s="156" t="str">
        <f>Objects!$K$37</f>
        <v>Beaker (Aldehyde-Collidine)</v>
      </c>
      <c r="P201" s="123">
        <v>1</v>
      </c>
      <c r="Q201" s="123"/>
      <c r="R201" s="123"/>
      <c r="S201" s="123"/>
      <c r="T201" s="123"/>
      <c r="U201" s="123"/>
      <c r="V201" s="123"/>
      <c r="W201" s="123"/>
      <c r="X201" s="123"/>
      <c r="Y201" s="123"/>
      <c r="Z201" s="123"/>
      <c r="AA201" s="123"/>
      <c r="AB201" s="147"/>
      <c r="AC201" s="147"/>
    </row>
    <row r="202" spans="1:29" ht="15" customHeight="1" x14ac:dyDescent="0.25">
      <c r="A202" s="142" t="str">
        <f>[3]Enums!$A$134</f>
        <v>1.0.0</v>
      </c>
      <c r="B202" s="123"/>
      <c r="C202" s="123"/>
      <c r="D202" s="123"/>
      <c r="E202" s="123" t="str">
        <f>Objects!$L$30</f>
        <v>Drum (Acetaldehyde)</v>
      </c>
      <c r="F202" s="123">
        <v>1</v>
      </c>
      <c r="G202" s="123" t="str">
        <f>Objects!$L$45</f>
        <v>Canister (Ammonia)</v>
      </c>
      <c r="H202" s="123">
        <v>1</v>
      </c>
      <c r="I202" s="123"/>
      <c r="J202" s="123"/>
      <c r="K202" s="123"/>
      <c r="L202" s="123"/>
      <c r="M202" s="123"/>
      <c r="N202" s="124"/>
      <c r="O202" s="156" t="str">
        <f>Objects!$L$37</f>
        <v>Drum (Aldehyde-Collidine)</v>
      </c>
      <c r="P202" s="123">
        <v>1</v>
      </c>
      <c r="Q202" s="123"/>
      <c r="R202" s="123"/>
      <c r="S202" s="123"/>
      <c r="T202" s="123"/>
      <c r="U202" s="123"/>
      <c r="V202" s="123"/>
      <c r="W202" s="123"/>
      <c r="X202" s="123"/>
      <c r="Y202" s="123"/>
      <c r="Z202" s="123"/>
      <c r="AA202" s="123"/>
      <c r="AB202" s="147"/>
      <c r="AC202" s="147"/>
    </row>
    <row r="203" spans="1:29" ht="15" customHeight="1" x14ac:dyDescent="0.25">
      <c r="A203" s="142" t="str">
        <f>[3]Enums!$A$134</f>
        <v>1.0.0</v>
      </c>
      <c r="B203" s="123"/>
      <c r="C203" s="123"/>
      <c r="D203" s="123"/>
      <c r="E203" s="123" t="str">
        <f>Objects!$J$30</f>
        <v>Vial (Acetaldehyde)</v>
      </c>
      <c r="F203" s="123">
        <v>1</v>
      </c>
      <c r="G203" s="123" t="str">
        <f>Objects!$J$30</f>
        <v>Vial (Acetaldehyde)</v>
      </c>
      <c r="H203" s="123">
        <v>1</v>
      </c>
      <c r="I203" s="123" t="str">
        <f>Objects!$J$30</f>
        <v>Vial (Acetaldehyde)</v>
      </c>
      <c r="J203" s="123">
        <v>1</v>
      </c>
      <c r="K203" s="123"/>
      <c r="L203" s="123"/>
      <c r="M203" s="123"/>
      <c r="N203" s="124"/>
      <c r="O203" s="156" t="str">
        <f>Objects!$V$29</f>
        <v>Bag (Paraldehyde Pellets)</v>
      </c>
      <c r="P203" s="123">
        <v>1</v>
      </c>
      <c r="Q203" s="123" t="str">
        <f>Objects!$J$317</f>
        <v>Vial (Deionized Water)</v>
      </c>
      <c r="R203" s="123">
        <v>1</v>
      </c>
      <c r="S203" s="123"/>
      <c r="T203" s="123"/>
      <c r="U203" s="123"/>
      <c r="V203" s="123"/>
      <c r="W203" s="123"/>
      <c r="X203" s="123"/>
      <c r="Y203" s="123"/>
      <c r="Z203" s="123"/>
      <c r="AA203" s="123"/>
      <c r="AB203" s="147"/>
      <c r="AC203" s="147"/>
    </row>
    <row r="204" spans="1:29" ht="15" customHeight="1" x14ac:dyDescent="0.25">
      <c r="A204" s="142" t="str">
        <f>[3]Enums!$A$134</f>
        <v>1.0.0</v>
      </c>
      <c r="B204" s="123"/>
      <c r="C204" s="123"/>
      <c r="D204" s="123"/>
      <c r="E204" s="123" t="str">
        <f>Objects!$K$30</f>
        <v>Beaker (Acetaldehyde)</v>
      </c>
      <c r="F204" s="123">
        <v>1</v>
      </c>
      <c r="G204" s="123" t="str">
        <f>Objects!$K$30</f>
        <v>Beaker (Acetaldehyde)</v>
      </c>
      <c r="H204" s="123">
        <v>1</v>
      </c>
      <c r="I204" s="123" t="str">
        <f>Objects!$K$30</f>
        <v>Beaker (Acetaldehyde)</v>
      </c>
      <c r="J204" s="123">
        <v>1</v>
      </c>
      <c r="K204" s="123"/>
      <c r="L204" s="123"/>
      <c r="M204" s="123"/>
      <c r="N204" s="124"/>
      <c r="O204" s="156" t="str">
        <f>Objects!$W$29</f>
        <v>Sack (Paraldehyde Pellets)</v>
      </c>
      <c r="P204" s="123">
        <v>1</v>
      </c>
      <c r="Q204" s="123" t="str">
        <f>Objects!$K$317</f>
        <v>Beaker (Deionized Water)</v>
      </c>
      <c r="R204" s="123">
        <v>1</v>
      </c>
      <c r="S204" s="123"/>
      <c r="T204" s="123"/>
      <c r="U204" s="123"/>
      <c r="V204" s="123"/>
      <c r="W204" s="123"/>
      <c r="X204" s="123"/>
      <c r="Y204" s="123"/>
      <c r="Z204" s="123"/>
      <c r="AA204" s="123"/>
      <c r="AB204" s="147"/>
      <c r="AC204" s="147"/>
    </row>
    <row r="205" spans="1:29" ht="15" customHeight="1" x14ac:dyDescent="0.25">
      <c r="A205" s="142" t="str">
        <f>[3]Enums!$A$134</f>
        <v>1.0.0</v>
      </c>
      <c r="B205" s="123"/>
      <c r="C205" s="123"/>
      <c r="D205" s="123"/>
      <c r="E205" s="123" t="str">
        <f>Objects!$L$30</f>
        <v>Drum (Acetaldehyde)</v>
      </c>
      <c r="F205" s="123">
        <v>1</v>
      </c>
      <c r="G205" s="123" t="str">
        <f>Objects!$L$30</f>
        <v>Drum (Acetaldehyde)</v>
      </c>
      <c r="H205" s="123">
        <v>1</v>
      </c>
      <c r="I205" s="123" t="str">
        <f>Objects!$L$30</f>
        <v>Drum (Acetaldehyde)</v>
      </c>
      <c r="J205" s="123">
        <v>1</v>
      </c>
      <c r="K205" s="123"/>
      <c r="L205" s="123"/>
      <c r="M205" s="123"/>
      <c r="N205" s="124"/>
      <c r="O205" s="156" t="str">
        <f>Objects!$X$29</f>
        <v>Powder Keg (Paraldehyde Pellets)</v>
      </c>
      <c r="P205" s="123">
        <v>1</v>
      </c>
      <c r="Q205" s="123" t="str">
        <f>Objects!$L$317</f>
        <v>Drum (Deionized Water)</v>
      </c>
      <c r="R205" s="123">
        <v>1</v>
      </c>
      <c r="S205" s="123"/>
      <c r="T205" s="123"/>
      <c r="U205" s="123"/>
      <c r="V205" s="123"/>
      <c r="W205" s="123"/>
      <c r="X205" s="123"/>
      <c r="Y205" s="123"/>
      <c r="Z205" s="123"/>
      <c r="AA205" s="123"/>
      <c r="AB205" s="147"/>
      <c r="AC205" s="147"/>
    </row>
    <row r="206" spans="1:29" ht="15" customHeight="1" x14ac:dyDescent="0.25">
      <c r="A206" s="142" t="str">
        <f>[3]Enums!$A$134</f>
        <v>1.0.0</v>
      </c>
      <c r="B206" s="123"/>
      <c r="C206" s="123"/>
      <c r="D206" s="123"/>
      <c r="E206" s="123" t="str">
        <f>Objects!$J$30</f>
        <v>Vial (Acetaldehyde)</v>
      </c>
      <c r="F206" s="123">
        <v>1</v>
      </c>
      <c r="G206" s="123" t="str">
        <f>Objects!$J$30</f>
        <v>Vial (Acetaldehyde)</v>
      </c>
      <c r="H206" s="123">
        <v>1</v>
      </c>
      <c r="I206" s="123" t="str">
        <f>Objects!$J$30</f>
        <v>Vial (Acetaldehyde)</v>
      </c>
      <c r="J206" s="123">
        <v>1</v>
      </c>
      <c r="K206" s="123" t="str">
        <f>Objects!$J$30</f>
        <v>Vial (Acetaldehyde)</v>
      </c>
      <c r="L206" s="123">
        <v>1</v>
      </c>
      <c r="M206" s="123"/>
      <c r="N206" s="124"/>
      <c r="O206" s="156" t="str">
        <f>Objects!$V$26</f>
        <v>Bag (Metaldehyde Pellets)</v>
      </c>
      <c r="P206" s="123">
        <v>1</v>
      </c>
      <c r="Q206" s="123" t="str">
        <f>Objects!$J$317</f>
        <v>Vial (Deionized Water)</v>
      </c>
      <c r="R206" s="123">
        <v>1</v>
      </c>
      <c r="S206" s="123"/>
      <c r="T206" s="123"/>
      <c r="U206" s="123"/>
      <c r="V206" s="123"/>
      <c r="W206" s="123"/>
      <c r="X206" s="123"/>
      <c r="Y206" s="123"/>
      <c r="Z206" s="123"/>
      <c r="AA206" s="123"/>
      <c r="AB206" s="147"/>
      <c r="AC206" s="147"/>
    </row>
    <row r="207" spans="1:29" ht="15" customHeight="1" x14ac:dyDescent="0.25">
      <c r="A207" s="142" t="str">
        <f>[3]Enums!$A$134</f>
        <v>1.0.0</v>
      </c>
      <c r="B207" s="123"/>
      <c r="C207" s="123"/>
      <c r="D207" s="123"/>
      <c r="E207" s="123" t="str">
        <f>Objects!$K$30</f>
        <v>Beaker (Acetaldehyde)</v>
      </c>
      <c r="F207" s="123">
        <v>1</v>
      </c>
      <c r="G207" s="123" t="str">
        <f>Objects!$K$30</f>
        <v>Beaker (Acetaldehyde)</v>
      </c>
      <c r="H207" s="123">
        <v>1</v>
      </c>
      <c r="I207" s="123" t="str">
        <f>Objects!$K$30</f>
        <v>Beaker (Acetaldehyde)</v>
      </c>
      <c r="J207" s="123">
        <v>1</v>
      </c>
      <c r="K207" s="123" t="str">
        <f>Objects!$K$30</f>
        <v>Beaker (Acetaldehyde)</v>
      </c>
      <c r="L207" s="123">
        <v>1</v>
      </c>
      <c r="M207" s="123"/>
      <c r="N207" s="124"/>
      <c r="O207" s="156" t="str">
        <f>Objects!$W$26</f>
        <v>Sack (Metaldehyde Pellets)</v>
      </c>
      <c r="P207" s="123">
        <v>1</v>
      </c>
      <c r="Q207" s="123" t="str">
        <f>Objects!$K$317</f>
        <v>Beaker (Deionized Water)</v>
      </c>
      <c r="R207" s="123">
        <v>1</v>
      </c>
      <c r="S207" s="123"/>
      <c r="T207" s="123"/>
      <c r="U207" s="123"/>
      <c r="V207" s="123"/>
      <c r="W207" s="123"/>
      <c r="X207" s="123"/>
      <c r="Y207" s="123"/>
      <c r="Z207" s="123"/>
      <c r="AA207" s="123"/>
      <c r="AB207" s="147"/>
      <c r="AC207" s="147"/>
    </row>
    <row r="208" spans="1:29" ht="15" customHeight="1" x14ac:dyDescent="0.25">
      <c r="A208" s="142" t="str">
        <f>[3]Enums!$A$134</f>
        <v>1.0.0</v>
      </c>
      <c r="B208" s="123"/>
      <c r="C208" s="123"/>
      <c r="D208" s="123"/>
      <c r="E208" s="123" t="str">
        <f>Objects!$L$30</f>
        <v>Drum (Acetaldehyde)</v>
      </c>
      <c r="F208" s="123">
        <v>1</v>
      </c>
      <c r="G208" s="123" t="str">
        <f>Objects!$L$30</f>
        <v>Drum (Acetaldehyde)</v>
      </c>
      <c r="H208" s="123">
        <v>1</v>
      </c>
      <c r="I208" s="123" t="str">
        <f>Objects!$L$30</f>
        <v>Drum (Acetaldehyde)</v>
      </c>
      <c r="J208" s="123">
        <v>1</v>
      </c>
      <c r="K208" s="123" t="str">
        <f>Objects!$L$30</f>
        <v>Drum (Acetaldehyde)</v>
      </c>
      <c r="L208" s="123">
        <v>1</v>
      </c>
      <c r="M208" s="123"/>
      <c r="N208" s="124"/>
      <c r="O208" s="156" t="str">
        <f>Objects!$X$26</f>
        <v>Powder Keg (Metaldehyde Pellets)</v>
      </c>
      <c r="P208" s="123">
        <v>1</v>
      </c>
      <c r="Q208" s="123" t="str">
        <f>Objects!$L$317</f>
        <v>Drum (Deionized Water)</v>
      </c>
      <c r="R208" s="123">
        <v>1</v>
      </c>
      <c r="S208" s="123"/>
      <c r="T208" s="123"/>
      <c r="U208" s="123"/>
      <c r="V208" s="123"/>
      <c r="W208" s="123"/>
      <c r="X208" s="123"/>
      <c r="Y208" s="123"/>
      <c r="Z208" s="123"/>
      <c r="AA208" s="123"/>
      <c r="AB208" s="147"/>
      <c r="AC208" s="147"/>
    </row>
    <row r="209" spans="1:29" ht="15" customHeight="1" x14ac:dyDescent="0.25">
      <c r="A209" s="142" t="str">
        <f>[3]Enums!$A$134</f>
        <v>1.0.0</v>
      </c>
      <c r="B209" s="123"/>
      <c r="C209" s="123"/>
      <c r="D209" s="123"/>
      <c r="E209" s="123" t="str">
        <f>Objects!$J$30</f>
        <v>Vial (Acetaldehyde)</v>
      </c>
      <c r="F209" s="123">
        <v>1</v>
      </c>
      <c r="G209" s="123" t="str">
        <f>Objects!$J$134</f>
        <v>Vial (Ethanol)</v>
      </c>
      <c r="H209" s="123">
        <v>1</v>
      </c>
      <c r="I209" s="123"/>
      <c r="J209" s="123"/>
      <c r="K209" s="123"/>
      <c r="L209" s="123"/>
      <c r="M209" s="123"/>
      <c r="N209" s="124"/>
      <c r="O209" s="156" t="str">
        <f>Objects!$V$76</f>
        <v>Bag (PolyOxymethylene Pellets)</v>
      </c>
      <c r="P209" s="123">
        <v>1</v>
      </c>
      <c r="Q209" s="123"/>
      <c r="R209" s="123"/>
      <c r="S209" s="123"/>
      <c r="T209" s="123"/>
      <c r="U209" s="123"/>
      <c r="V209" s="123"/>
      <c r="W209" s="123"/>
      <c r="X209" s="123"/>
      <c r="Y209" s="123"/>
      <c r="Z209" s="123"/>
      <c r="AA209" s="123"/>
      <c r="AB209" s="147"/>
      <c r="AC209" s="147"/>
    </row>
    <row r="210" spans="1:29" ht="15" customHeight="1" x14ac:dyDescent="0.25">
      <c r="A210" s="142" t="str">
        <f>[3]Enums!$A$134</f>
        <v>1.0.0</v>
      </c>
      <c r="B210" s="123"/>
      <c r="C210" s="123"/>
      <c r="D210" s="123"/>
      <c r="E210" s="123" t="str">
        <f>Objects!$K$30</f>
        <v>Beaker (Acetaldehyde)</v>
      </c>
      <c r="F210" s="123">
        <v>1</v>
      </c>
      <c r="G210" s="123" t="str">
        <f>Objects!$K$134</f>
        <v>Beaker (Ethanol)</v>
      </c>
      <c r="H210" s="123">
        <v>1</v>
      </c>
      <c r="I210" s="123"/>
      <c r="J210" s="123"/>
      <c r="K210" s="123"/>
      <c r="L210" s="123"/>
      <c r="M210" s="123"/>
      <c r="N210" s="124"/>
      <c r="O210" s="156" t="str">
        <f>Objects!$W$76</f>
        <v>Sack (PolyOxymethylene Pellets)</v>
      </c>
      <c r="P210" s="123">
        <v>1</v>
      </c>
      <c r="Q210" s="123"/>
      <c r="R210" s="123"/>
      <c r="S210" s="123"/>
      <c r="T210" s="123"/>
      <c r="U210" s="123"/>
      <c r="V210" s="123"/>
      <c r="W210" s="123"/>
      <c r="X210" s="123"/>
      <c r="Y210" s="123"/>
      <c r="Z210" s="123"/>
      <c r="AA210" s="123"/>
      <c r="AB210" s="147"/>
      <c r="AC210" s="147"/>
    </row>
    <row r="211" spans="1:29" ht="15" customHeight="1" x14ac:dyDescent="0.25">
      <c r="A211" s="142" t="str">
        <f>[3]Enums!$A$134</f>
        <v>1.0.0</v>
      </c>
      <c r="B211" s="123"/>
      <c r="C211" s="123"/>
      <c r="D211" s="123"/>
      <c r="E211" s="123" t="str">
        <f>Objects!$L$30</f>
        <v>Drum (Acetaldehyde)</v>
      </c>
      <c r="F211" s="123">
        <v>1</v>
      </c>
      <c r="G211" s="123" t="str">
        <f>Objects!$L$134</f>
        <v>Drum (Ethanol)</v>
      </c>
      <c r="H211" s="123">
        <v>1</v>
      </c>
      <c r="I211" s="123"/>
      <c r="J211" s="123"/>
      <c r="K211" s="123"/>
      <c r="L211" s="123"/>
      <c r="M211" s="123"/>
      <c r="N211" s="124"/>
      <c r="O211" s="156" t="str">
        <f>Objects!$X$76</f>
        <v>Powder Keg (PolyOxymethylene Pellets)</v>
      </c>
      <c r="P211" s="123">
        <v>1</v>
      </c>
      <c r="Q211" s="123"/>
      <c r="R211" s="123"/>
      <c r="S211" s="123"/>
      <c r="T211" s="123"/>
      <c r="U211" s="123"/>
      <c r="V211" s="123"/>
      <c r="W211" s="123"/>
      <c r="X211" s="123"/>
      <c r="Y211" s="123"/>
      <c r="Z211" s="123"/>
      <c r="AA211" s="123"/>
      <c r="AB211" s="147"/>
      <c r="AC211" s="147"/>
    </row>
    <row r="212" spans="1:29" ht="15" customHeight="1" x14ac:dyDescent="0.25">
      <c r="A212" s="142" t="str">
        <f>[3]Enums!$A$134</f>
        <v>1.0.0</v>
      </c>
      <c r="B212" s="123"/>
      <c r="C212" s="123"/>
      <c r="D212" s="123"/>
      <c r="E212" s="123" t="str">
        <f>Objects!$J$195</f>
        <v>Flask (Methane)</v>
      </c>
      <c r="F212" s="123">
        <v>2</v>
      </c>
      <c r="G212" s="123" t="str">
        <f t="shared" ref="G212:H214" si="0">G188</f>
        <v>Flask (Oxygen)</v>
      </c>
      <c r="H212" s="123">
        <f t="shared" si="0"/>
        <v>1</v>
      </c>
      <c r="I212" s="123"/>
      <c r="J212" s="123"/>
      <c r="K212" s="123"/>
      <c r="L212" s="123"/>
      <c r="M212" s="123"/>
      <c r="N212" s="124"/>
      <c r="O212" s="156" t="str">
        <f>Objects!$J$147</f>
        <v>Vial (Formaldehyde)</v>
      </c>
      <c r="P212" s="123">
        <v>2</v>
      </c>
      <c r="Q212" s="123" t="str">
        <f>Objects!$R$2</f>
        <v>Flask (Hydrogen)</v>
      </c>
      <c r="R212" s="123">
        <v>2</v>
      </c>
      <c r="S212" s="123"/>
      <c r="T212" s="123"/>
      <c r="U212" s="123"/>
      <c r="V212" s="123"/>
      <c r="W212" s="123"/>
      <c r="X212" s="123"/>
      <c r="Y212" s="123"/>
      <c r="Z212" s="123"/>
      <c r="AA212" s="123"/>
      <c r="AB212" s="147"/>
      <c r="AC212" s="147"/>
    </row>
    <row r="213" spans="1:29" ht="15" customHeight="1" x14ac:dyDescent="0.25">
      <c r="A213" s="142" t="str">
        <f>[3]Enums!$A$134</f>
        <v>1.0.0</v>
      </c>
      <c r="B213" s="123"/>
      <c r="C213" s="123"/>
      <c r="D213" s="123"/>
      <c r="E213" s="123" t="str">
        <f>Objects!$K$195</f>
        <v>Cartridge (Methane)</v>
      </c>
      <c r="F213" s="123">
        <v>2</v>
      </c>
      <c r="G213" s="123" t="str">
        <f t="shared" si="0"/>
        <v>Cartridge (Oxygen)</v>
      </c>
      <c r="H213" s="123">
        <f t="shared" si="0"/>
        <v>1</v>
      </c>
      <c r="I213" s="123"/>
      <c r="J213" s="123"/>
      <c r="K213" s="123"/>
      <c r="L213" s="123"/>
      <c r="M213" s="123"/>
      <c r="N213" s="124"/>
      <c r="O213" s="156" t="str">
        <f>Objects!$K$147</f>
        <v>Beaker (Formaldehyde)</v>
      </c>
      <c r="P213" s="123">
        <v>2</v>
      </c>
      <c r="Q213" s="123" t="str">
        <f>Objects!$S$2</f>
        <v>Cartridge (Hydrogen)</v>
      </c>
      <c r="R213" s="123">
        <v>2</v>
      </c>
      <c r="S213" s="123"/>
      <c r="T213" s="123"/>
      <c r="U213" s="123"/>
      <c r="V213" s="123"/>
      <c r="W213" s="123"/>
      <c r="X213" s="123"/>
      <c r="Y213" s="123"/>
      <c r="Z213" s="123"/>
      <c r="AA213" s="123"/>
      <c r="AB213" s="147"/>
      <c r="AC213" s="147"/>
    </row>
    <row r="214" spans="1:29" ht="15" customHeight="1" x14ac:dyDescent="0.25">
      <c r="A214" s="142" t="str">
        <f>[3]Enums!$A$134</f>
        <v>1.0.0</v>
      </c>
      <c r="B214" s="123"/>
      <c r="C214" s="123"/>
      <c r="D214" s="123"/>
      <c r="E214" s="123" t="str">
        <f>Objects!$L$195</f>
        <v>Canister (Methane)</v>
      </c>
      <c r="F214" s="123">
        <v>2</v>
      </c>
      <c r="G214" s="123" t="str">
        <f t="shared" si="0"/>
        <v>Canister (Oxygen)</v>
      </c>
      <c r="H214" s="123">
        <f t="shared" si="0"/>
        <v>1</v>
      </c>
      <c r="I214" s="123"/>
      <c r="J214" s="123"/>
      <c r="K214" s="123"/>
      <c r="L214" s="123"/>
      <c r="M214" s="123"/>
      <c r="N214" s="124"/>
      <c r="O214" s="156" t="str">
        <f>Objects!$L$147</f>
        <v>Drum (Formaldehyde)</v>
      </c>
      <c r="P214" s="123">
        <v>2</v>
      </c>
      <c r="Q214" s="123" t="str">
        <f>Objects!$T$2</f>
        <v>Canister (Hydrogen)</v>
      </c>
      <c r="R214" s="123">
        <v>2</v>
      </c>
      <c r="S214" s="123"/>
      <c r="T214" s="123"/>
      <c r="U214" s="123"/>
      <c r="V214" s="123"/>
      <c r="W214" s="123"/>
      <c r="X214" s="123"/>
      <c r="Y214" s="123"/>
      <c r="Z214" s="123"/>
      <c r="AA214" s="123"/>
      <c r="AB214" s="147"/>
      <c r="AC214" s="147"/>
    </row>
    <row r="215" spans="1:29" ht="15" customHeight="1" x14ac:dyDescent="0.25">
      <c r="A215" s="142" t="str">
        <f>[3]Enums!$A$134</f>
        <v>1.0.0</v>
      </c>
      <c r="B215" s="123"/>
      <c r="C215" s="123"/>
      <c r="D215" s="123"/>
      <c r="E215" s="123" t="str">
        <f>Objects!$J$147</f>
        <v>Vial (Formaldehyde)</v>
      </c>
      <c r="F215" s="123">
        <v>1</v>
      </c>
      <c r="G215" s="123" t="str">
        <f>Objects!$J$147</f>
        <v>Vial (Formaldehyde)</v>
      </c>
      <c r="H215" s="123">
        <v>1</v>
      </c>
      <c r="I215" s="123" t="str">
        <f>Objects!$J$147</f>
        <v>Vial (Formaldehyde)</v>
      </c>
      <c r="J215" s="123">
        <v>1</v>
      </c>
      <c r="K215" s="123"/>
      <c r="L215" s="123"/>
      <c r="M215" s="123"/>
      <c r="N215" s="124"/>
      <c r="O215" s="156" t="str">
        <f>Objects!$J$308</f>
        <v>Vial (Trioxane)</v>
      </c>
      <c r="P215" s="123">
        <v>1</v>
      </c>
      <c r="Q215" s="123"/>
      <c r="R215" s="123"/>
      <c r="S215" s="123"/>
      <c r="T215" s="123"/>
      <c r="U215" s="123"/>
      <c r="V215" s="123"/>
      <c r="W215" s="123"/>
      <c r="X215" s="123"/>
      <c r="Y215" s="123"/>
      <c r="Z215" s="123"/>
      <c r="AA215" s="123"/>
      <c r="AB215" s="147"/>
      <c r="AC215" s="147"/>
    </row>
    <row r="216" spans="1:29" ht="15" customHeight="1" x14ac:dyDescent="0.25">
      <c r="A216" s="142" t="str">
        <f>[3]Enums!$A$134</f>
        <v>1.0.0</v>
      </c>
      <c r="B216" s="123"/>
      <c r="C216" s="123"/>
      <c r="D216" s="123"/>
      <c r="E216" s="123" t="str">
        <f>Objects!$K$147</f>
        <v>Beaker (Formaldehyde)</v>
      </c>
      <c r="F216" s="123">
        <v>1</v>
      </c>
      <c r="G216" s="123" t="str">
        <f>Objects!$K$147</f>
        <v>Beaker (Formaldehyde)</v>
      </c>
      <c r="H216" s="123">
        <v>1</v>
      </c>
      <c r="I216" s="123" t="str">
        <f>Objects!$K$147</f>
        <v>Beaker (Formaldehyde)</v>
      </c>
      <c r="J216" s="123">
        <v>1</v>
      </c>
      <c r="K216" s="123"/>
      <c r="L216" s="123"/>
      <c r="M216" s="123"/>
      <c r="N216" s="124"/>
      <c r="O216" s="156" t="str">
        <f>Objects!$K$308</f>
        <v>Beaker (Trioxane)</v>
      </c>
      <c r="P216" s="123">
        <v>1</v>
      </c>
      <c r="Q216" s="123"/>
      <c r="R216" s="123"/>
      <c r="S216" s="123"/>
      <c r="T216" s="123"/>
      <c r="U216" s="123"/>
      <c r="V216" s="123"/>
      <c r="W216" s="123"/>
      <c r="X216" s="123"/>
      <c r="Y216" s="123"/>
      <c r="Z216" s="123"/>
      <c r="AA216" s="123"/>
      <c r="AB216" s="147"/>
      <c r="AC216" s="147"/>
    </row>
    <row r="217" spans="1:29" ht="15" customHeight="1" x14ac:dyDescent="0.25">
      <c r="A217" s="142" t="str">
        <f>[3]Enums!$A$134</f>
        <v>1.0.0</v>
      </c>
      <c r="B217" s="123"/>
      <c r="C217" s="123"/>
      <c r="D217" s="123"/>
      <c r="E217" s="123" t="str">
        <f>Objects!$L$147</f>
        <v>Drum (Formaldehyde)</v>
      </c>
      <c r="F217" s="123">
        <v>1</v>
      </c>
      <c r="G217" s="123" t="str">
        <f>Objects!$L$147</f>
        <v>Drum (Formaldehyde)</v>
      </c>
      <c r="H217" s="123">
        <v>1</v>
      </c>
      <c r="I217" s="123" t="str">
        <f>Objects!$L$147</f>
        <v>Drum (Formaldehyde)</v>
      </c>
      <c r="J217" s="123">
        <v>1</v>
      </c>
      <c r="K217" s="123"/>
      <c r="L217" s="123"/>
      <c r="M217" s="123"/>
      <c r="N217" s="124"/>
      <c r="O217" s="156" t="str">
        <f>Objects!$L$308</f>
        <v>Drum (Trioxane)</v>
      </c>
      <c r="P217" s="123">
        <v>1</v>
      </c>
      <c r="Q217" s="123"/>
      <c r="R217" s="123"/>
      <c r="S217" s="123"/>
      <c r="T217" s="123"/>
      <c r="U217" s="123"/>
      <c r="V217" s="123"/>
      <c r="W217" s="123"/>
      <c r="X217" s="123"/>
      <c r="Y217" s="123"/>
      <c r="Z217" s="123"/>
      <c r="AA217" s="123"/>
      <c r="AB217" s="147"/>
      <c r="AC217" s="147"/>
    </row>
    <row r="218" spans="1:29" ht="15" customHeight="1" x14ac:dyDescent="0.25">
      <c r="A218" s="142" t="str">
        <f>[3]Enums!$A$134</f>
        <v>1.0.0</v>
      </c>
      <c r="B218" s="123"/>
      <c r="C218" s="123"/>
      <c r="D218" s="123"/>
      <c r="E218" s="123" t="str">
        <f>Objects!$J$147</f>
        <v>Vial (Formaldehyde)</v>
      </c>
      <c r="F218" s="123">
        <v>32</v>
      </c>
      <c r="G218" s="123" t="str">
        <f>Objects!$J$196</f>
        <v>Vial (Methanol)</v>
      </c>
      <c r="H218" s="123">
        <v>1</v>
      </c>
      <c r="I218" s="123"/>
      <c r="J218" s="123"/>
      <c r="K218" s="123"/>
      <c r="L218" s="123"/>
      <c r="M218" s="123"/>
      <c r="N218" s="124"/>
      <c r="O218" s="156" t="str">
        <f>Objects!$V$28</f>
        <v>Bag (Paraformaldehyde Pellets)</v>
      </c>
      <c r="P218" s="123">
        <v>32</v>
      </c>
      <c r="Q218" s="123"/>
      <c r="R218" s="123"/>
      <c r="S218" s="123"/>
      <c r="T218" s="123"/>
      <c r="U218" s="123"/>
      <c r="V218" s="123"/>
      <c r="W218" s="123"/>
      <c r="X218" s="123"/>
      <c r="Y218" s="123"/>
      <c r="Z218" s="123"/>
      <c r="AA218" s="123"/>
      <c r="AB218" s="147"/>
      <c r="AC218" s="147"/>
    </row>
    <row r="219" spans="1:29" ht="15" customHeight="1" x14ac:dyDescent="0.25">
      <c r="A219" s="142" t="str">
        <f>[3]Enums!$A$134</f>
        <v>1.0.0</v>
      </c>
      <c r="B219" s="123"/>
      <c r="C219" s="123"/>
      <c r="D219" s="123"/>
      <c r="E219" s="123" t="str">
        <f>Objects!$K$147</f>
        <v>Beaker (Formaldehyde)</v>
      </c>
      <c r="F219" s="123">
        <v>32</v>
      </c>
      <c r="G219" s="123" t="str">
        <f>Objects!$K$196</f>
        <v>Beaker (Methanol)</v>
      </c>
      <c r="H219" s="123">
        <v>1</v>
      </c>
      <c r="I219" s="123"/>
      <c r="J219" s="123"/>
      <c r="K219" s="123"/>
      <c r="L219" s="123"/>
      <c r="M219" s="123"/>
      <c r="N219" s="124"/>
      <c r="O219" s="156" t="str">
        <f>Objects!$W$28</f>
        <v>Sack (Paraformaldehyde Pellets)</v>
      </c>
      <c r="P219" s="123">
        <v>32</v>
      </c>
      <c r="Q219" s="123"/>
      <c r="R219" s="123"/>
      <c r="S219" s="123"/>
      <c r="T219" s="123"/>
      <c r="U219" s="123"/>
      <c r="V219" s="123"/>
      <c r="W219" s="123"/>
      <c r="X219" s="123"/>
      <c r="Y219" s="123"/>
      <c r="Z219" s="123"/>
      <c r="AA219" s="123"/>
      <c r="AB219" s="147"/>
      <c r="AC219" s="147"/>
    </row>
    <row r="220" spans="1:29" ht="15" customHeight="1" x14ac:dyDescent="0.25">
      <c r="A220" s="142" t="str">
        <f>[3]Enums!$A$134</f>
        <v>1.0.0</v>
      </c>
      <c r="B220" s="123"/>
      <c r="C220" s="123"/>
      <c r="D220" s="123"/>
      <c r="E220" s="123" t="str">
        <f>Objects!$L$147</f>
        <v>Drum (Formaldehyde)</v>
      </c>
      <c r="F220" s="123">
        <v>32</v>
      </c>
      <c r="G220" s="123" t="str">
        <f>Objects!$L$196</f>
        <v>Drum (Methanol)</v>
      </c>
      <c r="H220" s="123">
        <v>1</v>
      </c>
      <c r="I220" s="123"/>
      <c r="J220" s="123"/>
      <c r="K220" s="123"/>
      <c r="L220" s="123"/>
      <c r="M220" s="123"/>
      <c r="N220" s="124"/>
      <c r="O220" s="156" t="str">
        <f>Objects!$X$28</f>
        <v>Powder Keg (Paraformaldehyde Pellets)</v>
      </c>
      <c r="P220" s="123">
        <v>32</v>
      </c>
      <c r="Q220" s="123"/>
      <c r="R220" s="123"/>
      <c r="S220" s="123"/>
      <c r="T220" s="123"/>
      <c r="U220" s="123"/>
      <c r="V220" s="123"/>
      <c r="W220" s="123"/>
      <c r="X220" s="123"/>
      <c r="Y220" s="123"/>
      <c r="Z220" s="123"/>
      <c r="AA220" s="123"/>
      <c r="AB220" s="147"/>
      <c r="AC220" s="147"/>
    </row>
    <row r="221" spans="1:29" ht="15" customHeight="1" x14ac:dyDescent="0.25">
      <c r="A221" s="142" t="str">
        <f>[3]Enums!$A$134</f>
        <v>1.0.0</v>
      </c>
      <c r="B221" s="123"/>
      <c r="C221" s="123"/>
      <c r="D221" s="123"/>
      <c r="E221" s="123" t="str">
        <f>Objects!$V$28</f>
        <v>Bag (Paraformaldehyde Pellets)</v>
      </c>
      <c r="F221" s="123">
        <v>8</v>
      </c>
      <c r="G221" s="123"/>
      <c r="H221" s="123"/>
      <c r="I221" s="123"/>
      <c r="J221" s="123"/>
      <c r="K221" s="123"/>
      <c r="L221" s="123"/>
      <c r="M221" s="123"/>
      <c r="N221" s="124"/>
      <c r="O221" s="156" t="str">
        <f>Objects!$V$76</f>
        <v>Bag (PolyOxymethylene Pellets)</v>
      </c>
      <c r="P221" s="123">
        <v>1</v>
      </c>
      <c r="Q221" s="123"/>
      <c r="R221" s="123"/>
      <c r="S221" s="123"/>
      <c r="T221" s="123"/>
      <c r="U221" s="123"/>
      <c r="V221" s="123"/>
      <c r="W221" s="123"/>
      <c r="X221" s="123"/>
      <c r="Y221" s="123"/>
      <c r="Z221" s="123"/>
      <c r="AA221" s="123"/>
      <c r="AB221" s="147"/>
      <c r="AC221" s="147"/>
    </row>
    <row r="222" spans="1:29" ht="15" customHeight="1" x14ac:dyDescent="0.25">
      <c r="A222" s="142" t="str">
        <f>[3]Enums!$A$134</f>
        <v>1.0.0</v>
      </c>
      <c r="B222" s="123"/>
      <c r="C222" s="123"/>
      <c r="D222" s="123"/>
      <c r="E222" s="123" t="str">
        <f>Objects!$W$28</f>
        <v>Sack (Paraformaldehyde Pellets)</v>
      </c>
      <c r="F222" s="123">
        <v>8</v>
      </c>
      <c r="G222" s="123"/>
      <c r="H222" s="123"/>
      <c r="I222" s="123"/>
      <c r="J222" s="123"/>
      <c r="K222" s="123"/>
      <c r="L222" s="123"/>
      <c r="M222" s="123"/>
      <c r="N222" s="124"/>
      <c r="O222" s="156" t="str">
        <f>Objects!$W$76</f>
        <v>Sack (PolyOxymethylene Pellets)</v>
      </c>
      <c r="P222" s="123">
        <v>1</v>
      </c>
      <c r="Q222" s="123"/>
      <c r="R222" s="123"/>
      <c r="S222" s="123"/>
      <c r="T222" s="123"/>
      <c r="U222" s="123"/>
      <c r="V222" s="123"/>
      <c r="W222" s="123"/>
      <c r="X222" s="123"/>
      <c r="Y222" s="123"/>
      <c r="Z222" s="123"/>
      <c r="AA222" s="123"/>
      <c r="AB222" s="147"/>
      <c r="AC222" s="147"/>
    </row>
    <row r="223" spans="1:29" ht="15" customHeight="1" x14ac:dyDescent="0.25">
      <c r="A223" s="142" t="str">
        <f>[3]Enums!$A$134</f>
        <v>1.0.0</v>
      </c>
      <c r="B223" s="123"/>
      <c r="C223" s="123"/>
      <c r="D223" s="123"/>
      <c r="E223" s="123" t="str">
        <f>Objects!$X$28</f>
        <v>Powder Keg (Paraformaldehyde Pellets)</v>
      </c>
      <c r="F223" s="123">
        <v>8</v>
      </c>
      <c r="G223" s="123"/>
      <c r="H223" s="123"/>
      <c r="I223" s="123"/>
      <c r="J223" s="123"/>
      <c r="K223" s="123"/>
      <c r="L223" s="123"/>
      <c r="M223" s="123"/>
      <c r="N223" s="124"/>
      <c r="O223" s="156" t="str">
        <f>Objects!$X$76</f>
        <v>Powder Keg (PolyOxymethylene Pellets)</v>
      </c>
      <c r="P223" s="123">
        <v>1</v>
      </c>
      <c r="Q223" s="123"/>
      <c r="R223" s="123"/>
      <c r="S223" s="123"/>
      <c r="T223" s="123"/>
      <c r="U223" s="123"/>
      <c r="V223" s="123"/>
      <c r="W223" s="123"/>
      <c r="X223" s="123"/>
      <c r="Y223" s="123"/>
      <c r="Z223" s="123"/>
      <c r="AA223" s="123"/>
      <c r="AB223" s="147"/>
      <c r="AC223" s="147"/>
    </row>
    <row r="224" spans="1:29" ht="15" customHeight="1" x14ac:dyDescent="0.25">
      <c r="A224" s="142" t="str">
        <f>[3]Enums!$A$134</f>
        <v>1.0.0</v>
      </c>
      <c r="B224" s="123"/>
      <c r="C224" s="123"/>
      <c r="D224" s="123"/>
      <c r="E224" s="123" t="str">
        <f>Objects!$J$125</f>
        <v>Vial (Diethylene Glycol)</v>
      </c>
      <c r="F224" s="123">
        <v>32</v>
      </c>
      <c r="G224" s="123" t="str">
        <f>Objects!$J$161</f>
        <v>Vial (Hydrochloric Acid)</v>
      </c>
      <c r="H224" s="123">
        <v>1</v>
      </c>
      <c r="I224" s="123"/>
      <c r="J224" s="123"/>
      <c r="K224" s="123"/>
      <c r="L224" s="123"/>
      <c r="M224" s="123"/>
      <c r="N224" s="124"/>
      <c r="O224" s="156" t="str">
        <f>Objects!$J$129</f>
        <v>Vial (Dioxane)</v>
      </c>
      <c r="P224" s="123">
        <v>32</v>
      </c>
      <c r="Q224" s="123"/>
      <c r="R224" s="123"/>
      <c r="S224" s="123"/>
      <c r="T224" s="123"/>
      <c r="U224" s="123"/>
      <c r="V224" s="123"/>
      <c r="W224" s="123"/>
      <c r="X224" s="123"/>
      <c r="Y224" s="123"/>
      <c r="Z224" s="123"/>
      <c r="AA224" s="123"/>
      <c r="AB224" s="147"/>
      <c r="AC224" s="147"/>
    </row>
    <row r="225" spans="1:29" ht="15" customHeight="1" x14ac:dyDescent="0.25">
      <c r="A225" s="142" t="str">
        <f>[3]Enums!$A$134</f>
        <v>1.0.0</v>
      </c>
      <c r="B225" s="123"/>
      <c r="C225" s="123"/>
      <c r="D225" s="123"/>
      <c r="E225" s="123" t="str">
        <f>Objects!$K$125</f>
        <v>Beaker (Diethylene Glycol)</v>
      </c>
      <c r="F225" s="123">
        <v>32</v>
      </c>
      <c r="G225" s="123" t="str">
        <f>Objects!$K$161</f>
        <v>Beaker (Hydrochloric Acid)</v>
      </c>
      <c r="H225" s="123">
        <v>1</v>
      </c>
      <c r="I225" s="123"/>
      <c r="J225" s="123"/>
      <c r="K225" s="123"/>
      <c r="L225" s="123"/>
      <c r="M225" s="123"/>
      <c r="N225" s="124"/>
      <c r="O225" s="156" t="str">
        <f>Objects!$K$129</f>
        <v>Beaker (Dioxane)</v>
      </c>
      <c r="P225" s="123">
        <v>32</v>
      </c>
      <c r="Q225" s="123"/>
      <c r="R225" s="123"/>
      <c r="S225" s="123"/>
      <c r="T225" s="123"/>
      <c r="U225" s="123"/>
      <c r="V225" s="123"/>
      <c r="W225" s="123"/>
      <c r="X225" s="123"/>
      <c r="Y225" s="123"/>
      <c r="Z225" s="123"/>
      <c r="AA225" s="123"/>
      <c r="AB225" s="147"/>
      <c r="AC225" s="147"/>
    </row>
    <row r="226" spans="1:29" ht="15" customHeight="1" x14ac:dyDescent="0.25">
      <c r="A226" s="142" t="str">
        <f>[3]Enums!$A$134</f>
        <v>1.0.0</v>
      </c>
      <c r="B226" s="123"/>
      <c r="C226" s="123"/>
      <c r="D226" s="123"/>
      <c r="E226" s="123" t="str">
        <f>Objects!$L$125</f>
        <v>Drum (Diethylene Glycol)</v>
      </c>
      <c r="F226" s="123">
        <v>32</v>
      </c>
      <c r="G226" s="123" t="str">
        <f>Objects!$L$161</f>
        <v>Drum (Hydrochloric Acid)</v>
      </c>
      <c r="H226" s="123">
        <v>1</v>
      </c>
      <c r="I226" s="123"/>
      <c r="J226" s="123"/>
      <c r="K226" s="123"/>
      <c r="L226" s="123"/>
      <c r="M226" s="123"/>
      <c r="N226" s="124"/>
      <c r="O226" s="156" t="str">
        <f>Objects!$L$129</f>
        <v>Drum (Dioxane)</v>
      </c>
      <c r="P226" s="123">
        <v>32</v>
      </c>
      <c r="Q226" s="123"/>
      <c r="R226" s="123"/>
      <c r="S226" s="123"/>
      <c r="T226" s="123"/>
      <c r="U226" s="123"/>
      <c r="V226" s="123"/>
      <c r="W226" s="123"/>
      <c r="X226" s="123"/>
      <c r="Y226" s="123"/>
      <c r="Z226" s="123"/>
      <c r="AA226" s="123"/>
      <c r="AB226" s="147"/>
      <c r="AC226" s="147"/>
    </row>
    <row r="227" spans="1:29" ht="15" customHeight="1" x14ac:dyDescent="0.25">
      <c r="A227" s="142" t="str">
        <f>[3]Enums!$A$134</f>
        <v>1.0.0</v>
      </c>
      <c r="B227" s="123"/>
      <c r="C227" s="123"/>
      <c r="D227" s="123"/>
      <c r="E227" s="123" t="str">
        <f>Objects!$J$140</f>
        <v>Vial (Ethylene Glycol)</v>
      </c>
      <c r="F227" s="123">
        <v>1</v>
      </c>
      <c r="G227" s="123" t="str">
        <f>Objects!$J$196</f>
        <v>Vial (Methanol)</v>
      </c>
      <c r="H227" s="123">
        <v>1</v>
      </c>
      <c r="I227" s="123"/>
      <c r="J227" s="123"/>
      <c r="K227" s="123"/>
      <c r="L227" s="123"/>
      <c r="M227" s="123"/>
      <c r="N227" s="124"/>
      <c r="O227" s="156" t="str">
        <f>Objects!$J$19</f>
        <v>Vial (2-Methoxyethanol)</v>
      </c>
      <c r="P227" s="123">
        <v>2</v>
      </c>
      <c r="Q227" s="123"/>
      <c r="R227" s="123"/>
      <c r="S227" s="123"/>
      <c r="T227" s="123"/>
      <c r="U227" s="123"/>
      <c r="V227" s="123"/>
      <c r="W227" s="123"/>
      <c r="X227" s="123"/>
      <c r="Y227" s="123"/>
      <c r="Z227" s="123"/>
      <c r="AA227" s="123"/>
      <c r="AB227" s="147"/>
      <c r="AC227" s="147"/>
    </row>
    <row r="228" spans="1:29" ht="15" customHeight="1" x14ac:dyDescent="0.25">
      <c r="A228" s="142" t="str">
        <f>[3]Enums!$A$134</f>
        <v>1.0.0</v>
      </c>
      <c r="B228" s="123"/>
      <c r="C228" s="123"/>
      <c r="D228" s="123"/>
      <c r="E228" s="123" t="str">
        <f>Objects!$K$140</f>
        <v>Beaker (Ethylene Glycol)</v>
      </c>
      <c r="F228" s="123">
        <v>1</v>
      </c>
      <c r="G228" s="123" t="str">
        <f>Objects!$K$196</f>
        <v>Beaker (Methanol)</v>
      </c>
      <c r="H228" s="123">
        <v>1</v>
      </c>
      <c r="I228" s="123"/>
      <c r="J228" s="123"/>
      <c r="K228" s="123"/>
      <c r="L228" s="123"/>
      <c r="M228" s="123"/>
      <c r="N228" s="124"/>
      <c r="O228" s="156" t="str">
        <f>Objects!$K$19</f>
        <v>Beaker (2-Methoxyethanol)</v>
      </c>
      <c r="P228" s="123">
        <v>2</v>
      </c>
      <c r="Q228" s="123"/>
      <c r="R228" s="123"/>
      <c r="S228" s="123"/>
      <c r="T228" s="123"/>
      <c r="U228" s="123"/>
      <c r="V228" s="123"/>
      <c r="W228" s="123"/>
      <c r="X228" s="123"/>
      <c r="Y228" s="123"/>
      <c r="Z228" s="123"/>
      <c r="AA228" s="123"/>
      <c r="AB228" s="147"/>
      <c r="AC228" s="147"/>
    </row>
    <row r="229" spans="1:29" ht="15" customHeight="1" x14ac:dyDescent="0.25">
      <c r="A229" s="142" t="str">
        <f>[3]Enums!$A$134</f>
        <v>1.0.0</v>
      </c>
      <c r="B229" s="123"/>
      <c r="C229" s="123"/>
      <c r="D229" s="123"/>
      <c r="E229" s="123" t="str">
        <f>Objects!$L$140</f>
        <v>Drum (Ethylene Glycol)</v>
      </c>
      <c r="F229" s="123">
        <v>1</v>
      </c>
      <c r="G229" s="123" t="str">
        <f>Objects!$L$196</f>
        <v>Drum (Methanol)</v>
      </c>
      <c r="H229" s="123">
        <v>1</v>
      </c>
      <c r="I229" s="123"/>
      <c r="J229" s="123"/>
      <c r="K229" s="123"/>
      <c r="L229" s="123"/>
      <c r="M229" s="123"/>
      <c r="N229" s="124"/>
      <c r="O229" s="156" t="str">
        <f>Objects!$L$19</f>
        <v>Drum (2-Methoxyethanol)</v>
      </c>
      <c r="P229" s="123">
        <v>2</v>
      </c>
      <c r="Q229" s="123"/>
      <c r="R229" s="123"/>
      <c r="S229" s="123"/>
      <c r="T229" s="123"/>
      <c r="U229" s="123"/>
      <c r="V229" s="123"/>
      <c r="W229" s="123"/>
      <c r="X229" s="123"/>
      <c r="Y229" s="123"/>
      <c r="Z229" s="123"/>
      <c r="AA229" s="123"/>
      <c r="AB229" s="147"/>
      <c r="AC229" s="147"/>
    </row>
    <row r="230" spans="1:29" ht="15" customHeight="1" x14ac:dyDescent="0.25">
      <c r="A230" s="142" t="str">
        <f>[3]Enums!$A$134</f>
        <v>1.0.0</v>
      </c>
      <c r="B230" s="123"/>
      <c r="C230" s="123"/>
      <c r="D230" s="123"/>
      <c r="E230" s="123" t="str">
        <f>Objects!$J$140</f>
        <v>Vial (Ethylene Glycol)</v>
      </c>
      <c r="F230" s="123">
        <v>1</v>
      </c>
      <c r="G230" s="123" t="str">
        <f>Objects!$J$134</f>
        <v>Vial (Ethanol)</v>
      </c>
      <c r="H230" s="123">
        <v>1</v>
      </c>
      <c r="I230" s="123"/>
      <c r="J230" s="123"/>
      <c r="K230" s="123"/>
      <c r="L230" s="123"/>
      <c r="M230" s="123"/>
      <c r="N230" s="124"/>
      <c r="O230" s="156" t="str">
        <f>Objects!$J$16</f>
        <v>Vial (2-Ethoxyethanol)</v>
      </c>
      <c r="P230" s="123">
        <v>2</v>
      </c>
      <c r="Q230" s="123"/>
      <c r="R230" s="123"/>
      <c r="S230" s="123"/>
      <c r="T230" s="123"/>
      <c r="U230" s="123"/>
      <c r="V230" s="123"/>
      <c r="W230" s="123"/>
      <c r="X230" s="123"/>
      <c r="Y230" s="123"/>
      <c r="Z230" s="123"/>
      <c r="AA230" s="123"/>
      <c r="AB230" s="147"/>
      <c r="AC230" s="147"/>
    </row>
    <row r="231" spans="1:29" ht="15" customHeight="1" x14ac:dyDescent="0.25">
      <c r="A231" s="142" t="str">
        <f>[3]Enums!$A$134</f>
        <v>1.0.0</v>
      </c>
      <c r="B231" s="123"/>
      <c r="C231" s="123"/>
      <c r="D231" s="123"/>
      <c r="E231" s="123" t="str">
        <f>Objects!$K$140</f>
        <v>Beaker (Ethylene Glycol)</v>
      </c>
      <c r="F231" s="123">
        <v>1</v>
      </c>
      <c r="G231" s="123" t="str">
        <f>Objects!$K$134</f>
        <v>Beaker (Ethanol)</v>
      </c>
      <c r="H231" s="123">
        <v>1</v>
      </c>
      <c r="I231" s="123"/>
      <c r="J231" s="123"/>
      <c r="K231" s="123"/>
      <c r="L231" s="123"/>
      <c r="M231" s="123"/>
      <c r="N231" s="124"/>
      <c r="O231" s="156" t="str">
        <f>Objects!$K$16</f>
        <v>Beaker (2-Ethoxyethanol)</v>
      </c>
      <c r="P231" s="123">
        <v>2</v>
      </c>
      <c r="Q231" s="123"/>
      <c r="R231" s="123"/>
      <c r="S231" s="123"/>
      <c r="T231" s="123"/>
      <c r="U231" s="123"/>
      <c r="V231" s="123"/>
      <c r="W231" s="123"/>
      <c r="X231" s="123"/>
      <c r="Y231" s="123"/>
      <c r="Z231" s="123"/>
      <c r="AA231" s="123"/>
      <c r="AB231" s="147"/>
      <c r="AC231" s="147"/>
    </row>
    <row r="232" spans="1:29" ht="15" customHeight="1" x14ac:dyDescent="0.25">
      <c r="A232" s="142" t="str">
        <f>[3]Enums!$A$134</f>
        <v>1.0.0</v>
      </c>
      <c r="B232" s="123"/>
      <c r="C232" s="123"/>
      <c r="D232" s="123"/>
      <c r="E232" s="123" t="str">
        <f>Objects!$L$140</f>
        <v>Drum (Ethylene Glycol)</v>
      </c>
      <c r="F232" s="123">
        <v>1</v>
      </c>
      <c r="G232" s="123" t="str">
        <f>Objects!$L$134</f>
        <v>Drum (Ethanol)</v>
      </c>
      <c r="H232" s="123">
        <v>1</v>
      </c>
      <c r="I232" s="123"/>
      <c r="J232" s="123"/>
      <c r="K232" s="123"/>
      <c r="L232" s="123"/>
      <c r="M232" s="123"/>
      <c r="N232" s="124"/>
      <c r="O232" s="156" t="str">
        <f>Objects!$L$16</f>
        <v>Drum (2-Ethoxyethanol)</v>
      </c>
      <c r="P232" s="123">
        <v>2</v>
      </c>
      <c r="Q232" s="123"/>
      <c r="R232" s="123"/>
      <c r="S232" s="123"/>
      <c r="T232" s="123"/>
      <c r="U232" s="123"/>
      <c r="V232" s="123"/>
      <c r="W232" s="123"/>
      <c r="X232" s="123"/>
      <c r="Y232" s="123"/>
      <c r="Z232" s="123"/>
      <c r="AA232" s="123"/>
      <c r="AB232" s="147"/>
      <c r="AC232" s="147"/>
    </row>
    <row r="233" spans="1:29" ht="15" customHeight="1" x14ac:dyDescent="0.25">
      <c r="A233" s="142" t="str">
        <f>[3]Enums!$A$134</f>
        <v>1.0.0</v>
      </c>
      <c r="B233" s="123"/>
      <c r="C233" s="123"/>
      <c r="D233" s="123"/>
      <c r="E233" s="123" t="str">
        <f>Objects!$J$140</f>
        <v>Vial (Ethylene Glycol)</v>
      </c>
      <c r="F233" s="123">
        <v>1</v>
      </c>
      <c r="G233" s="123" t="str">
        <f>Objects!$J$254</f>
        <v>Vial (Propanol)</v>
      </c>
      <c r="H233" s="123">
        <v>1</v>
      </c>
      <c r="I233" s="123"/>
      <c r="J233" s="123"/>
      <c r="K233" s="123"/>
      <c r="L233" s="123"/>
      <c r="M233" s="123"/>
      <c r="N233" s="124"/>
      <c r="O233" s="156" t="str">
        <f>Objects!$J$24</f>
        <v>Vial (2-Propoxyethanol)</v>
      </c>
      <c r="P233" s="123">
        <v>2</v>
      </c>
      <c r="Q233" s="123"/>
      <c r="R233" s="123"/>
      <c r="S233" s="123"/>
      <c r="T233" s="123"/>
      <c r="U233" s="123"/>
      <c r="V233" s="123"/>
      <c r="W233" s="123"/>
      <c r="X233" s="123"/>
      <c r="Y233" s="123"/>
      <c r="Z233" s="123"/>
      <c r="AA233" s="123"/>
      <c r="AB233" s="147"/>
      <c r="AC233" s="147"/>
    </row>
    <row r="234" spans="1:29" ht="15" customHeight="1" x14ac:dyDescent="0.25">
      <c r="A234" s="142" t="str">
        <f>[3]Enums!$A$134</f>
        <v>1.0.0</v>
      </c>
      <c r="B234" s="123"/>
      <c r="C234" s="123"/>
      <c r="D234" s="123"/>
      <c r="E234" s="123" t="str">
        <f>Objects!$K$140</f>
        <v>Beaker (Ethylene Glycol)</v>
      </c>
      <c r="F234" s="123">
        <v>1</v>
      </c>
      <c r="G234" s="123" t="str">
        <f>Objects!$K$254</f>
        <v>Beaker (Propanol)</v>
      </c>
      <c r="H234" s="123">
        <v>1</v>
      </c>
      <c r="I234" s="123"/>
      <c r="J234" s="123"/>
      <c r="K234" s="123"/>
      <c r="L234" s="123"/>
      <c r="M234" s="123"/>
      <c r="N234" s="124"/>
      <c r="O234" s="156" t="str">
        <f>Objects!$K$24</f>
        <v>Beaker (2-Propoxyethanol)</v>
      </c>
      <c r="P234" s="123">
        <v>2</v>
      </c>
      <c r="Q234" s="123"/>
      <c r="R234" s="123"/>
      <c r="S234" s="123"/>
      <c r="T234" s="123"/>
      <c r="U234" s="123"/>
      <c r="V234" s="123"/>
      <c r="W234" s="123"/>
      <c r="X234" s="123"/>
      <c r="Y234" s="123"/>
      <c r="Z234" s="123"/>
      <c r="AA234" s="123"/>
      <c r="AB234" s="147"/>
      <c r="AC234" s="147"/>
    </row>
    <row r="235" spans="1:29" ht="15" customHeight="1" x14ac:dyDescent="0.25">
      <c r="A235" s="142" t="str">
        <f>[3]Enums!$A$134</f>
        <v>1.0.0</v>
      </c>
      <c r="B235" s="123"/>
      <c r="C235" s="123"/>
      <c r="D235" s="123"/>
      <c r="E235" s="123" t="str">
        <f>Objects!$L$140</f>
        <v>Drum (Ethylene Glycol)</v>
      </c>
      <c r="F235" s="123">
        <v>1</v>
      </c>
      <c r="G235" s="123" t="str">
        <f>Objects!$L$254</f>
        <v>Drum (Propanol)</v>
      </c>
      <c r="H235" s="123">
        <v>1</v>
      </c>
      <c r="I235" s="123"/>
      <c r="J235" s="123"/>
      <c r="K235" s="123"/>
      <c r="L235" s="123"/>
      <c r="M235" s="123"/>
      <c r="N235" s="124"/>
      <c r="O235" s="156" t="str">
        <f>Objects!$L$24</f>
        <v>Drum (2-Propoxyethanol)</v>
      </c>
      <c r="P235" s="123">
        <v>2</v>
      </c>
      <c r="Q235" s="123"/>
      <c r="R235" s="123"/>
      <c r="S235" s="123"/>
      <c r="T235" s="123"/>
      <c r="U235" s="123"/>
      <c r="V235" s="123"/>
      <c r="W235" s="123"/>
      <c r="X235" s="123"/>
      <c r="Y235" s="123"/>
      <c r="Z235" s="123"/>
      <c r="AA235" s="123"/>
      <c r="AB235" s="147"/>
      <c r="AC235" s="147"/>
    </row>
    <row r="236" spans="1:29" ht="15" customHeight="1" x14ac:dyDescent="0.25">
      <c r="A236" s="142" t="str">
        <f>[3]Enums!$A$134</f>
        <v>1.0.0</v>
      </c>
      <c r="B236" s="123"/>
      <c r="C236" s="123"/>
      <c r="D236" s="123"/>
      <c r="E236" s="123" t="str">
        <f>Objects!$J$140</f>
        <v>Vial (Ethylene Glycol)</v>
      </c>
      <c r="F236" s="123">
        <v>1</v>
      </c>
      <c r="G236" s="123" t="str">
        <f>Objects!$J$72</f>
        <v>Vial (Butanol)</v>
      </c>
      <c r="H236" s="123">
        <v>1</v>
      </c>
      <c r="I236" s="123"/>
      <c r="J236" s="123"/>
      <c r="K236" s="123"/>
      <c r="L236" s="123"/>
      <c r="M236" s="123"/>
      <c r="N236" s="124"/>
      <c r="O236" s="156" t="str">
        <f>Objects!$J$13</f>
        <v>Vial (2-Butoxyethanol)</v>
      </c>
      <c r="P236" s="123">
        <v>2</v>
      </c>
      <c r="Q236" s="123"/>
      <c r="R236" s="123"/>
      <c r="S236" s="123"/>
      <c r="T236" s="123"/>
      <c r="U236" s="123"/>
      <c r="V236" s="123"/>
      <c r="W236" s="123"/>
      <c r="X236" s="123"/>
      <c r="Y236" s="123"/>
      <c r="Z236" s="123"/>
      <c r="AA236" s="123"/>
      <c r="AB236" s="147"/>
      <c r="AC236" s="147"/>
    </row>
    <row r="237" spans="1:29" ht="15" customHeight="1" x14ac:dyDescent="0.25">
      <c r="A237" s="142" t="str">
        <f>[3]Enums!$A$134</f>
        <v>1.0.0</v>
      </c>
      <c r="B237" s="123"/>
      <c r="C237" s="123"/>
      <c r="D237" s="123"/>
      <c r="E237" s="123" t="str">
        <f>Objects!$K$140</f>
        <v>Beaker (Ethylene Glycol)</v>
      </c>
      <c r="F237" s="123">
        <v>1</v>
      </c>
      <c r="G237" s="123" t="str">
        <f>Objects!$K$72</f>
        <v>Beaker (Butanol)</v>
      </c>
      <c r="H237" s="123">
        <v>1</v>
      </c>
      <c r="I237" s="123"/>
      <c r="J237" s="123"/>
      <c r="K237" s="123"/>
      <c r="L237" s="123"/>
      <c r="M237" s="123"/>
      <c r="N237" s="124"/>
      <c r="O237" s="156" t="str">
        <f>Objects!$K$13</f>
        <v>Beaker (2-Butoxyethanol)</v>
      </c>
      <c r="P237" s="123">
        <v>2</v>
      </c>
      <c r="Q237" s="123"/>
      <c r="R237" s="123"/>
      <c r="S237" s="123"/>
      <c r="T237" s="123"/>
      <c r="U237" s="123"/>
      <c r="V237" s="123"/>
      <c r="W237" s="123"/>
      <c r="X237" s="123"/>
      <c r="Y237" s="123"/>
      <c r="Z237" s="123"/>
      <c r="AA237" s="123"/>
      <c r="AB237" s="147"/>
      <c r="AC237" s="147"/>
    </row>
    <row r="238" spans="1:29" ht="15" customHeight="1" x14ac:dyDescent="0.25">
      <c r="A238" s="142" t="str">
        <f>[3]Enums!$A$134</f>
        <v>1.0.0</v>
      </c>
      <c r="B238" s="123"/>
      <c r="C238" s="123"/>
      <c r="D238" s="123"/>
      <c r="E238" s="123" t="str">
        <f>Objects!$L$140</f>
        <v>Drum (Ethylene Glycol)</v>
      </c>
      <c r="F238" s="123">
        <v>1</v>
      </c>
      <c r="G238" s="123" t="str">
        <f>Objects!$L$72</f>
        <v>Drum (Butanol)</v>
      </c>
      <c r="H238" s="123">
        <v>1</v>
      </c>
      <c r="I238" s="123"/>
      <c r="J238" s="123"/>
      <c r="K238" s="123"/>
      <c r="L238" s="123"/>
      <c r="M238" s="123"/>
      <c r="N238" s="124"/>
      <c r="O238" s="156" t="str">
        <f>Objects!$L$13</f>
        <v>Drum (2-Butoxyethanol)</v>
      </c>
      <c r="P238" s="123">
        <v>2</v>
      </c>
      <c r="Q238" s="123"/>
      <c r="R238" s="123"/>
      <c r="S238" s="123"/>
      <c r="T238" s="123"/>
      <c r="U238" s="123"/>
      <c r="V238" s="123"/>
      <c r="W238" s="123"/>
      <c r="X238" s="123"/>
      <c r="Y238" s="123"/>
      <c r="Z238" s="123"/>
      <c r="AA238" s="123"/>
      <c r="AB238" s="147"/>
      <c r="AC238" s="147"/>
    </row>
    <row r="239" spans="1:29" ht="15" customHeight="1" x14ac:dyDescent="0.25">
      <c r="A239" s="142" t="str">
        <f>[3]Enums!$A$134</f>
        <v>1.0.0</v>
      </c>
      <c r="B239" s="123"/>
      <c r="C239" s="123"/>
      <c r="D239" s="123"/>
      <c r="E239" s="123" t="str">
        <f>Objects!$J$6</f>
        <v>Vial (1,6-Hexamethylenediamine)</v>
      </c>
      <c r="F239" s="123">
        <v>1</v>
      </c>
      <c r="G239" s="123" t="str">
        <f>Objects!$J$36</f>
        <v>Vial (Adipic Acid)</v>
      </c>
      <c r="H239" s="123">
        <v>1</v>
      </c>
      <c r="I239" s="123"/>
      <c r="J239" s="123"/>
      <c r="K239" s="123"/>
      <c r="L239" s="123"/>
      <c r="M239" s="123"/>
      <c r="N239" s="124"/>
      <c r="O239" s="156" t="str">
        <f>Objects!$V$61</f>
        <v>Bag (PolyHydroxyalkanoate Pellets)</v>
      </c>
      <c r="P239" s="123">
        <v>2</v>
      </c>
      <c r="Q239" s="123"/>
      <c r="R239" s="123"/>
      <c r="S239" s="123"/>
      <c r="T239" s="123"/>
      <c r="U239" s="123"/>
      <c r="V239" s="123"/>
      <c r="W239" s="123"/>
      <c r="X239" s="123"/>
      <c r="Y239" s="123"/>
      <c r="Z239" s="123"/>
      <c r="AA239" s="123"/>
      <c r="AB239" s="147"/>
      <c r="AC239" s="147"/>
    </row>
    <row r="240" spans="1:29" ht="15" customHeight="1" x14ac:dyDescent="0.25">
      <c r="A240" s="142" t="str">
        <f>[3]Enums!$A$134</f>
        <v>1.0.0</v>
      </c>
      <c r="B240" s="123"/>
      <c r="C240" s="123"/>
      <c r="D240" s="123"/>
      <c r="E240" s="123" t="str">
        <f>Objects!$K$6</f>
        <v>Beaker (1,6-Hexamethylenediamine)</v>
      </c>
      <c r="F240" s="123">
        <v>1</v>
      </c>
      <c r="G240" s="123" t="str">
        <f>Objects!$K$36</f>
        <v>Beaker (Adipic Acid)</v>
      </c>
      <c r="H240" s="123">
        <v>1</v>
      </c>
      <c r="I240" s="123"/>
      <c r="J240" s="123"/>
      <c r="K240" s="123"/>
      <c r="L240" s="123"/>
      <c r="M240" s="123"/>
      <c r="N240" s="124"/>
      <c r="O240" s="156" t="str">
        <f>Objects!$W$61</f>
        <v>Sack (PolyHydroxyalkanoate Pellets)</v>
      </c>
      <c r="P240" s="123">
        <v>2</v>
      </c>
      <c r="Q240" s="123"/>
      <c r="R240" s="123"/>
      <c r="S240" s="123"/>
      <c r="T240" s="123"/>
      <c r="U240" s="123"/>
      <c r="V240" s="123"/>
      <c r="W240" s="123"/>
      <c r="X240" s="123"/>
      <c r="Y240" s="123"/>
      <c r="Z240" s="123"/>
      <c r="AA240" s="123"/>
      <c r="AB240" s="147"/>
      <c r="AC240" s="147"/>
    </row>
    <row r="241" spans="1:29" ht="15" customHeight="1" x14ac:dyDescent="0.25">
      <c r="A241" s="142" t="str">
        <f>[3]Enums!$A$134</f>
        <v>1.0.0</v>
      </c>
      <c r="B241" s="123"/>
      <c r="C241" s="123"/>
      <c r="D241" s="123"/>
      <c r="E241" s="123" t="str">
        <f>Objects!$L$6</f>
        <v>Drum (1,6-Hexamethylenediamine)</v>
      </c>
      <c r="F241" s="123">
        <v>1</v>
      </c>
      <c r="G241" s="123" t="str">
        <f>Objects!$L$36</f>
        <v>Drum (Adipic Acid)</v>
      </c>
      <c r="H241" s="123">
        <v>1</v>
      </c>
      <c r="I241" s="123"/>
      <c r="J241" s="123"/>
      <c r="K241" s="123"/>
      <c r="L241" s="123"/>
      <c r="M241" s="123"/>
      <c r="N241" s="124"/>
      <c r="O241" s="156" t="str">
        <f>Objects!$X$61</f>
        <v>Powder Keg (PolyHydroxyalkanoate Pellets)</v>
      </c>
      <c r="P241" s="123">
        <v>2</v>
      </c>
      <c r="Q241" s="123"/>
      <c r="R241" s="123"/>
      <c r="S241" s="123"/>
      <c r="T241" s="123"/>
      <c r="U241" s="123"/>
      <c r="V241" s="123"/>
      <c r="W241" s="123"/>
      <c r="X241" s="123"/>
      <c r="Y241" s="123"/>
      <c r="Z241" s="123"/>
      <c r="AA241" s="123"/>
      <c r="AB241" s="147"/>
      <c r="AC241" s="147"/>
    </row>
    <row r="242" spans="1:29" ht="15" customHeight="1" x14ac:dyDescent="0.25">
      <c r="A242" s="142" t="str">
        <f>[3]Enums!$A$134</f>
        <v>1.0.0</v>
      </c>
      <c r="B242" s="123"/>
      <c r="C242" s="123"/>
      <c r="D242" s="123"/>
      <c r="E242" s="123" t="str">
        <f>Objects!$J$295</f>
        <v>Vial (Terephthalic Acid)</v>
      </c>
      <c r="F242" s="123">
        <v>16</v>
      </c>
      <c r="G242" s="123" t="str">
        <f>Objects!$J$5</f>
        <v>Vial (1,4-Butanediol)</v>
      </c>
      <c r="H242" s="123">
        <v>16</v>
      </c>
      <c r="I242" s="123" t="str">
        <f>Objects!$G$10</f>
        <v>Antimony Trioxide Catalyst</v>
      </c>
      <c r="J242" s="123">
        <v>3</v>
      </c>
      <c r="K242" s="123"/>
      <c r="L242" s="123"/>
      <c r="M242" s="123"/>
      <c r="N242" s="124"/>
      <c r="O242" s="156" t="str">
        <f>Objects!$V$41</f>
        <v>Bag (PolyButylene Terephthalate Pellets)</v>
      </c>
      <c r="P242" s="123">
        <v>16</v>
      </c>
      <c r="Q242" s="123" t="str">
        <f>Objects!$J$317</f>
        <v>Vial (Deionized Water)</v>
      </c>
      <c r="R242" s="123">
        <v>1</v>
      </c>
      <c r="S242" s="123" t="str">
        <f>Objects!$G$10</f>
        <v>Antimony Trioxide Catalyst</v>
      </c>
      <c r="T242" s="123">
        <v>2</v>
      </c>
      <c r="U242" s="123"/>
      <c r="V242" s="123"/>
      <c r="W242" s="123"/>
      <c r="X242" s="123"/>
      <c r="Y242" s="123"/>
      <c r="Z242" s="123"/>
      <c r="AA242" s="123"/>
      <c r="AB242" s="147"/>
      <c r="AC242" s="147"/>
    </row>
    <row r="243" spans="1:29" ht="15" customHeight="1" x14ac:dyDescent="0.25">
      <c r="A243" s="142" t="str">
        <f>[3]Enums!$A$134</f>
        <v>1.0.0</v>
      </c>
      <c r="B243" s="123"/>
      <c r="C243" s="123"/>
      <c r="D243" s="123"/>
      <c r="E243" s="123" t="str">
        <f>Objects!$K$295</f>
        <v>Beaker (Terephthalic Acid)</v>
      </c>
      <c r="F243" s="123">
        <v>1</v>
      </c>
      <c r="G243" s="123" t="str">
        <f>Objects!$K$5</f>
        <v>Beaker (1,4-Butanediol)</v>
      </c>
      <c r="H243" s="123">
        <v>1</v>
      </c>
      <c r="I243" s="123" t="str">
        <f>Objects!$G$10</f>
        <v>Antimony Trioxide Catalyst</v>
      </c>
      <c r="J243" s="123">
        <v>4</v>
      </c>
      <c r="K243" s="123"/>
      <c r="L243" s="123"/>
      <c r="M243" s="123"/>
      <c r="N243" s="124"/>
      <c r="O243" s="156" t="str">
        <f>Objects!$W$41</f>
        <v>Sack (PolyButylene Terephthalate Pellets)</v>
      </c>
      <c r="P243" s="123">
        <v>1</v>
      </c>
      <c r="Q243" s="123" t="str">
        <f>Objects!$J$317</f>
        <v>Vial (Deionized Water)</v>
      </c>
      <c r="R243" s="123">
        <v>4</v>
      </c>
      <c r="S243" s="123" t="str">
        <f>Objects!$G$10</f>
        <v>Antimony Trioxide Catalyst</v>
      </c>
      <c r="T243" s="123">
        <v>3</v>
      </c>
      <c r="U243" s="123"/>
      <c r="V243" s="123"/>
      <c r="W243" s="123"/>
      <c r="X243" s="123"/>
      <c r="Y243" s="123"/>
      <c r="Z243" s="123"/>
      <c r="AA243" s="123"/>
      <c r="AB243" s="147"/>
      <c r="AC243" s="147"/>
    </row>
    <row r="244" spans="1:29" ht="15" customHeight="1" x14ac:dyDescent="0.25">
      <c r="A244" s="142" t="str">
        <f>[3]Enums!$A$134</f>
        <v>1.0.0</v>
      </c>
      <c r="B244" s="123"/>
      <c r="C244" s="123"/>
      <c r="D244" s="123"/>
      <c r="E244" s="123" t="str">
        <f>Objects!$K$295</f>
        <v>Beaker (Terephthalic Acid)</v>
      </c>
      <c r="F244" s="123">
        <v>4</v>
      </c>
      <c r="G244" s="123" t="str">
        <f>Objects!$K$5</f>
        <v>Beaker (1,4-Butanediol)</v>
      </c>
      <c r="H244" s="123">
        <v>4</v>
      </c>
      <c r="I244" s="123" t="str">
        <f>Objects!$G$10</f>
        <v>Antimony Trioxide Catalyst</v>
      </c>
      <c r="J244" s="123">
        <v>8</v>
      </c>
      <c r="K244" s="123"/>
      <c r="L244" s="123"/>
      <c r="M244" s="123"/>
      <c r="N244" s="124"/>
      <c r="O244" s="156" t="str">
        <f>Objects!$W$41</f>
        <v>Sack (PolyButylene Terephthalate Pellets)</v>
      </c>
      <c r="P244" s="123">
        <v>4</v>
      </c>
      <c r="Q244" s="123" t="str">
        <f>Objects!$J$317</f>
        <v>Vial (Deionized Water)</v>
      </c>
      <c r="R244" s="123">
        <v>16</v>
      </c>
      <c r="S244" s="123" t="str">
        <f>Objects!$G$10</f>
        <v>Antimony Trioxide Catalyst</v>
      </c>
      <c r="T244" s="123">
        <v>7</v>
      </c>
      <c r="U244" s="123"/>
      <c r="V244" s="123"/>
      <c r="W244" s="123"/>
      <c r="X244" s="123"/>
      <c r="Y244" s="123"/>
      <c r="Z244" s="123"/>
      <c r="AA244" s="123"/>
      <c r="AB244" s="147"/>
      <c r="AC244" s="147"/>
    </row>
    <row r="245" spans="1:29" ht="15" customHeight="1" x14ac:dyDescent="0.25">
      <c r="A245" s="142" t="str">
        <f>[3]Enums!$A$134</f>
        <v>1.0.0</v>
      </c>
      <c r="B245" s="123"/>
      <c r="C245" s="123"/>
      <c r="D245" s="123"/>
      <c r="E245" s="123" t="str">
        <f>Objects!$K$295</f>
        <v>Beaker (Terephthalic Acid)</v>
      </c>
      <c r="F245" s="123">
        <v>16</v>
      </c>
      <c r="G245" s="123" t="str">
        <f>Objects!$K$5</f>
        <v>Beaker (1,4-Butanediol)</v>
      </c>
      <c r="H245" s="123">
        <v>16</v>
      </c>
      <c r="I245" s="123" t="str">
        <f>Objects!$G$10</f>
        <v>Antimony Trioxide Catalyst</v>
      </c>
      <c r="J245" s="123">
        <v>12</v>
      </c>
      <c r="K245" s="123"/>
      <c r="L245" s="123"/>
      <c r="M245" s="123"/>
      <c r="N245" s="124"/>
      <c r="O245" s="156" t="str">
        <f>Objects!$W$41</f>
        <v>Sack (PolyButylene Terephthalate Pellets)</v>
      </c>
      <c r="P245" s="123">
        <v>16</v>
      </c>
      <c r="Q245" s="123" t="str">
        <f>Objects!$K$317</f>
        <v>Beaker (Deionized Water)</v>
      </c>
      <c r="R245" s="123">
        <v>1</v>
      </c>
      <c r="S245" s="123" t="str">
        <f>Objects!$G$10</f>
        <v>Antimony Trioxide Catalyst</v>
      </c>
      <c r="T245" s="123">
        <v>11</v>
      </c>
      <c r="U245" s="123"/>
      <c r="V245" s="123"/>
      <c r="W245" s="123"/>
      <c r="X245" s="123"/>
      <c r="Y245" s="123"/>
      <c r="Z245" s="123"/>
      <c r="AA245" s="123"/>
      <c r="AB245" s="147"/>
      <c r="AC245" s="147"/>
    </row>
    <row r="246" spans="1:29" ht="15" customHeight="1" x14ac:dyDescent="0.25">
      <c r="A246" s="142" t="str">
        <f>[3]Enums!$A$134</f>
        <v>1.0.0</v>
      </c>
      <c r="B246" s="123"/>
      <c r="C246" s="123"/>
      <c r="D246" s="123"/>
      <c r="E246" s="123" t="str">
        <f>Objects!$L$295</f>
        <v>Drum (Terephthalic Acid)</v>
      </c>
      <c r="F246" s="123">
        <v>1</v>
      </c>
      <c r="G246" s="123" t="str">
        <f>Objects!$L$5</f>
        <v>Drum (1,4-Butanediol)</v>
      </c>
      <c r="H246" s="123">
        <v>1</v>
      </c>
      <c r="I246" s="123" t="str">
        <f>Objects!$G$10</f>
        <v>Antimony Trioxide Catalyst</v>
      </c>
      <c r="J246" s="123">
        <v>16</v>
      </c>
      <c r="K246" s="123"/>
      <c r="L246" s="123"/>
      <c r="M246" s="123"/>
      <c r="N246" s="124"/>
      <c r="O246" s="156" t="str">
        <f>Objects!$X$41</f>
        <v>Powder Keg (PolyButylene Terephthalate Pellets)</v>
      </c>
      <c r="P246" s="123">
        <v>1</v>
      </c>
      <c r="Q246" s="123" t="str">
        <f>Objects!$K$317</f>
        <v>Beaker (Deionized Water)</v>
      </c>
      <c r="R246" s="123">
        <v>4</v>
      </c>
      <c r="S246" s="123" t="str">
        <f>Objects!$G$10</f>
        <v>Antimony Trioxide Catalyst</v>
      </c>
      <c r="T246" s="123">
        <v>15</v>
      </c>
      <c r="U246" s="123"/>
      <c r="V246" s="123"/>
      <c r="W246" s="123"/>
      <c r="X246" s="123"/>
      <c r="Y246" s="123"/>
      <c r="Z246" s="123"/>
      <c r="AA246" s="123"/>
      <c r="AB246" s="147"/>
      <c r="AC246" s="147"/>
    </row>
    <row r="247" spans="1:29" ht="15" customHeight="1" x14ac:dyDescent="0.25">
      <c r="A247" s="142" t="str">
        <f>[3]Enums!$A$134</f>
        <v>1.0.0</v>
      </c>
      <c r="B247" s="123"/>
      <c r="C247" s="123"/>
      <c r="D247" s="123"/>
      <c r="E247" s="123" t="str">
        <f>Objects!$L$295</f>
        <v>Drum (Terephthalic Acid)</v>
      </c>
      <c r="F247" s="123">
        <v>4</v>
      </c>
      <c r="G247" s="123" t="str">
        <f>Objects!$L$5</f>
        <v>Drum (1,4-Butanediol)</v>
      </c>
      <c r="H247" s="123">
        <v>4</v>
      </c>
      <c r="I247" s="123" t="str">
        <f>Objects!$G$10</f>
        <v>Antimony Trioxide Catalyst</v>
      </c>
      <c r="J247" s="123">
        <v>32</v>
      </c>
      <c r="K247" s="123"/>
      <c r="L247" s="123"/>
      <c r="M247" s="123"/>
      <c r="N247" s="124"/>
      <c r="O247" s="156" t="str">
        <f>Objects!$X$41</f>
        <v>Powder Keg (PolyButylene Terephthalate Pellets)</v>
      </c>
      <c r="P247" s="123">
        <v>4</v>
      </c>
      <c r="Q247" s="123" t="str">
        <f>Objects!$K$317</f>
        <v>Beaker (Deionized Water)</v>
      </c>
      <c r="R247" s="123">
        <v>16</v>
      </c>
      <c r="S247" s="123" t="str">
        <f>Objects!$G$10</f>
        <v>Antimony Trioxide Catalyst</v>
      </c>
      <c r="T247" s="123">
        <v>31</v>
      </c>
      <c r="U247" s="123"/>
      <c r="V247" s="123"/>
      <c r="W247" s="123"/>
      <c r="X247" s="123"/>
      <c r="Y247" s="123"/>
      <c r="Z247" s="123"/>
      <c r="AA247" s="123"/>
      <c r="AB247" s="147"/>
      <c r="AC247" s="147"/>
    </row>
    <row r="248" spans="1:29" ht="15" customHeight="1" x14ac:dyDescent="0.25">
      <c r="A248" s="142" t="str">
        <f>[3]Enums!$A$134</f>
        <v>1.0.0</v>
      </c>
      <c r="B248" s="123"/>
      <c r="C248" s="123"/>
      <c r="D248" s="123"/>
      <c r="E248" s="123" t="str">
        <f>Objects!$L$295</f>
        <v>Drum (Terephthalic Acid)</v>
      </c>
      <c r="F248" s="123">
        <v>16</v>
      </c>
      <c r="G248" s="123" t="str">
        <f>Objects!$L$5</f>
        <v>Drum (1,4-Butanediol)</v>
      </c>
      <c r="H248" s="123">
        <v>16</v>
      </c>
      <c r="I248" s="123" t="str">
        <f>Objects!$G$10</f>
        <v>Antimony Trioxide Catalyst</v>
      </c>
      <c r="J248" s="123">
        <v>48</v>
      </c>
      <c r="K248" s="123"/>
      <c r="L248" s="123"/>
      <c r="M248" s="123"/>
      <c r="N248" s="124"/>
      <c r="O248" s="156" t="str">
        <f>Objects!$X$41</f>
        <v>Powder Keg (PolyButylene Terephthalate Pellets)</v>
      </c>
      <c r="P248" s="123">
        <v>16</v>
      </c>
      <c r="Q248" s="123" t="str">
        <f>Objects!$L$317</f>
        <v>Drum (Deionized Water)</v>
      </c>
      <c r="R248" s="123">
        <v>1</v>
      </c>
      <c r="S248" s="123" t="str">
        <f>Objects!$G$10</f>
        <v>Antimony Trioxide Catalyst</v>
      </c>
      <c r="T248" s="123">
        <v>57</v>
      </c>
      <c r="U248" s="123"/>
      <c r="V248" s="123"/>
      <c r="W248" s="123"/>
      <c r="X248" s="123"/>
      <c r="Y248" s="123"/>
      <c r="Z248" s="123"/>
      <c r="AA248" s="123"/>
      <c r="AB248" s="147"/>
      <c r="AC248" s="147"/>
    </row>
    <row r="249" spans="1:29" ht="15" customHeight="1" x14ac:dyDescent="0.25">
      <c r="A249" s="142" t="str">
        <f>[3]Enums!$A$134</f>
        <v>1.0.0</v>
      </c>
      <c r="B249" s="123"/>
      <c r="C249" s="123"/>
      <c r="D249" s="123"/>
      <c r="E249" s="123" t="str">
        <f>Objects!$L$295</f>
        <v>Drum (Terephthalic Acid)</v>
      </c>
      <c r="F249" s="123">
        <v>64</v>
      </c>
      <c r="G249" s="123" t="str">
        <f>Objects!$L$5</f>
        <v>Drum (1,4-Butanediol)</v>
      </c>
      <c r="H249" s="123">
        <v>64</v>
      </c>
      <c r="I249" s="123" t="str">
        <f>Objects!$G$10</f>
        <v>Antimony Trioxide Catalyst</v>
      </c>
      <c r="J249" s="123">
        <v>64</v>
      </c>
      <c r="K249" s="123"/>
      <c r="L249" s="123"/>
      <c r="M249" s="123"/>
      <c r="N249" s="124"/>
      <c r="O249" s="156" t="str">
        <f>Objects!$X$41</f>
        <v>Powder Keg (PolyButylene Terephthalate Pellets)</v>
      </c>
      <c r="P249" s="123">
        <v>64</v>
      </c>
      <c r="Q249" s="123" t="str">
        <f>Objects!$L$317</f>
        <v>Drum (Deionized Water)</v>
      </c>
      <c r="R249" s="123">
        <v>4</v>
      </c>
      <c r="S249" s="123" t="str">
        <f>Objects!$G$10</f>
        <v>Antimony Trioxide Catalyst</v>
      </c>
      <c r="T249" s="123">
        <v>63</v>
      </c>
      <c r="U249" s="123"/>
      <c r="V249" s="123"/>
      <c r="W249" s="123"/>
      <c r="X249" s="123"/>
      <c r="Y249" s="123"/>
      <c r="Z249" s="123"/>
      <c r="AA249" s="123"/>
      <c r="AB249" s="147"/>
      <c r="AC249" s="147"/>
    </row>
    <row r="250" spans="1:29" ht="15" customHeight="1" x14ac:dyDescent="0.25">
      <c r="A250" s="142" t="str">
        <f>[3]Enums!$A$134</f>
        <v>1.0.0</v>
      </c>
      <c r="B250" s="123"/>
      <c r="C250" s="123"/>
      <c r="D250" s="123"/>
      <c r="E250" s="123" t="str">
        <f>Objects!$K$295</f>
        <v>Beaker (Terephthalic Acid)</v>
      </c>
      <c r="F250" s="123">
        <v>1</v>
      </c>
      <c r="G250" s="123" t="str">
        <f>Objects!$K$4</f>
        <v>Beaker (1,3-Propanediol)</v>
      </c>
      <c r="H250" s="123">
        <v>1</v>
      </c>
      <c r="I250" s="123" t="str">
        <f>Objects!$G$10</f>
        <v>Antimony Trioxide Catalyst</v>
      </c>
      <c r="J250" s="123">
        <v>4</v>
      </c>
      <c r="K250" s="123"/>
      <c r="L250" s="123"/>
      <c r="M250" s="123"/>
      <c r="N250" s="124"/>
      <c r="O250" s="156" t="str">
        <f>Objects!$W$93</f>
        <v>Sack (PolyTrimethylene Terephthalate Pellets)</v>
      </c>
      <c r="P250" s="123">
        <v>1</v>
      </c>
      <c r="Q250" s="123" t="str">
        <f>Objects!$J$317</f>
        <v>Vial (Deionized Water)</v>
      </c>
      <c r="R250" s="123">
        <v>1</v>
      </c>
      <c r="S250" s="123" t="str">
        <f>Objects!$G$10</f>
        <v>Antimony Trioxide Catalyst</v>
      </c>
      <c r="T250" s="123">
        <v>3</v>
      </c>
      <c r="U250" s="123"/>
      <c r="V250" s="123"/>
      <c r="W250" s="123"/>
      <c r="X250" s="123"/>
      <c r="Y250" s="123"/>
      <c r="Z250" s="123"/>
      <c r="AA250" s="123"/>
      <c r="AB250" s="147"/>
      <c r="AC250" s="147"/>
    </row>
    <row r="251" spans="1:29" ht="15" customHeight="1" x14ac:dyDescent="0.25">
      <c r="A251" s="142" t="str">
        <f>[3]Enums!$A$134</f>
        <v>1.0.0</v>
      </c>
      <c r="B251" s="123"/>
      <c r="C251" s="123"/>
      <c r="D251" s="123"/>
      <c r="E251" s="123" t="str">
        <f>Objects!$L$295</f>
        <v>Drum (Terephthalic Acid)</v>
      </c>
      <c r="F251" s="123">
        <v>1</v>
      </c>
      <c r="G251" s="123" t="str">
        <f>Objects!$L$4</f>
        <v>Drum (1,3-Propanediol)</v>
      </c>
      <c r="H251" s="123">
        <v>1</v>
      </c>
      <c r="I251" s="123" t="str">
        <f>Objects!$G$10</f>
        <v>Antimony Trioxide Catalyst</v>
      </c>
      <c r="J251" s="123">
        <v>16</v>
      </c>
      <c r="K251" s="123"/>
      <c r="L251" s="123"/>
      <c r="M251" s="123"/>
      <c r="N251" s="124"/>
      <c r="O251" s="156" t="str">
        <f>Objects!$X$93</f>
        <v>Powder Keg (PolyTrimethylene Terephthalate Pellets)</v>
      </c>
      <c r="P251" s="123">
        <v>1</v>
      </c>
      <c r="Q251" s="123" t="str">
        <f>Objects!$K$317</f>
        <v>Beaker (Deionized Water)</v>
      </c>
      <c r="R251" s="123">
        <v>1</v>
      </c>
      <c r="S251" s="123" t="str">
        <f>Objects!$G$10</f>
        <v>Antimony Trioxide Catalyst</v>
      </c>
      <c r="T251" s="123">
        <v>15</v>
      </c>
      <c r="U251" s="123"/>
      <c r="V251" s="123"/>
      <c r="W251" s="123"/>
      <c r="X251" s="123"/>
      <c r="Y251" s="123"/>
      <c r="Z251" s="123"/>
      <c r="AA251" s="123"/>
      <c r="AB251" s="147"/>
      <c r="AC251" s="147"/>
    </row>
    <row r="252" spans="1:29" ht="15" customHeight="1" x14ac:dyDescent="0.25">
      <c r="A252" s="142" t="str">
        <f>[3]Enums!$A$134</f>
        <v>1.0.0</v>
      </c>
      <c r="B252" s="123"/>
      <c r="C252" s="123"/>
      <c r="D252" s="123"/>
      <c r="E252" s="123" t="str">
        <f>Objects!$L$295</f>
        <v>Drum (Terephthalic Acid)</v>
      </c>
      <c r="F252" s="123">
        <v>64</v>
      </c>
      <c r="G252" s="123" t="str">
        <f>Objects!$L$4</f>
        <v>Drum (1,3-Propanediol)</v>
      </c>
      <c r="H252" s="123">
        <v>64</v>
      </c>
      <c r="I252" s="123" t="str">
        <f>Objects!$G$10</f>
        <v>Antimony Trioxide Catalyst</v>
      </c>
      <c r="J252" s="123">
        <v>64</v>
      </c>
      <c r="K252" s="123"/>
      <c r="L252" s="123"/>
      <c r="M252" s="123"/>
      <c r="N252" s="124"/>
      <c r="O252" s="156" t="str">
        <f>Objects!$X$93</f>
        <v>Powder Keg (PolyTrimethylene Terephthalate Pellets)</v>
      </c>
      <c r="P252" s="123">
        <v>64</v>
      </c>
      <c r="Q252" s="123" t="str">
        <f>Objects!$L$317</f>
        <v>Drum (Deionized Water)</v>
      </c>
      <c r="R252" s="123">
        <v>1</v>
      </c>
      <c r="S252" s="123" t="str">
        <f>Objects!$G$10</f>
        <v>Antimony Trioxide Catalyst</v>
      </c>
      <c r="T252" s="123">
        <v>63</v>
      </c>
      <c r="U252" s="123"/>
      <c r="V252" s="123"/>
      <c r="W252" s="123"/>
      <c r="X252" s="123"/>
      <c r="Y252" s="123"/>
      <c r="Z252" s="123"/>
      <c r="AA252" s="123"/>
      <c r="AB252" s="147"/>
      <c r="AC252" s="147"/>
    </row>
    <row r="253" spans="1:29" ht="15" customHeight="1" x14ac:dyDescent="0.25">
      <c r="A253" s="142" t="str">
        <f>[3]Enums!$A$134</f>
        <v>1.0.0</v>
      </c>
      <c r="B253" s="123"/>
      <c r="C253" s="123"/>
      <c r="D253" s="123"/>
      <c r="E253" s="123" t="str">
        <f>Objects!$K$140</f>
        <v>Beaker (Ethylene Glycol)</v>
      </c>
      <c r="F253" s="123">
        <v>1</v>
      </c>
      <c r="G253" s="123" t="str">
        <f>Objects!$K$211</f>
        <v>Beaker (Naphthalenedicarboxylic Acid)</v>
      </c>
      <c r="H253" s="123">
        <v>1</v>
      </c>
      <c r="I253" s="123" t="str">
        <f>Objects!$G$10</f>
        <v>Antimony Trioxide Catalyst</v>
      </c>
      <c r="J253" s="123">
        <v>4</v>
      </c>
      <c r="K253" s="123"/>
      <c r="L253" s="123"/>
      <c r="M253" s="123"/>
      <c r="N253" s="124"/>
      <c r="O253" s="156" t="str">
        <f>Objects!$W$53</f>
        <v>Sack (PolyEthylene Naphthalate Pellets)</v>
      </c>
      <c r="P253" s="123">
        <v>1</v>
      </c>
      <c r="Q253" s="123" t="str">
        <f>Objects!$J$317</f>
        <v>Vial (Deionized Water)</v>
      </c>
      <c r="R253" s="123">
        <v>1</v>
      </c>
      <c r="S253" s="123" t="str">
        <f>Objects!$G$10</f>
        <v>Antimony Trioxide Catalyst</v>
      </c>
      <c r="T253" s="123">
        <v>3</v>
      </c>
      <c r="U253" s="123"/>
      <c r="V253" s="123"/>
      <c r="W253" s="123"/>
      <c r="X253" s="123"/>
      <c r="Y253" s="123"/>
      <c r="Z253" s="123"/>
      <c r="AA253" s="123"/>
      <c r="AB253" s="147"/>
      <c r="AC253" s="147"/>
    </row>
    <row r="254" spans="1:29" ht="15" customHeight="1" x14ac:dyDescent="0.25">
      <c r="A254" s="142" t="str">
        <f>[3]Enums!$A$134</f>
        <v>1.0.0</v>
      </c>
      <c r="B254" s="123"/>
      <c r="C254" s="123"/>
      <c r="D254" s="123"/>
      <c r="E254" s="123" t="str">
        <f>Objects!$L$140</f>
        <v>Drum (Ethylene Glycol)</v>
      </c>
      <c r="F254" s="123">
        <v>1</v>
      </c>
      <c r="G254" s="123" t="str">
        <f>Objects!$L$211</f>
        <v>Drum (Naphthalenedicarboxylic Acid)</v>
      </c>
      <c r="H254" s="123">
        <v>1</v>
      </c>
      <c r="I254" s="123" t="str">
        <f>Objects!$G$10</f>
        <v>Antimony Trioxide Catalyst</v>
      </c>
      <c r="J254" s="123">
        <v>16</v>
      </c>
      <c r="K254" s="123"/>
      <c r="L254" s="123"/>
      <c r="M254" s="123"/>
      <c r="N254" s="124"/>
      <c r="O254" s="156" t="str">
        <f>Objects!$X$53</f>
        <v>Powder Keg (PolyEthylene Naphthalate Pellets)</v>
      </c>
      <c r="P254" s="123">
        <v>1</v>
      </c>
      <c r="Q254" s="123" t="str">
        <f>Objects!$K$317</f>
        <v>Beaker (Deionized Water)</v>
      </c>
      <c r="R254" s="123">
        <v>1</v>
      </c>
      <c r="S254" s="123" t="str">
        <f>Objects!$G$10</f>
        <v>Antimony Trioxide Catalyst</v>
      </c>
      <c r="T254" s="123">
        <v>15</v>
      </c>
      <c r="U254" s="123"/>
      <c r="V254" s="123"/>
      <c r="W254" s="123"/>
      <c r="X254" s="123"/>
      <c r="Y254" s="123"/>
      <c r="Z254" s="123"/>
      <c r="AA254" s="123"/>
      <c r="AB254" s="147"/>
      <c r="AC254" s="147"/>
    </row>
    <row r="255" spans="1:29" ht="15" customHeight="1" x14ac:dyDescent="0.25">
      <c r="A255" s="142" t="str">
        <f>[3]Enums!$A$134</f>
        <v>1.0.0</v>
      </c>
      <c r="B255" s="123"/>
      <c r="C255" s="123"/>
      <c r="D255" s="123"/>
      <c r="E255" s="123" t="str">
        <f>Objects!$L$140</f>
        <v>Drum (Ethylene Glycol)</v>
      </c>
      <c r="F255" s="123">
        <v>64</v>
      </c>
      <c r="G255" s="123" t="str">
        <f>Objects!$L$211</f>
        <v>Drum (Naphthalenedicarboxylic Acid)</v>
      </c>
      <c r="H255" s="123">
        <v>64</v>
      </c>
      <c r="I255" s="123" t="str">
        <f>Objects!$G$10</f>
        <v>Antimony Trioxide Catalyst</v>
      </c>
      <c r="J255" s="123">
        <v>64</v>
      </c>
      <c r="K255" s="123"/>
      <c r="L255" s="123"/>
      <c r="M255" s="123"/>
      <c r="N255" s="124"/>
      <c r="O255" s="156" t="str">
        <f>Objects!$X$53</f>
        <v>Powder Keg (PolyEthylene Naphthalate Pellets)</v>
      </c>
      <c r="P255" s="123">
        <v>64</v>
      </c>
      <c r="Q255" s="123" t="str">
        <f>Objects!$L$317</f>
        <v>Drum (Deionized Water)</v>
      </c>
      <c r="R255" s="123">
        <v>1</v>
      </c>
      <c r="S255" s="123" t="str">
        <f>Objects!$G$10</f>
        <v>Antimony Trioxide Catalyst</v>
      </c>
      <c r="T255" s="123">
        <v>63</v>
      </c>
      <c r="U255" s="123"/>
      <c r="V255" s="123"/>
      <c r="W255" s="123"/>
      <c r="X255" s="123"/>
      <c r="Y255" s="123"/>
      <c r="Z255" s="123"/>
      <c r="AA255" s="123"/>
      <c r="AB255" s="147"/>
      <c r="AC255" s="147"/>
    </row>
    <row r="256" spans="1:29" ht="15" customHeight="1" x14ac:dyDescent="0.25">
      <c r="A256" s="142" t="str">
        <f>[3]Enums!$A$134</f>
        <v>1.0.0</v>
      </c>
      <c r="B256" s="123"/>
      <c r="C256" s="123"/>
      <c r="D256" s="123"/>
      <c r="E256" s="123" t="str">
        <f>Objects!$K$285</f>
        <v>Beaker (Succinic Acid)</v>
      </c>
      <c r="F256" s="123">
        <v>1</v>
      </c>
      <c r="G256" s="123" t="str">
        <f>Objects!$K$5</f>
        <v>Beaker (1,4-Butanediol)</v>
      </c>
      <c r="H256" s="123">
        <v>1</v>
      </c>
      <c r="I256" s="123" t="str">
        <f>Objects!$G$10</f>
        <v>Antimony Trioxide Catalyst</v>
      </c>
      <c r="J256" s="123">
        <v>4</v>
      </c>
      <c r="K256" s="123"/>
      <c r="L256" s="123"/>
      <c r="M256" s="123"/>
      <c r="N256" s="124"/>
      <c r="O256" s="156" t="str">
        <f>Objects!$W$40</f>
        <v>Sack (PolyButylene Succinate Pellets)</v>
      </c>
      <c r="P256" s="123">
        <v>1</v>
      </c>
      <c r="Q256" s="123" t="str">
        <f>Objects!$J$317</f>
        <v>Vial (Deionized Water)</v>
      </c>
      <c r="R256" s="123">
        <v>1</v>
      </c>
      <c r="S256" s="123" t="str">
        <f>Objects!$G$10</f>
        <v>Antimony Trioxide Catalyst</v>
      </c>
      <c r="T256" s="123">
        <v>3</v>
      </c>
      <c r="U256" s="123"/>
      <c r="V256" s="123"/>
      <c r="W256" s="123"/>
      <c r="X256" s="123"/>
      <c r="Y256" s="123"/>
      <c r="Z256" s="123"/>
      <c r="AA256" s="123"/>
      <c r="AB256" s="147"/>
      <c r="AC256" s="147"/>
    </row>
    <row r="257" spans="1:29" ht="15" customHeight="1" x14ac:dyDescent="0.25">
      <c r="A257" s="142" t="str">
        <f>[3]Enums!$A$134</f>
        <v>1.0.0</v>
      </c>
      <c r="B257" s="123"/>
      <c r="C257" s="123"/>
      <c r="D257" s="123"/>
      <c r="E257" s="123" t="str">
        <f>Objects!$L$285</f>
        <v>Drum (Succinic Acid)</v>
      </c>
      <c r="F257" s="123">
        <v>1</v>
      </c>
      <c r="G257" s="123" t="str">
        <f>Objects!$L$5</f>
        <v>Drum (1,4-Butanediol)</v>
      </c>
      <c r="H257" s="123">
        <v>1</v>
      </c>
      <c r="I257" s="123" t="str">
        <f>Objects!$G$10</f>
        <v>Antimony Trioxide Catalyst</v>
      </c>
      <c r="J257" s="123">
        <v>16</v>
      </c>
      <c r="K257" s="123"/>
      <c r="L257" s="123"/>
      <c r="M257" s="123"/>
      <c r="N257" s="124"/>
      <c r="O257" s="156" t="str">
        <f>Objects!$X$40</f>
        <v>Powder Keg (PolyButylene Succinate Pellets)</v>
      </c>
      <c r="P257" s="123">
        <v>1</v>
      </c>
      <c r="Q257" s="123" t="str">
        <f>Objects!$K$317</f>
        <v>Beaker (Deionized Water)</v>
      </c>
      <c r="R257" s="123">
        <v>1</v>
      </c>
      <c r="S257" s="123" t="str">
        <f>Objects!$G$10</f>
        <v>Antimony Trioxide Catalyst</v>
      </c>
      <c r="T257" s="123">
        <v>15</v>
      </c>
      <c r="U257" s="123"/>
      <c r="V257" s="123"/>
      <c r="W257" s="123"/>
      <c r="X257" s="123"/>
      <c r="Y257" s="123"/>
      <c r="Z257" s="123"/>
      <c r="AA257" s="123"/>
      <c r="AB257" s="147"/>
      <c r="AC257" s="147"/>
    </row>
    <row r="258" spans="1:29" ht="15" customHeight="1" x14ac:dyDescent="0.25">
      <c r="A258" s="142" t="str">
        <f>[3]Enums!$A$134</f>
        <v>1.0.0</v>
      </c>
      <c r="B258" s="123"/>
      <c r="C258" s="123"/>
      <c r="D258" s="123"/>
      <c r="E258" s="123" t="str">
        <f>Objects!$L$285</f>
        <v>Drum (Succinic Acid)</v>
      </c>
      <c r="F258" s="123">
        <v>64</v>
      </c>
      <c r="G258" s="123" t="str">
        <f>Objects!$L$5</f>
        <v>Drum (1,4-Butanediol)</v>
      </c>
      <c r="H258" s="123">
        <v>64</v>
      </c>
      <c r="I258" s="123" t="str">
        <f>Objects!$G$10</f>
        <v>Antimony Trioxide Catalyst</v>
      </c>
      <c r="J258" s="123">
        <v>64</v>
      </c>
      <c r="K258" s="123"/>
      <c r="L258" s="123"/>
      <c r="M258" s="123"/>
      <c r="N258" s="124"/>
      <c r="O258" s="156" t="str">
        <f>Objects!$X$40</f>
        <v>Powder Keg (PolyButylene Succinate Pellets)</v>
      </c>
      <c r="P258" s="123">
        <v>64</v>
      </c>
      <c r="Q258" s="123" t="str">
        <f>Objects!$L$317</f>
        <v>Drum (Deionized Water)</v>
      </c>
      <c r="R258" s="123">
        <v>1</v>
      </c>
      <c r="S258" s="123" t="str">
        <f>Objects!$G$10</f>
        <v>Antimony Trioxide Catalyst</v>
      </c>
      <c r="T258" s="123">
        <v>63</v>
      </c>
      <c r="U258" s="123"/>
      <c r="V258" s="123"/>
      <c r="W258" s="123"/>
      <c r="X258" s="123"/>
      <c r="Y258" s="123"/>
      <c r="Z258" s="123"/>
      <c r="AA258" s="123"/>
      <c r="AB258" s="147"/>
      <c r="AC258" s="147"/>
    </row>
    <row r="259" spans="1:29" ht="15" customHeight="1" x14ac:dyDescent="0.25">
      <c r="A259" s="142" t="str">
        <f>[3]Enums!$A$134</f>
        <v>1.0.0</v>
      </c>
      <c r="B259" s="123"/>
      <c r="C259" s="123"/>
      <c r="D259" s="123"/>
      <c r="E259" s="123" t="str">
        <f>Objects!$K$25</f>
        <v>Beaker (3-Hydroxybutanoic Acid)</v>
      </c>
      <c r="F259" s="123">
        <v>1</v>
      </c>
      <c r="G259" s="123" t="str">
        <f>Objects!$K$26</f>
        <v>Beaker (3-Hydroxypentanoic Acid)</v>
      </c>
      <c r="H259" s="123">
        <v>1</v>
      </c>
      <c r="I259" s="123" t="str">
        <f>Objects!$G$10</f>
        <v>Antimony Trioxide Catalyst</v>
      </c>
      <c r="J259" s="123">
        <v>4</v>
      </c>
      <c r="K259" s="123"/>
      <c r="L259" s="123"/>
      <c r="M259" s="123"/>
      <c r="N259" s="124"/>
      <c r="O259" s="156" t="str">
        <f>Objects!$W$31</f>
        <v>Sack (Poly(3-Hydroxybutyrate-Co-3-Hydroxyvalerate) Pellets)</v>
      </c>
      <c r="P259" s="123">
        <v>1</v>
      </c>
      <c r="Q259" s="123" t="str">
        <f>Objects!$J$317</f>
        <v>Vial (Deionized Water)</v>
      </c>
      <c r="R259" s="123">
        <v>1</v>
      </c>
      <c r="S259" s="123" t="str">
        <f>Objects!$G$10</f>
        <v>Antimony Trioxide Catalyst</v>
      </c>
      <c r="T259" s="123">
        <v>3</v>
      </c>
      <c r="U259" s="123"/>
      <c r="V259" s="123"/>
      <c r="W259" s="123"/>
      <c r="X259" s="123"/>
      <c r="Y259" s="123"/>
      <c r="Z259" s="123"/>
      <c r="AA259" s="123"/>
      <c r="AB259" s="147"/>
      <c r="AC259" s="147"/>
    </row>
    <row r="260" spans="1:29" ht="15" customHeight="1" x14ac:dyDescent="0.25">
      <c r="A260" s="142" t="str">
        <f>[3]Enums!$A$134</f>
        <v>1.0.0</v>
      </c>
      <c r="B260" s="123"/>
      <c r="C260" s="123"/>
      <c r="D260" s="123"/>
      <c r="E260" s="123" t="str">
        <f>Objects!$L$25</f>
        <v>Drum (3-Hydroxybutanoic Acid)</v>
      </c>
      <c r="F260" s="123">
        <v>1</v>
      </c>
      <c r="G260" s="123" t="str">
        <f>Objects!$L$26</f>
        <v>Drum (3-Hydroxypentanoic Acid)</v>
      </c>
      <c r="H260" s="123">
        <v>1</v>
      </c>
      <c r="I260" s="123" t="str">
        <f>Objects!$G$10</f>
        <v>Antimony Trioxide Catalyst</v>
      </c>
      <c r="J260" s="123">
        <v>16</v>
      </c>
      <c r="K260" s="123"/>
      <c r="L260" s="123"/>
      <c r="M260" s="123"/>
      <c r="N260" s="124"/>
      <c r="O260" s="156" t="str">
        <f>Objects!$X$31</f>
        <v>Powder Keg (Poly(3-Hydroxybutyrate-Co-3-Hydroxyvalerate) Pellets)</v>
      </c>
      <c r="P260" s="123">
        <v>1</v>
      </c>
      <c r="Q260" s="123" t="str">
        <f>Objects!$K$317</f>
        <v>Beaker (Deionized Water)</v>
      </c>
      <c r="R260" s="123">
        <v>1</v>
      </c>
      <c r="S260" s="123" t="str">
        <f>Objects!$G$10</f>
        <v>Antimony Trioxide Catalyst</v>
      </c>
      <c r="T260" s="123">
        <v>15</v>
      </c>
      <c r="U260" s="123"/>
      <c r="V260" s="123"/>
      <c r="W260" s="123"/>
      <c r="X260" s="123"/>
      <c r="Y260" s="123"/>
      <c r="Z260" s="123"/>
      <c r="AA260" s="123"/>
      <c r="AB260" s="147"/>
      <c r="AC260" s="147"/>
    </row>
    <row r="261" spans="1:29" ht="15" customHeight="1" x14ac:dyDescent="0.25">
      <c r="A261" s="142" t="str">
        <f>[3]Enums!$A$134</f>
        <v>1.0.0</v>
      </c>
      <c r="B261" s="123"/>
      <c r="C261" s="123"/>
      <c r="D261" s="123"/>
      <c r="E261" s="123" t="str">
        <f>Objects!$L$25</f>
        <v>Drum (3-Hydroxybutanoic Acid)</v>
      </c>
      <c r="F261" s="123">
        <v>64</v>
      </c>
      <c r="G261" s="123" t="str">
        <f>Objects!$L$26</f>
        <v>Drum (3-Hydroxypentanoic Acid)</v>
      </c>
      <c r="H261" s="123">
        <v>64</v>
      </c>
      <c r="I261" s="123" t="str">
        <f>Objects!$G$10</f>
        <v>Antimony Trioxide Catalyst</v>
      </c>
      <c r="J261" s="123">
        <v>64</v>
      </c>
      <c r="K261" s="123"/>
      <c r="L261" s="123"/>
      <c r="M261" s="123"/>
      <c r="N261" s="124"/>
      <c r="O261" s="156" t="str">
        <f>Objects!$X$31</f>
        <v>Powder Keg (Poly(3-Hydroxybutyrate-Co-3-Hydroxyvalerate) Pellets)</v>
      </c>
      <c r="P261" s="123">
        <v>64</v>
      </c>
      <c r="Q261" s="123" t="str">
        <f>Objects!$L$317</f>
        <v>Drum (Deionized Water)</v>
      </c>
      <c r="R261" s="123">
        <v>1</v>
      </c>
      <c r="S261" s="123" t="str">
        <f>Objects!$G$10</f>
        <v>Antimony Trioxide Catalyst</v>
      </c>
      <c r="T261" s="123">
        <v>63</v>
      </c>
      <c r="U261" s="123"/>
      <c r="V261" s="123"/>
      <c r="W261" s="123"/>
      <c r="X261" s="123"/>
      <c r="Y261" s="123"/>
      <c r="Z261" s="123"/>
      <c r="AA261" s="123"/>
      <c r="AB261" s="147"/>
      <c r="AC261" s="147"/>
    </row>
    <row r="262" spans="1:29" ht="15" customHeight="1" x14ac:dyDescent="0.25">
      <c r="A262" s="142" t="str">
        <f>[3]Enums!$A$134</f>
        <v>1.0.0</v>
      </c>
      <c r="B262" s="123"/>
      <c r="C262" s="123"/>
      <c r="D262" s="123"/>
      <c r="E262" s="123" t="str">
        <f>Objects!$K$74</f>
        <v>Beaker (Butyrolactone)</v>
      </c>
      <c r="F262" s="123">
        <v>1</v>
      </c>
      <c r="G262" s="123" t="str">
        <f>Objects!$K$313</f>
        <v>Beaker (Valerolactone)</v>
      </c>
      <c r="H262" s="123">
        <v>1</v>
      </c>
      <c r="I262" s="123" t="str">
        <f>Objects!$G$26</f>
        <v>Aluminoxane Catalyst</v>
      </c>
      <c r="J262" s="123">
        <v>4</v>
      </c>
      <c r="K262" s="123"/>
      <c r="L262" s="123"/>
      <c r="M262" s="123"/>
      <c r="N262" s="124"/>
      <c r="O262" s="156" t="str">
        <f>Objects!$W$31</f>
        <v>Sack (Poly(3-Hydroxybutyrate-Co-3-Hydroxyvalerate) Pellets)</v>
      </c>
      <c r="P262" s="123">
        <v>1</v>
      </c>
      <c r="Q262" s="123" t="str">
        <f>Objects!$J$317</f>
        <v>Vial (Deionized Water)</v>
      </c>
      <c r="R262" s="123">
        <v>1</v>
      </c>
      <c r="S262" s="123" t="str">
        <f>Objects!$J$222</f>
        <v>Vial (Oleyl Alcohol)</v>
      </c>
      <c r="T262" s="123">
        <v>1</v>
      </c>
      <c r="U262" s="123" t="str">
        <f>Objects!$G$26</f>
        <v>Aluminoxane Catalyst</v>
      </c>
      <c r="V262" s="123">
        <v>3</v>
      </c>
      <c r="W262" s="123"/>
      <c r="X262" s="123"/>
      <c r="Y262" s="123"/>
      <c r="Z262" s="123"/>
      <c r="AA262" s="123"/>
      <c r="AB262" s="147"/>
      <c r="AC262" s="147"/>
    </row>
    <row r="263" spans="1:29" ht="15" customHeight="1" x14ac:dyDescent="0.25">
      <c r="A263" s="142" t="str">
        <f>[3]Enums!$A$134</f>
        <v>1.0.0</v>
      </c>
      <c r="B263" s="123"/>
      <c r="C263" s="123"/>
      <c r="D263" s="123"/>
      <c r="E263" s="123" t="str">
        <f>Objects!$L$74</f>
        <v>Drum (Butyrolactone)</v>
      </c>
      <c r="F263" s="123">
        <v>1</v>
      </c>
      <c r="G263" s="123" t="str">
        <f>Objects!$L$313</f>
        <v>Drum (Valerolactone)</v>
      </c>
      <c r="H263" s="123">
        <v>1</v>
      </c>
      <c r="I263" s="123" t="str">
        <f>Objects!$G$26</f>
        <v>Aluminoxane Catalyst</v>
      </c>
      <c r="J263" s="123">
        <v>16</v>
      </c>
      <c r="K263" s="123"/>
      <c r="L263" s="123"/>
      <c r="M263" s="123"/>
      <c r="N263" s="124"/>
      <c r="O263" s="156" t="str">
        <f>Objects!$X$31</f>
        <v>Powder Keg (Poly(3-Hydroxybutyrate-Co-3-Hydroxyvalerate) Pellets)</v>
      </c>
      <c r="P263" s="123">
        <v>1</v>
      </c>
      <c r="Q263" s="123" t="str">
        <f>Objects!$K$317</f>
        <v>Beaker (Deionized Water)</v>
      </c>
      <c r="R263" s="123">
        <v>1</v>
      </c>
      <c r="S263" s="123" t="str">
        <f>Objects!$K$222</f>
        <v>Beaker (Oleyl Alcohol)</v>
      </c>
      <c r="T263" s="123">
        <v>1</v>
      </c>
      <c r="U263" s="123" t="str">
        <f>Objects!$G$26</f>
        <v>Aluminoxane Catalyst</v>
      </c>
      <c r="V263" s="123">
        <v>15</v>
      </c>
      <c r="W263" s="123"/>
      <c r="X263" s="123"/>
      <c r="Y263" s="123"/>
      <c r="Z263" s="123"/>
      <c r="AA263" s="123"/>
      <c r="AB263" s="147"/>
      <c r="AC263" s="147"/>
    </row>
    <row r="264" spans="1:29" ht="15" customHeight="1" x14ac:dyDescent="0.25">
      <c r="A264" s="142" t="str">
        <f>[3]Enums!$A$134</f>
        <v>1.0.0</v>
      </c>
      <c r="B264" s="123"/>
      <c r="C264" s="123"/>
      <c r="D264" s="123"/>
      <c r="E264" s="123" t="str">
        <f>Objects!$L$74</f>
        <v>Drum (Butyrolactone)</v>
      </c>
      <c r="F264" s="123">
        <v>64</v>
      </c>
      <c r="G264" s="123" t="str">
        <f>Objects!$L$313</f>
        <v>Drum (Valerolactone)</v>
      </c>
      <c r="H264" s="123">
        <v>64</v>
      </c>
      <c r="I264" s="123" t="str">
        <f>Objects!$G$26</f>
        <v>Aluminoxane Catalyst</v>
      </c>
      <c r="J264" s="123">
        <v>64</v>
      </c>
      <c r="K264" s="123"/>
      <c r="L264" s="123"/>
      <c r="M264" s="123"/>
      <c r="N264" s="124"/>
      <c r="O264" s="156" t="str">
        <f>Objects!$X$31</f>
        <v>Powder Keg (Poly(3-Hydroxybutyrate-Co-3-Hydroxyvalerate) Pellets)</v>
      </c>
      <c r="P264" s="123">
        <v>64</v>
      </c>
      <c r="Q264" s="123" t="str">
        <f>Objects!$L$317</f>
        <v>Drum (Deionized Water)</v>
      </c>
      <c r="R264" s="123">
        <v>1</v>
      </c>
      <c r="S264" s="123" t="str">
        <f>Objects!$L$222</f>
        <v>Drum (Oleyl Alcohol)</v>
      </c>
      <c r="T264" s="123">
        <v>1</v>
      </c>
      <c r="U264" s="123" t="str">
        <f>Objects!$G$26</f>
        <v>Aluminoxane Catalyst</v>
      </c>
      <c r="V264" s="123">
        <v>63</v>
      </c>
      <c r="W264" s="123"/>
      <c r="X264" s="123"/>
      <c r="Y264" s="123"/>
      <c r="Z264" s="123"/>
      <c r="AA264" s="123"/>
      <c r="AB264" s="147"/>
      <c r="AC264" s="147"/>
    </row>
    <row r="265" spans="1:29" ht="15" customHeight="1" x14ac:dyDescent="0.25">
      <c r="A265" s="142" t="str">
        <f>[3]Enums!$A$134</f>
        <v>1.0.0</v>
      </c>
      <c r="B265" s="123"/>
      <c r="C265" s="123"/>
      <c r="D265" s="123"/>
      <c r="E265" s="123" t="str">
        <f>Objects!$K$28</f>
        <v>Beaker (4-Hydroxybenzoic Acid)</v>
      </c>
      <c r="F265" s="123">
        <v>1</v>
      </c>
      <c r="G265" s="123" t="str">
        <f>Objects!$K$29</f>
        <v>Beaker (6-Hydroxynaphthalene-2-Carboxylic Acid)</v>
      </c>
      <c r="H265" s="123">
        <v>1</v>
      </c>
      <c r="I265" s="123" t="str">
        <f>Objects!$G$10</f>
        <v>Antimony Trioxide Catalyst</v>
      </c>
      <c r="J265" s="123">
        <v>4</v>
      </c>
      <c r="K265" s="123"/>
      <c r="L265" s="123"/>
      <c r="M265" s="123"/>
      <c r="N265" s="124"/>
      <c r="O265" s="156" t="str">
        <f>Objects!$W$22</f>
        <v>Sack (Liquid Crystal Polymer Pellets)</v>
      </c>
      <c r="P265" s="123">
        <v>1</v>
      </c>
      <c r="Q265" s="123" t="str">
        <f>Objects!$G$10</f>
        <v>Antimony Trioxide Catalyst</v>
      </c>
      <c r="R265" s="123">
        <v>3</v>
      </c>
      <c r="S265" s="123"/>
      <c r="T265" s="123"/>
      <c r="U265" s="123"/>
      <c r="V265" s="123"/>
      <c r="W265" s="123"/>
      <c r="X265" s="123"/>
      <c r="Y265" s="123"/>
      <c r="Z265" s="123"/>
      <c r="AA265" s="123"/>
      <c r="AB265" s="147"/>
      <c r="AC265" s="147"/>
    </row>
    <row r="266" spans="1:29" ht="15" customHeight="1" x14ac:dyDescent="0.25">
      <c r="A266" s="142" t="str">
        <f>[3]Enums!$A$134</f>
        <v>1.0.0</v>
      </c>
      <c r="B266" s="123"/>
      <c r="C266" s="123"/>
      <c r="D266" s="123"/>
      <c r="E266" s="123" t="str">
        <f>Objects!$L$28</f>
        <v>Drum (4-Hydroxybenzoic Acid)</v>
      </c>
      <c r="F266" s="123">
        <v>1</v>
      </c>
      <c r="G266" s="123" t="str">
        <f>Objects!$L$29</f>
        <v>Drum (6-Hydroxynaphthalene-2-Carboxylic Acid)</v>
      </c>
      <c r="H266" s="123">
        <v>1</v>
      </c>
      <c r="I266" s="123" t="str">
        <f>Objects!$G$10</f>
        <v>Antimony Trioxide Catalyst</v>
      </c>
      <c r="J266" s="123">
        <v>16</v>
      </c>
      <c r="K266" s="123"/>
      <c r="L266" s="123"/>
      <c r="M266" s="123"/>
      <c r="N266" s="124"/>
      <c r="O266" s="156" t="str">
        <f>Objects!$X$22</f>
        <v>Powder Keg (Liquid Crystal Polymer Pellets)</v>
      </c>
      <c r="P266" s="123">
        <v>1</v>
      </c>
      <c r="Q266" s="123" t="str">
        <f>Objects!$G$10</f>
        <v>Antimony Trioxide Catalyst</v>
      </c>
      <c r="R266" s="123">
        <v>15</v>
      </c>
      <c r="S266" s="123"/>
      <c r="T266" s="123"/>
      <c r="U266" s="123"/>
      <c r="V266" s="123"/>
      <c r="W266" s="123"/>
      <c r="X266" s="123"/>
      <c r="Y266" s="123"/>
      <c r="Z266" s="123"/>
      <c r="AA266" s="123"/>
      <c r="AB266" s="147"/>
      <c r="AC266" s="147"/>
    </row>
    <row r="267" spans="1:29" ht="15" customHeight="1" x14ac:dyDescent="0.25">
      <c r="A267" s="142" t="str">
        <f>[3]Enums!$A$134</f>
        <v>1.0.0</v>
      </c>
      <c r="B267" s="123"/>
      <c r="C267" s="123"/>
      <c r="D267" s="123"/>
      <c r="E267" s="123" t="str">
        <f>Objects!$L$28</f>
        <v>Drum (4-Hydroxybenzoic Acid)</v>
      </c>
      <c r="F267" s="123">
        <v>64</v>
      </c>
      <c r="G267" s="123" t="str">
        <f>Objects!$L$29</f>
        <v>Drum (6-Hydroxynaphthalene-2-Carboxylic Acid)</v>
      </c>
      <c r="H267" s="123">
        <v>64</v>
      </c>
      <c r="I267" s="123" t="str">
        <f>Objects!$G$10</f>
        <v>Antimony Trioxide Catalyst</v>
      </c>
      <c r="J267" s="123">
        <v>64</v>
      </c>
      <c r="K267" s="123"/>
      <c r="L267" s="123"/>
      <c r="M267" s="123"/>
      <c r="N267" s="124"/>
      <c r="O267" s="156" t="str">
        <f>Objects!$X$22</f>
        <v>Powder Keg (Liquid Crystal Polymer Pellets)</v>
      </c>
      <c r="P267" s="123">
        <v>64</v>
      </c>
      <c r="Q267" s="123" t="str">
        <f>Objects!$G$10</f>
        <v>Antimony Trioxide Catalyst</v>
      </c>
      <c r="R267" s="123">
        <v>63</v>
      </c>
      <c r="S267" s="123"/>
      <c r="T267" s="123"/>
      <c r="U267" s="123"/>
      <c r="V267" s="123"/>
      <c r="W267" s="123"/>
      <c r="X267" s="123"/>
      <c r="Y267" s="123"/>
      <c r="Z267" s="123"/>
      <c r="AA267" s="123"/>
      <c r="AB267" s="147"/>
      <c r="AC267" s="147"/>
    </row>
    <row r="268" spans="1:29" ht="15" customHeight="1" x14ac:dyDescent="0.25">
      <c r="A268" s="142" t="str">
        <f>[3]Enums!$A$134</f>
        <v>1.0.0</v>
      </c>
      <c r="B268" s="123"/>
      <c r="C268" s="123"/>
      <c r="D268" s="123"/>
      <c r="E268" s="123" t="str">
        <f>Objects!$J$138</f>
        <v>Flask (Ethylene)</v>
      </c>
      <c r="F268" s="123">
        <v>32</v>
      </c>
      <c r="G268" s="123" t="str">
        <f>Objects!$G$28</f>
        <v>Triethylaluminium Catalyst</v>
      </c>
      <c r="H268" s="123">
        <v>2</v>
      </c>
      <c r="I268" s="123" t="str">
        <f>Objects!$J$317</f>
        <v>Vial (Deionized Water)</v>
      </c>
      <c r="J268" s="123">
        <v>3</v>
      </c>
      <c r="K268" s="123" t="str">
        <f>Objects!$R$9</f>
        <v>Flask (Oxygen)</v>
      </c>
      <c r="L268" s="124">
        <v>3</v>
      </c>
      <c r="M268" s="123"/>
      <c r="N268" s="124"/>
      <c r="O268" s="156" t="str">
        <f>Objects!$J$283</f>
        <v>Vial (Stearyl Alcohol)</v>
      </c>
      <c r="P268" s="123">
        <v>1</v>
      </c>
      <c r="Q268" s="123" t="str">
        <f>Objects!$J$175</f>
        <v>Vial (Lauryl Alcohol)</v>
      </c>
      <c r="R268" s="123">
        <v>1</v>
      </c>
      <c r="S268" s="123"/>
      <c r="T268" s="123"/>
      <c r="U268" s="123"/>
      <c r="V268" s="123"/>
      <c r="W268" s="123"/>
      <c r="X268" s="123"/>
      <c r="Y268" s="123"/>
      <c r="Z268" s="123"/>
      <c r="AA268" s="123"/>
      <c r="AB268" s="147"/>
      <c r="AC268" s="147"/>
    </row>
    <row r="269" spans="1:29" ht="15" customHeight="1" x14ac:dyDescent="0.25">
      <c r="A269" s="142" t="str">
        <f>[3]Enums!$A$134</f>
        <v>1.0.0</v>
      </c>
      <c r="B269" s="123"/>
      <c r="C269" s="123"/>
      <c r="D269" s="123"/>
      <c r="E269" s="123" t="str">
        <f>Objects!$K$138</f>
        <v>Cartridge (Ethylene)</v>
      </c>
      <c r="F269" s="123">
        <v>32</v>
      </c>
      <c r="G269" s="123" t="str">
        <f>Objects!$G$28</f>
        <v>Triethylaluminium Catalyst</v>
      </c>
      <c r="H269" s="123">
        <v>8</v>
      </c>
      <c r="I269" s="123" t="str">
        <f>Objects!$K$317</f>
        <v>Beaker (Deionized Water)</v>
      </c>
      <c r="J269" s="123">
        <v>3</v>
      </c>
      <c r="K269" s="123" t="str">
        <f>Objects!$S$9</f>
        <v>Cartridge (Oxygen)</v>
      </c>
      <c r="L269" s="124">
        <v>3</v>
      </c>
      <c r="M269" s="123"/>
      <c r="N269" s="124"/>
      <c r="O269" s="156" t="str">
        <f>Objects!$K$283</f>
        <v>Beaker (Stearyl Alcohol)</v>
      </c>
      <c r="P269" s="123">
        <v>1</v>
      </c>
      <c r="Q269" s="123" t="str">
        <f>Objects!$K$175</f>
        <v>Beaker (Lauryl Alcohol)</v>
      </c>
      <c r="R269" s="123">
        <v>1</v>
      </c>
      <c r="S269" s="123"/>
      <c r="T269" s="123"/>
      <c r="U269" s="123"/>
      <c r="V269" s="123"/>
      <c r="W269" s="123"/>
      <c r="X269" s="123"/>
      <c r="Y269" s="123"/>
      <c r="Z269" s="123"/>
      <c r="AA269" s="123"/>
      <c r="AB269" s="147"/>
      <c r="AC269" s="147"/>
    </row>
    <row r="270" spans="1:29" ht="15" customHeight="1" x14ac:dyDescent="0.25">
      <c r="A270" s="142" t="str">
        <f>[3]Enums!$A$134</f>
        <v>1.0.0</v>
      </c>
      <c r="B270" s="123"/>
      <c r="C270" s="123"/>
      <c r="D270" s="123"/>
      <c r="E270" s="123" t="str">
        <f>Objects!$L$138</f>
        <v>Canister (Ethylene)</v>
      </c>
      <c r="F270" s="123">
        <v>32</v>
      </c>
      <c r="G270" s="123" t="str">
        <f>Objects!$G$28</f>
        <v>Triethylaluminium Catalyst</v>
      </c>
      <c r="H270" s="123">
        <v>32</v>
      </c>
      <c r="I270" s="123" t="str">
        <f>Objects!$L$317</f>
        <v>Drum (Deionized Water)</v>
      </c>
      <c r="J270" s="123">
        <v>3</v>
      </c>
      <c r="K270" s="123" t="str">
        <f>Objects!$T$9</f>
        <v>Canister (Oxygen)</v>
      </c>
      <c r="L270" s="124">
        <v>3</v>
      </c>
      <c r="M270" s="123"/>
      <c r="N270" s="124"/>
      <c r="O270" s="156" t="str">
        <f>Objects!$L$283</f>
        <v>Drum (Stearyl Alcohol)</v>
      </c>
      <c r="P270" s="123">
        <v>1</v>
      </c>
      <c r="Q270" s="123" t="str">
        <f>Objects!$L$175</f>
        <v>Drum (Lauryl Alcohol)</v>
      </c>
      <c r="R270" s="123">
        <v>1</v>
      </c>
      <c r="S270" s="123"/>
      <c r="T270" s="123"/>
      <c r="U270" s="123"/>
      <c r="V270" s="123"/>
      <c r="W270" s="123"/>
      <c r="X270" s="123"/>
      <c r="Y270" s="123"/>
      <c r="Z270" s="123"/>
      <c r="AA270" s="123"/>
      <c r="AB270" s="147"/>
      <c r="AC270" s="147"/>
    </row>
    <row r="271" spans="1:29" ht="15" customHeight="1" x14ac:dyDescent="0.25">
      <c r="A271" s="142" t="str">
        <f>[3]Enums!$A$134</f>
        <v>1.0.0</v>
      </c>
      <c r="B271" s="123"/>
      <c r="C271" s="123"/>
      <c r="D271" s="123"/>
      <c r="E271" s="123" t="str">
        <f>Objects!$J$194</f>
        <v>Vial (Methacrylic Acid)</v>
      </c>
      <c r="F271" s="123">
        <v>1</v>
      </c>
      <c r="G271" s="123" t="str">
        <f>Objects!$J$196</f>
        <v>Vial (Methanol)</v>
      </c>
      <c r="H271" s="123">
        <v>1</v>
      </c>
      <c r="I271" s="123"/>
      <c r="J271" s="123"/>
      <c r="K271" s="123"/>
      <c r="L271" s="124"/>
      <c r="M271" s="123"/>
      <c r="N271" s="124"/>
      <c r="O271" s="156" t="str">
        <f>Objects!$J$201</f>
        <v>Vial (Methyl Methacrylate)</v>
      </c>
      <c r="P271" s="123">
        <v>1</v>
      </c>
      <c r="Q271" s="123"/>
      <c r="R271" s="123"/>
      <c r="S271" s="123"/>
      <c r="T271" s="123"/>
      <c r="U271" s="123"/>
      <c r="V271" s="123"/>
      <c r="W271" s="123"/>
      <c r="X271" s="123"/>
      <c r="Y271" s="123"/>
      <c r="Z271" s="123"/>
      <c r="AA271" s="123"/>
      <c r="AB271" s="147"/>
      <c r="AC271" s="147"/>
    </row>
    <row r="272" spans="1:29" ht="15" customHeight="1" x14ac:dyDescent="0.25">
      <c r="A272" s="142" t="str">
        <f>[3]Enums!$A$134</f>
        <v>1.0.0</v>
      </c>
      <c r="B272" s="123"/>
      <c r="C272" s="123"/>
      <c r="D272" s="123"/>
      <c r="E272" s="123" t="str">
        <f>Objects!$K$194</f>
        <v>Beaker (Methacrylic Acid)</v>
      </c>
      <c r="F272" s="123">
        <v>1</v>
      </c>
      <c r="G272" s="123" t="str">
        <f>Objects!$K$196</f>
        <v>Beaker (Methanol)</v>
      </c>
      <c r="H272" s="123">
        <v>1</v>
      </c>
      <c r="I272" s="123"/>
      <c r="J272" s="124"/>
      <c r="K272" s="123"/>
      <c r="L272" s="124"/>
      <c r="M272" s="123"/>
      <c r="N272" s="124"/>
      <c r="O272" s="156" t="str">
        <f>Objects!$K$201</f>
        <v>Beaker (Methyl Methacrylate)</v>
      </c>
      <c r="P272" s="123">
        <v>1</v>
      </c>
      <c r="Q272" s="123"/>
      <c r="R272" s="123"/>
      <c r="S272" s="123"/>
      <c r="T272" s="123"/>
      <c r="U272" s="123"/>
      <c r="V272" s="123"/>
      <c r="W272" s="123"/>
      <c r="X272" s="123"/>
      <c r="Y272" s="123"/>
      <c r="Z272" s="123"/>
      <c r="AA272" s="123"/>
      <c r="AB272" s="147"/>
      <c r="AC272" s="147"/>
    </row>
    <row r="273" spans="1:29" ht="15" customHeight="1" x14ac:dyDescent="0.25">
      <c r="A273" s="142" t="str">
        <f>[3]Enums!$A$134</f>
        <v>1.0.0</v>
      </c>
      <c r="B273" s="123"/>
      <c r="C273" s="123"/>
      <c r="D273" s="123"/>
      <c r="E273" s="123" t="str">
        <f>Objects!$L$194</f>
        <v>Drum (Methacrylic Acid)</v>
      </c>
      <c r="F273" s="123">
        <v>1</v>
      </c>
      <c r="G273" s="123" t="str">
        <f>Objects!$L$196</f>
        <v>Drum (Methanol)</v>
      </c>
      <c r="H273" s="123">
        <v>1</v>
      </c>
      <c r="I273" s="123"/>
      <c r="J273" s="124"/>
      <c r="K273" s="123"/>
      <c r="L273" s="124"/>
      <c r="M273" s="123"/>
      <c r="N273" s="124"/>
      <c r="O273" s="156" t="str">
        <f>Objects!$L$201</f>
        <v>Drum (Methyl Methacrylate)</v>
      </c>
      <c r="P273" s="123">
        <v>1</v>
      </c>
      <c r="Q273" s="123"/>
      <c r="R273" s="123"/>
      <c r="S273" s="123"/>
      <c r="T273" s="123"/>
      <c r="U273" s="123"/>
      <c r="V273" s="123"/>
      <c r="W273" s="123"/>
      <c r="X273" s="123"/>
      <c r="Y273" s="123"/>
      <c r="Z273" s="123"/>
      <c r="AA273" s="123"/>
      <c r="AB273" s="147"/>
      <c r="AC273" s="147"/>
    </row>
    <row r="274" spans="1:29" ht="15" customHeight="1" x14ac:dyDescent="0.25">
      <c r="A274" s="142" t="str">
        <f>[3]Enums!$A$134</f>
        <v>1.0.0</v>
      </c>
      <c r="B274" s="123"/>
      <c r="C274" s="123"/>
      <c r="D274" s="123"/>
      <c r="E274" s="123" t="str">
        <f>Objects!$K$193</f>
        <v>Beaker (m-Xylene)</v>
      </c>
      <c r="F274" s="123">
        <v>1</v>
      </c>
      <c r="G274" s="123" t="str">
        <f>Objects!$R$9</f>
        <v>Flask (Oxygen)</v>
      </c>
      <c r="H274" s="123">
        <v>1</v>
      </c>
      <c r="I274" s="123" t="str">
        <f>Objects!$G$5</f>
        <v>Cobalt Catalyst</v>
      </c>
      <c r="J274" s="124">
        <v>4</v>
      </c>
      <c r="K274" s="123"/>
      <c r="L274" s="124"/>
      <c r="M274" s="123"/>
      <c r="N274" s="124"/>
      <c r="O274" s="156" t="str">
        <f>Objects!$K$171</f>
        <v>Beaker (Isophthalic Acid)</v>
      </c>
      <c r="P274" s="123">
        <v>1</v>
      </c>
      <c r="Q274" s="123" t="str">
        <f>Objects!$G$5</f>
        <v>Cobalt Catalyst</v>
      </c>
      <c r="R274" s="124">
        <v>3</v>
      </c>
      <c r="S274" s="123"/>
      <c r="T274" s="123"/>
      <c r="U274" s="123"/>
      <c r="V274" s="123"/>
      <c r="W274" s="123"/>
      <c r="X274" s="123"/>
      <c r="Y274" s="123"/>
      <c r="Z274" s="123"/>
      <c r="AA274" s="123"/>
      <c r="AB274" s="147"/>
      <c r="AC274" s="147"/>
    </row>
    <row r="275" spans="1:29" ht="15" customHeight="1" x14ac:dyDescent="0.25">
      <c r="A275" s="142" t="str">
        <f>[3]Enums!$A$134</f>
        <v>1.0.0</v>
      </c>
      <c r="B275" s="123"/>
      <c r="C275" s="123"/>
      <c r="D275" s="123"/>
      <c r="E275" s="123" t="str">
        <f>Objects!$L$193</f>
        <v>Drum (m-Xylene)</v>
      </c>
      <c r="F275" s="123">
        <v>1</v>
      </c>
      <c r="G275" s="123" t="str">
        <f>Objects!$S$9</f>
        <v>Cartridge (Oxygen)</v>
      </c>
      <c r="H275" s="123">
        <v>1</v>
      </c>
      <c r="I275" s="123" t="str">
        <f>Objects!$G$5</f>
        <v>Cobalt Catalyst</v>
      </c>
      <c r="J275" s="124">
        <v>16</v>
      </c>
      <c r="K275" s="123"/>
      <c r="L275" s="124"/>
      <c r="M275" s="123"/>
      <c r="N275" s="124"/>
      <c r="O275" s="156" t="str">
        <f>Objects!$L$171</f>
        <v>Drum (Isophthalic Acid)</v>
      </c>
      <c r="P275" s="123">
        <v>1</v>
      </c>
      <c r="Q275" s="123" t="str">
        <f>Objects!$G$5</f>
        <v>Cobalt Catalyst</v>
      </c>
      <c r="R275" s="124">
        <v>15</v>
      </c>
      <c r="S275" s="123"/>
      <c r="T275" s="123"/>
      <c r="U275" s="123"/>
      <c r="V275" s="123"/>
      <c r="W275" s="123"/>
      <c r="X275" s="123"/>
      <c r="Y275" s="123"/>
      <c r="Z275" s="123"/>
      <c r="AA275" s="123"/>
      <c r="AB275" s="147"/>
      <c r="AC275" s="147"/>
    </row>
    <row r="276" spans="1:29" ht="15" customHeight="1" x14ac:dyDescent="0.25">
      <c r="A276" s="142" t="str">
        <f>[3]Enums!$A$134</f>
        <v>1.0.0</v>
      </c>
      <c r="B276" s="123"/>
      <c r="C276" s="123"/>
      <c r="D276" s="123"/>
      <c r="E276" s="123" t="str">
        <f>Objects!$L$193</f>
        <v>Drum (m-Xylene)</v>
      </c>
      <c r="F276" s="123">
        <v>64</v>
      </c>
      <c r="G276" s="123" t="str">
        <f>Objects!$T$9</f>
        <v>Canister (Oxygen)</v>
      </c>
      <c r="H276" s="123">
        <v>1</v>
      </c>
      <c r="I276" s="123" t="str">
        <f>Objects!$G$5</f>
        <v>Cobalt Catalyst</v>
      </c>
      <c r="J276" s="124">
        <v>64</v>
      </c>
      <c r="K276" s="123"/>
      <c r="L276" s="124"/>
      <c r="M276" s="123"/>
      <c r="N276" s="124"/>
      <c r="O276" s="156" t="str">
        <f>Objects!$L$171</f>
        <v>Drum (Isophthalic Acid)</v>
      </c>
      <c r="P276" s="123">
        <v>64</v>
      </c>
      <c r="Q276" s="123" t="str">
        <f>Objects!$G$5</f>
        <v>Cobalt Catalyst</v>
      </c>
      <c r="R276" s="124">
        <v>63</v>
      </c>
      <c r="S276" s="123"/>
      <c r="T276" s="123"/>
      <c r="U276" s="123"/>
      <c r="V276" s="123"/>
      <c r="W276" s="123"/>
      <c r="X276" s="123"/>
      <c r="Y276" s="123"/>
      <c r="Z276" s="123"/>
      <c r="AA276" s="123"/>
      <c r="AB276" s="147"/>
      <c r="AC276" s="147"/>
    </row>
    <row r="277" spans="1:29" ht="15" customHeight="1" x14ac:dyDescent="0.25">
      <c r="A277" s="142" t="str">
        <f>[3]Enums!$A$134</f>
        <v>1.0.0</v>
      </c>
      <c r="B277" s="123"/>
      <c r="C277" s="123"/>
      <c r="D277" s="123"/>
      <c r="E277" s="123" t="str">
        <f>Objects!$J$176</f>
        <v>Vial (Light Naphtha)</v>
      </c>
      <c r="F277" s="123">
        <v>1</v>
      </c>
      <c r="G277" s="123" t="str">
        <f>Objects!$J$157</f>
        <v>Vial (Heavy Naphtha)</v>
      </c>
      <c r="H277" s="123">
        <v>1</v>
      </c>
      <c r="I277" s="123"/>
      <c r="J277" s="124"/>
      <c r="K277" s="123"/>
      <c r="L277" s="124"/>
      <c r="M277" s="123"/>
      <c r="N277" s="124"/>
      <c r="O277" s="156" t="str">
        <f>Objects!$J$209</f>
        <v>Vial (Naphtha)</v>
      </c>
      <c r="P277" s="123">
        <v>1</v>
      </c>
      <c r="Q277" s="123"/>
      <c r="R277" s="123"/>
      <c r="S277" s="123"/>
      <c r="T277" s="123"/>
      <c r="U277" s="123"/>
      <c r="V277" s="123"/>
      <c r="W277" s="123"/>
      <c r="X277" s="123"/>
      <c r="Y277" s="123"/>
      <c r="Z277" s="123"/>
      <c r="AA277" s="123"/>
      <c r="AB277" s="147"/>
      <c r="AC277" s="147"/>
    </row>
    <row r="278" spans="1:29" ht="15" customHeight="1" x14ac:dyDescent="0.25">
      <c r="A278" s="142" t="str">
        <f>[3]Enums!$A$134</f>
        <v>1.0.0</v>
      </c>
      <c r="B278" s="123"/>
      <c r="C278" s="123"/>
      <c r="D278" s="123"/>
      <c r="E278" s="123" t="str">
        <f>Objects!$K$176</f>
        <v>Beaker (Light Naphtha)</v>
      </c>
      <c r="F278" s="123">
        <v>1</v>
      </c>
      <c r="G278" s="123" t="str">
        <f>Objects!$K$157</f>
        <v>Beaker (Heavy Naphtha)</v>
      </c>
      <c r="H278" s="123">
        <v>1</v>
      </c>
      <c r="I278" s="123"/>
      <c r="J278" s="124"/>
      <c r="K278" s="123"/>
      <c r="L278" s="124"/>
      <c r="M278" s="123"/>
      <c r="N278" s="124"/>
      <c r="O278" s="156" t="str">
        <f>Objects!$K$209</f>
        <v>Beaker (Naphtha)</v>
      </c>
      <c r="P278" s="123">
        <v>1</v>
      </c>
      <c r="Q278" s="123"/>
      <c r="R278" s="123"/>
      <c r="S278" s="123"/>
      <c r="T278" s="123"/>
      <c r="U278" s="123"/>
      <c r="V278" s="123"/>
      <c r="W278" s="123"/>
      <c r="X278" s="123"/>
      <c r="Y278" s="123"/>
      <c r="Z278" s="123"/>
      <c r="AA278" s="123"/>
      <c r="AB278" s="147"/>
      <c r="AC278" s="147"/>
    </row>
    <row r="279" spans="1:29" ht="15" customHeight="1" x14ac:dyDescent="0.25">
      <c r="A279" s="142" t="str">
        <f>[3]Enums!$A$134</f>
        <v>1.0.0</v>
      </c>
      <c r="B279" s="123"/>
      <c r="C279" s="123"/>
      <c r="D279" s="123"/>
      <c r="E279" s="123" t="str">
        <f>Objects!$L$176</f>
        <v>Drum (Light Naphtha)</v>
      </c>
      <c r="F279" s="123">
        <v>1</v>
      </c>
      <c r="G279" s="123" t="str">
        <f>Objects!$L$157</f>
        <v>Drum (Heavy Naphtha)</v>
      </c>
      <c r="H279" s="123">
        <v>1</v>
      </c>
      <c r="I279" s="123"/>
      <c r="J279" s="124"/>
      <c r="K279" s="123"/>
      <c r="L279" s="124"/>
      <c r="M279" s="123"/>
      <c r="N279" s="124"/>
      <c r="O279" s="156" t="str">
        <f>Objects!$L$209</f>
        <v>Drum (Naphtha)</v>
      </c>
      <c r="P279" s="123">
        <v>1</v>
      </c>
      <c r="Q279" s="123"/>
      <c r="R279" s="123"/>
      <c r="S279" s="123"/>
      <c r="T279" s="123"/>
      <c r="U279" s="123"/>
      <c r="V279" s="123"/>
      <c r="W279" s="123"/>
      <c r="X279" s="123"/>
      <c r="Y279" s="123"/>
      <c r="Z279" s="123"/>
      <c r="AA279" s="123"/>
      <c r="AB279" s="147"/>
      <c r="AC279" s="147"/>
    </row>
    <row r="280" spans="1:29" ht="15" customHeight="1" x14ac:dyDescent="0.25">
      <c r="A280" s="142" t="str">
        <f>[3]Enums!$A$134</f>
        <v>1.0.0</v>
      </c>
      <c r="B280" s="123"/>
      <c r="C280" s="123"/>
      <c r="D280" s="123"/>
      <c r="E280" s="123" t="str">
        <f>Objects!$J$176</f>
        <v>Vial (Light Naphtha)</v>
      </c>
      <c r="F280" s="123">
        <v>4</v>
      </c>
      <c r="G280" s="123" t="str">
        <f>Objects!$J$157</f>
        <v>Vial (Heavy Naphtha)</v>
      </c>
      <c r="H280" s="123">
        <v>4</v>
      </c>
      <c r="I280" s="123"/>
      <c r="J280" s="124"/>
      <c r="K280" s="123"/>
      <c r="L280" s="124"/>
      <c r="M280" s="123"/>
      <c r="N280" s="124"/>
      <c r="O280" s="156" t="str">
        <f>Objects!$J$209</f>
        <v>Vial (Naphtha)</v>
      </c>
      <c r="P280" s="123">
        <v>4</v>
      </c>
      <c r="Q280" s="123"/>
      <c r="R280" s="123"/>
      <c r="S280" s="123"/>
      <c r="T280" s="123"/>
      <c r="U280" s="123"/>
      <c r="V280" s="123"/>
      <c r="W280" s="123"/>
      <c r="X280" s="123"/>
      <c r="Y280" s="123"/>
      <c r="Z280" s="123"/>
      <c r="AA280" s="123"/>
      <c r="AB280" s="147"/>
      <c r="AC280" s="147"/>
    </row>
    <row r="281" spans="1:29" ht="15" customHeight="1" x14ac:dyDescent="0.25">
      <c r="A281" s="142" t="str">
        <f>[3]Enums!$A$134</f>
        <v>1.0.0</v>
      </c>
      <c r="B281" s="123"/>
      <c r="C281" s="123"/>
      <c r="D281" s="123"/>
      <c r="E281" s="123" t="str">
        <f>Objects!$K$176</f>
        <v>Beaker (Light Naphtha)</v>
      </c>
      <c r="F281" s="123">
        <v>4</v>
      </c>
      <c r="G281" s="123" t="str">
        <f>Objects!$K$157</f>
        <v>Beaker (Heavy Naphtha)</v>
      </c>
      <c r="H281" s="123">
        <v>4</v>
      </c>
      <c r="I281" s="123"/>
      <c r="J281" s="124"/>
      <c r="K281" s="123"/>
      <c r="L281" s="124"/>
      <c r="M281" s="123"/>
      <c r="N281" s="124"/>
      <c r="O281" s="156" t="str">
        <f>Objects!$K$209</f>
        <v>Beaker (Naphtha)</v>
      </c>
      <c r="P281" s="123">
        <v>4</v>
      </c>
      <c r="Q281" s="123"/>
      <c r="R281" s="123"/>
      <c r="S281" s="123"/>
      <c r="T281" s="123"/>
      <c r="U281" s="123"/>
      <c r="V281" s="123"/>
      <c r="W281" s="123"/>
      <c r="X281" s="123"/>
      <c r="Y281" s="123"/>
      <c r="Z281" s="123"/>
      <c r="AA281" s="123"/>
      <c r="AB281" s="147"/>
      <c r="AC281" s="147"/>
    </row>
    <row r="282" spans="1:29" ht="15" customHeight="1" x14ac:dyDescent="0.25">
      <c r="A282" s="142" t="str">
        <f>[3]Enums!$A$134</f>
        <v>1.0.0</v>
      </c>
      <c r="B282" s="123"/>
      <c r="C282" s="123"/>
      <c r="D282" s="123"/>
      <c r="E282" s="123" t="str">
        <f>Objects!$L$176</f>
        <v>Drum (Light Naphtha)</v>
      </c>
      <c r="F282" s="123">
        <v>4</v>
      </c>
      <c r="G282" s="123" t="str">
        <f>Objects!$L$157</f>
        <v>Drum (Heavy Naphtha)</v>
      </c>
      <c r="H282" s="123">
        <v>4</v>
      </c>
      <c r="I282" s="123"/>
      <c r="J282" s="124"/>
      <c r="K282" s="123"/>
      <c r="L282" s="124"/>
      <c r="M282" s="123"/>
      <c r="N282" s="124"/>
      <c r="O282" s="156" t="str">
        <f>Objects!$L$209</f>
        <v>Drum (Naphtha)</v>
      </c>
      <c r="P282" s="123">
        <v>4</v>
      </c>
      <c r="Q282" s="123"/>
      <c r="R282" s="123"/>
      <c r="S282" s="123"/>
      <c r="T282" s="123"/>
      <c r="U282" s="123"/>
      <c r="V282" s="123"/>
      <c r="W282" s="123"/>
      <c r="X282" s="123"/>
      <c r="Y282" s="123"/>
      <c r="Z282" s="123"/>
      <c r="AA282" s="123"/>
      <c r="AB282" s="147"/>
      <c r="AC282" s="147"/>
    </row>
    <row r="283" spans="1:29" ht="15" customHeight="1" x14ac:dyDescent="0.25">
      <c r="A283" s="142" t="str">
        <f>[3]Enums!$A$134</f>
        <v>1.0.0</v>
      </c>
      <c r="B283" s="123"/>
      <c r="C283" s="123"/>
      <c r="D283" s="123"/>
      <c r="E283" s="123" t="str">
        <f>Objects!$J$176</f>
        <v>Vial (Light Naphtha)</v>
      </c>
      <c r="F283" s="123">
        <v>16</v>
      </c>
      <c r="G283" s="123" t="str">
        <f>Objects!$J$157</f>
        <v>Vial (Heavy Naphtha)</v>
      </c>
      <c r="H283" s="123">
        <v>16</v>
      </c>
      <c r="I283" s="123"/>
      <c r="J283" s="124"/>
      <c r="K283" s="123"/>
      <c r="L283" s="124"/>
      <c r="M283" s="123"/>
      <c r="N283" s="124"/>
      <c r="O283" s="156" t="str">
        <f>Objects!$J$209</f>
        <v>Vial (Naphtha)</v>
      </c>
      <c r="P283" s="123">
        <v>16</v>
      </c>
      <c r="Q283" s="123"/>
      <c r="R283" s="123"/>
      <c r="S283" s="123"/>
      <c r="T283" s="123"/>
      <c r="U283" s="123"/>
      <c r="V283" s="123"/>
      <c r="W283" s="123"/>
      <c r="X283" s="123"/>
      <c r="Y283" s="123"/>
      <c r="Z283" s="123"/>
      <c r="AA283" s="123"/>
      <c r="AB283" s="147"/>
      <c r="AC283" s="147"/>
    </row>
    <row r="284" spans="1:29" ht="15" customHeight="1" x14ac:dyDescent="0.25">
      <c r="A284" s="142" t="str">
        <f>[3]Enums!$A$134</f>
        <v>1.0.0</v>
      </c>
      <c r="B284" s="123"/>
      <c r="C284" s="123"/>
      <c r="D284" s="123"/>
      <c r="E284" s="123" t="str">
        <f>Objects!$K$176</f>
        <v>Beaker (Light Naphtha)</v>
      </c>
      <c r="F284" s="123">
        <v>16</v>
      </c>
      <c r="G284" s="123" t="str">
        <f>Objects!$K$157</f>
        <v>Beaker (Heavy Naphtha)</v>
      </c>
      <c r="H284" s="123">
        <v>16</v>
      </c>
      <c r="I284" s="123"/>
      <c r="J284" s="124"/>
      <c r="K284" s="123"/>
      <c r="L284" s="124"/>
      <c r="M284" s="123"/>
      <c r="N284" s="124"/>
      <c r="O284" s="156" t="str">
        <f>Objects!$K$209</f>
        <v>Beaker (Naphtha)</v>
      </c>
      <c r="P284" s="123">
        <v>16</v>
      </c>
      <c r="Q284" s="123"/>
      <c r="R284" s="123"/>
      <c r="S284" s="123"/>
      <c r="T284" s="123"/>
      <c r="U284" s="123"/>
      <c r="V284" s="123"/>
      <c r="W284" s="123"/>
      <c r="X284" s="123"/>
      <c r="Y284" s="123"/>
      <c r="Z284" s="123"/>
      <c r="AA284" s="123"/>
      <c r="AB284" s="147"/>
      <c r="AC284" s="147"/>
    </row>
    <row r="285" spans="1:29" ht="15" customHeight="1" x14ac:dyDescent="0.25">
      <c r="A285" s="142" t="str">
        <f>[3]Enums!$A$134</f>
        <v>1.0.0</v>
      </c>
      <c r="B285" s="123"/>
      <c r="C285" s="123"/>
      <c r="D285" s="123"/>
      <c r="E285" s="123" t="str">
        <f>Objects!$L$176</f>
        <v>Drum (Light Naphtha)</v>
      </c>
      <c r="F285" s="123">
        <v>16</v>
      </c>
      <c r="G285" s="123" t="str">
        <f>Objects!$L$157</f>
        <v>Drum (Heavy Naphtha)</v>
      </c>
      <c r="H285" s="123">
        <v>16</v>
      </c>
      <c r="I285" s="123"/>
      <c r="J285" s="124"/>
      <c r="K285" s="123"/>
      <c r="L285" s="124"/>
      <c r="M285" s="123"/>
      <c r="N285" s="124"/>
      <c r="O285" s="156" t="str">
        <f>Objects!$L$209</f>
        <v>Drum (Naphtha)</v>
      </c>
      <c r="P285" s="123">
        <v>16</v>
      </c>
      <c r="Q285" s="123"/>
      <c r="R285" s="123"/>
      <c r="S285" s="123"/>
      <c r="T285" s="123"/>
      <c r="U285" s="123"/>
      <c r="V285" s="123"/>
      <c r="W285" s="123"/>
      <c r="X285" s="123"/>
      <c r="Y285" s="123"/>
      <c r="Z285" s="123"/>
      <c r="AA285" s="123"/>
      <c r="AB285" s="147"/>
      <c r="AC285" s="147"/>
    </row>
    <row r="286" spans="1:29" ht="15" customHeight="1" x14ac:dyDescent="0.25">
      <c r="A286" s="142" t="str">
        <f>[3]Enums!$A$134</f>
        <v>1.0.0</v>
      </c>
      <c r="B286" s="123"/>
      <c r="C286" s="123"/>
      <c r="D286" s="123"/>
      <c r="E286" s="123" t="str">
        <f>Objects!$L$176</f>
        <v>Drum (Light Naphtha)</v>
      </c>
      <c r="F286" s="123">
        <v>64</v>
      </c>
      <c r="G286" s="123" t="str">
        <f>Objects!$L$157</f>
        <v>Drum (Heavy Naphtha)</v>
      </c>
      <c r="H286" s="123">
        <v>64</v>
      </c>
      <c r="I286" s="123"/>
      <c r="J286" s="124"/>
      <c r="K286" s="123"/>
      <c r="L286" s="124"/>
      <c r="M286" s="123"/>
      <c r="N286" s="124"/>
      <c r="O286" s="156" t="str">
        <f>Objects!$L$209</f>
        <v>Drum (Naphtha)</v>
      </c>
      <c r="P286" s="123">
        <v>64</v>
      </c>
      <c r="Q286" s="123"/>
      <c r="R286" s="123"/>
      <c r="S286" s="123"/>
      <c r="T286" s="123"/>
      <c r="U286" s="123"/>
      <c r="V286" s="123"/>
      <c r="W286" s="123"/>
      <c r="X286" s="123"/>
      <c r="Y286" s="123"/>
      <c r="Z286" s="123"/>
      <c r="AA286" s="123"/>
      <c r="AB286" s="147"/>
      <c r="AC286" s="147"/>
    </row>
    <row r="287" spans="1:29" ht="15" customHeight="1" x14ac:dyDescent="0.25">
      <c r="A287" s="142" t="str">
        <f>[3]Enums!$A$134</f>
        <v>1.0.0</v>
      </c>
      <c r="B287" s="123"/>
      <c r="C287" s="123"/>
      <c r="D287" s="123"/>
      <c r="E287" s="123" t="str">
        <f>Objects!$R$8</f>
        <v>Flask (Nitrogen)</v>
      </c>
      <c r="F287" s="123">
        <v>1</v>
      </c>
      <c r="G287" s="123" t="str">
        <f>Objects!$R$2</f>
        <v>Flask (Hydrogen)</v>
      </c>
      <c r="H287" s="123">
        <v>3</v>
      </c>
      <c r="I287" s="123" t="str">
        <f>Objects!$G$13</f>
        <v>Iron III Oxide Catalyst</v>
      </c>
      <c r="J287" s="124">
        <v>1</v>
      </c>
      <c r="K287" s="123"/>
      <c r="L287" s="124"/>
      <c r="M287" s="123"/>
      <c r="N287" s="124"/>
      <c r="O287" s="156" t="str">
        <f>Objects!$J$45</f>
        <v>Flask (Ammonia)</v>
      </c>
      <c r="P287" s="123">
        <v>2</v>
      </c>
      <c r="Q287" s="123"/>
      <c r="R287" s="123"/>
      <c r="S287" s="123"/>
      <c r="T287" s="123"/>
      <c r="U287" s="123"/>
      <c r="V287" s="123"/>
      <c r="W287" s="123"/>
      <c r="X287" s="123"/>
      <c r="Y287" s="123"/>
      <c r="Z287" s="123"/>
      <c r="AA287" s="123"/>
      <c r="AB287" s="147"/>
      <c r="AC287" s="147"/>
    </row>
    <row r="288" spans="1:29" ht="15" customHeight="1" x14ac:dyDescent="0.25">
      <c r="A288" s="142" t="str">
        <f>[3]Enums!$A$144</f>
        <v>1.1.0</v>
      </c>
      <c r="B288" s="123"/>
      <c r="C288" s="123"/>
      <c r="D288" s="123"/>
      <c r="E288" s="123" t="str">
        <f>Objects!$R$8</f>
        <v>Flask (Nitrogen)</v>
      </c>
      <c r="F288" s="123">
        <v>4</v>
      </c>
      <c r="G288" s="123" t="str">
        <f>Objects!$R$2</f>
        <v>Flask (Hydrogen)</v>
      </c>
      <c r="H288" s="123">
        <v>12</v>
      </c>
      <c r="I288" s="123" t="str">
        <f>Objects!$G$13</f>
        <v>Iron III Oxide Catalyst</v>
      </c>
      <c r="J288" s="124">
        <v>2</v>
      </c>
      <c r="K288" s="123"/>
      <c r="L288" s="124"/>
      <c r="M288" s="123"/>
      <c r="N288" s="124"/>
      <c r="O288" s="156" t="str">
        <f>Objects!$J$45</f>
        <v>Flask (Ammonia)</v>
      </c>
      <c r="P288" s="123">
        <v>8</v>
      </c>
      <c r="Q288" s="123" t="str">
        <f>Objects!$G$13</f>
        <v>Iron III Oxide Catalyst</v>
      </c>
      <c r="R288" s="124">
        <v>1</v>
      </c>
      <c r="S288" s="123"/>
      <c r="T288" s="123"/>
      <c r="U288" s="123"/>
      <c r="V288" s="123"/>
      <c r="W288" s="123"/>
      <c r="X288" s="123"/>
      <c r="Y288" s="123"/>
      <c r="Z288" s="123"/>
      <c r="AA288" s="123"/>
      <c r="AB288" s="147"/>
      <c r="AC288" s="147"/>
    </row>
    <row r="289" spans="1:29" ht="15" customHeight="1" x14ac:dyDescent="0.25">
      <c r="A289" s="142" t="str">
        <f>[3]Enums!$A$134</f>
        <v>1.0.0</v>
      </c>
      <c r="B289" s="123"/>
      <c r="C289" s="123"/>
      <c r="D289" s="123"/>
      <c r="E289" s="123" t="str">
        <f>Objects!$R$8</f>
        <v>Flask (Nitrogen)</v>
      </c>
      <c r="F289" s="123">
        <v>16</v>
      </c>
      <c r="G289" s="123" t="str">
        <f>Objects!$R$2</f>
        <v>Flask (Hydrogen)</v>
      </c>
      <c r="H289" s="123">
        <v>48</v>
      </c>
      <c r="I289" s="123" t="str">
        <f>Objects!$G$13</f>
        <v>Iron III Oxide Catalyst</v>
      </c>
      <c r="J289" s="124">
        <v>3</v>
      </c>
      <c r="K289" s="123"/>
      <c r="L289" s="124"/>
      <c r="M289" s="123"/>
      <c r="N289" s="124"/>
      <c r="O289" s="156" t="str">
        <f>Objects!$J$45</f>
        <v>Flask (Ammonia)</v>
      </c>
      <c r="P289" s="123">
        <v>32</v>
      </c>
      <c r="Q289" s="123" t="str">
        <f>Objects!$G$13</f>
        <v>Iron III Oxide Catalyst</v>
      </c>
      <c r="R289" s="124">
        <v>2</v>
      </c>
      <c r="S289" s="123"/>
      <c r="T289" s="123"/>
      <c r="U289" s="123"/>
      <c r="V289" s="123"/>
      <c r="W289" s="123"/>
      <c r="X289" s="123"/>
      <c r="Y289" s="123"/>
      <c r="Z289" s="123"/>
      <c r="AA289" s="123"/>
      <c r="AB289" s="147"/>
      <c r="AC289" s="147"/>
    </row>
    <row r="290" spans="1:29" ht="15" customHeight="1" x14ac:dyDescent="0.25">
      <c r="A290" s="142" t="str">
        <f>[3]Enums!$A$134</f>
        <v>1.0.0</v>
      </c>
      <c r="B290" s="123"/>
      <c r="C290" s="123"/>
      <c r="D290" s="123"/>
      <c r="E290" s="123" t="str">
        <f>Objects!$S$8</f>
        <v>Cartridge (Nitrogen)</v>
      </c>
      <c r="F290" s="123">
        <v>1</v>
      </c>
      <c r="G290" s="123" t="str">
        <f>Objects!$S$2</f>
        <v>Cartridge (Hydrogen)</v>
      </c>
      <c r="H290" s="123">
        <v>3</v>
      </c>
      <c r="I290" s="123" t="str">
        <f>Objects!$G$13</f>
        <v>Iron III Oxide Catalyst</v>
      </c>
      <c r="J290" s="124">
        <v>4</v>
      </c>
      <c r="K290" s="123"/>
      <c r="L290" s="124"/>
      <c r="M290" s="123"/>
      <c r="N290" s="124"/>
      <c r="O290" s="156" t="str">
        <f>Objects!$K$45</f>
        <v>Cartridge (Ammonia)</v>
      </c>
      <c r="P290" s="123">
        <v>2</v>
      </c>
      <c r="Q290" s="123" t="str">
        <f>Objects!$G$13</f>
        <v>Iron III Oxide Catalyst</v>
      </c>
      <c r="R290" s="124">
        <v>3</v>
      </c>
      <c r="S290" s="123"/>
      <c r="T290" s="123"/>
      <c r="U290" s="123"/>
      <c r="V290" s="123"/>
      <c r="W290" s="123"/>
      <c r="X290" s="123"/>
      <c r="Y290" s="123"/>
      <c r="Z290" s="123"/>
      <c r="AA290" s="123"/>
      <c r="AB290" s="147"/>
      <c r="AC290" s="147"/>
    </row>
    <row r="291" spans="1:29" ht="15" customHeight="1" x14ac:dyDescent="0.25">
      <c r="A291" s="142" t="str">
        <f>[3]Enums!$A$144</f>
        <v>1.1.0</v>
      </c>
      <c r="B291" s="123"/>
      <c r="C291" s="123"/>
      <c r="D291" s="123"/>
      <c r="E291" s="123" t="str">
        <f>Objects!$S$8</f>
        <v>Cartridge (Nitrogen)</v>
      </c>
      <c r="F291" s="123">
        <v>4</v>
      </c>
      <c r="G291" s="123" t="str">
        <f>Objects!$S$2</f>
        <v>Cartridge (Hydrogen)</v>
      </c>
      <c r="H291" s="123">
        <v>12</v>
      </c>
      <c r="I291" s="123" t="str">
        <f>Objects!$G$13</f>
        <v>Iron III Oxide Catalyst</v>
      </c>
      <c r="J291" s="124">
        <v>8</v>
      </c>
      <c r="K291" s="123"/>
      <c r="L291" s="124"/>
      <c r="M291" s="123"/>
      <c r="N291" s="124"/>
      <c r="O291" s="156" t="str">
        <f>Objects!$K$45</f>
        <v>Cartridge (Ammonia)</v>
      </c>
      <c r="P291" s="123">
        <v>8</v>
      </c>
      <c r="Q291" s="123" t="str">
        <f>Objects!$G$13</f>
        <v>Iron III Oxide Catalyst</v>
      </c>
      <c r="R291" s="124">
        <v>7</v>
      </c>
      <c r="S291" s="123"/>
      <c r="T291" s="123"/>
      <c r="U291" s="123"/>
      <c r="V291" s="123"/>
      <c r="W291" s="123"/>
      <c r="X291" s="123"/>
      <c r="Y291" s="123"/>
      <c r="Z291" s="123"/>
      <c r="AA291" s="123"/>
      <c r="AB291" s="147"/>
      <c r="AC291" s="147"/>
    </row>
    <row r="292" spans="1:29" ht="15" customHeight="1" x14ac:dyDescent="0.25">
      <c r="A292" s="142" t="str">
        <f>[3]Enums!$A$134</f>
        <v>1.0.0</v>
      </c>
      <c r="B292" s="123"/>
      <c r="C292" s="123"/>
      <c r="D292" s="123"/>
      <c r="E292" s="123" t="str">
        <f>Objects!$S$8</f>
        <v>Cartridge (Nitrogen)</v>
      </c>
      <c r="F292" s="123">
        <v>16</v>
      </c>
      <c r="G292" s="123" t="str">
        <f>Objects!$S$2</f>
        <v>Cartridge (Hydrogen)</v>
      </c>
      <c r="H292" s="123">
        <v>48</v>
      </c>
      <c r="I292" s="123" t="str">
        <f>Objects!$G$13</f>
        <v>Iron III Oxide Catalyst</v>
      </c>
      <c r="J292" s="124">
        <v>12</v>
      </c>
      <c r="K292" s="123"/>
      <c r="L292" s="124"/>
      <c r="M292" s="123"/>
      <c r="N292" s="124"/>
      <c r="O292" s="156" t="str">
        <f>Objects!$K$45</f>
        <v>Cartridge (Ammonia)</v>
      </c>
      <c r="P292" s="123">
        <v>32</v>
      </c>
      <c r="Q292" s="123" t="str">
        <f>Objects!$G$13</f>
        <v>Iron III Oxide Catalyst</v>
      </c>
      <c r="R292" s="124">
        <v>11</v>
      </c>
      <c r="S292" s="123"/>
      <c r="T292" s="123"/>
      <c r="U292" s="123"/>
      <c r="V292" s="123"/>
      <c r="W292" s="123"/>
      <c r="X292" s="123"/>
      <c r="Y292" s="123"/>
      <c r="Z292" s="123"/>
      <c r="AA292" s="123"/>
      <c r="AB292" s="147"/>
      <c r="AC292" s="147"/>
    </row>
    <row r="293" spans="1:29" ht="15" customHeight="1" x14ac:dyDescent="0.25">
      <c r="A293" s="142" t="str">
        <f>[3]Enums!$A$134</f>
        <v>1.0.0</v>
      </c>
      <c r="B293" s="123"/>
      <c r="C293" s="123"/>
      <c r="D293" s="123"/>
      <c r="E293" s="123" t="str">
        <f>Objects!$T$8</f>
        <v>Canister (Nitrogen)</v>
      </c>
      <c r="F293" s="123">
        <v>1</v>
      </c>
      <c r="G293" s="123" t="str">
        <f>Objects!$T$2</f>
        <v>Canister (Hydrogen)</v>
      </c>
      <c r="H293" s="123">
        <v>3</v>
      </c>
      <c r="I293" s="123" t="str">
        <f>Objects!$G$13</f>
        <v>Iron III Oxide Catalyst</v>
      </c>
      <c r="J293" s="124">
        <v>16</v>
      </c>
      <c r="K293" s="123"/>
      <c r="L293" s="124"/>
      <c r="M293" s="123"/>
      <c r="N293" s="124"/>
      <c r="O293" s="156" t="str">
        <f>Objects!$L$45</f>
        <v>Canister (Ammonia)</v>
      </c>
      <c r="P293" s="123">
        <v>2</v>
      </c>
      <c r="Q293" s="123" t="str">
        <f>Objects!$G$13</f>
        <v>Iron III Oxide Catalyst</v>
      </c>
      <c r="R293" s="124">
        <v>15</v>
      </c>
      <c r="S293" s="123"/>
      <c r="T293" s="123"/>
      <c r="U293" s="123"/>
      <c r="V293" s="123"/>
      <c r="W293" s="123"/>
      <c r="X293" s="123"/>
      <c r="Y293" s="123"/>
      <c r="Z293" s="123"/>
      <c r="AA293" s="123"/>
      <c r="AB293" s="147"/>
      <c r="AC293" s="147"/>
    </row>
    <row r="294" spans="1:29" ht="15" customHeight="1" x14ac:dyDescent="0.25">
      <c r="A294" s="142" t="str">
        <f>[3]Enums!$A$144</f>
        <v>1.1.0</v>
      </c>
      <c r="B294" s="123"/>
      <c r="C294" s="123"/>
      <c r="D294" s="123"/>
      <c r="E294" s="123" t="str">
        <f>Objects!$T$8</f>
        <v>Canister (Nitrogen)</v>
      </c>
      <c r="F294" s="123">
        <v>4</v>
      </c>
      <c r="G294" s="123" t="str">
        <f>Objects!$T$2</f>
        <v>Canister (Hydrogen)</v>
      </c>
      <c r="H294" s="123">
        <v>12</v>
      </c>
      <c r="I294" s="123" t="str">
        <f>Objects!$G$13</f>
        <v>Iron III Oxide Catalyst</v>
      </c>
      <c r="J294" s="124">
        <v>32</v>
      </c>
      <c r="K294" s="123"/>
      <c r="L294" s="124"/>
      <c r="M294" s="123"/>
      <c r="N294" s="124"/>
      <c r="O294" s="156" t="str">
        <f>Objects!$L$45</f>
        <v>Canister (Ammonia)</v>
      </c>
      <c r="P294" s="123">
        <v>8</v>
      </c>
      <c r="Q294" s="123" t="str">
        <f>Objects!$G$13</f>
        <v>Iron III Oxide Catalyst</v>
      </c>
      <c r="R294" s="124">
        <v>31</v>
      </c>
      <c r="S294" s="123"/>
      <c r="T294" s="123"/>
      <c r="U294" s="123"/>
      <c r="V294" s="123"/>
      <c r="W294" s="123"/>
      <c r="X294" s="123"/>
      <c r="Y294" s="123"/>
      <c r="Z294" s="123"/>
      <c r="AA294" s="123"/>
      <c r="AB294" s="147"/>
      <c r="AC294" s="147"/>
    </row>
    <row r="295" spans="1:29" ht="15" customHeight="1" x14ac:dyDescent="0.25">
      <c r="A295" s="142" t="str">
        <f>[3]Enums!$A$134</f>
        <v>1.0.0</v>
      </c>
      <c r="B295" s="123"/>
      <c r="C295" s="123"/>
      <c r="D295" s="123"/>
      <c r="E295" s="123" t="str">
        <f>Objects!$T$8</f>
        <v>Canister (Nitrogen)</v>
      </c>
      <c r="F295" s="123">
        <v>16</v>
      </c>
      <c r="G295" s="123" t="str">
        <f>Objects!$T$2</f>
        <v>Canister (Hydrogen)</v>
      </c>
      <c r="H295" s="123">
        <v>48</v>
      </c>
      <c r="I295" s="123" t="str">
        <f>Objects!$G$13</f>
        <v>Iron III Oxide Catalyst</v>
      </c>
      <c r="J295" s="124">
        <v>48</v>
      </c>
      <c r="K295" s="123"/>
      <c r="L295" s="124"/>
      <c r="M295" s="123"/>
      <c r="N295" s="124"/>
      <c r="O295" s="156" t="str">
        <f>Objects!$L$45</f>
        <v>Canister (Ammonia)</v>
      </c>
      <c r="P295" s="123">
        <v>32</v>
      </c>
      <c r="Q295" s="123" t="str">
        <f>Objects!$G$13</f>
        <v>Iron III Oxide Catalyst</v>
      </c>
      <c r="R295" s="124">
        <v>47</v>
      </c>
      <c r="S295" s="123"/>
      <c r="T295" s="123"/>
      <c r="U295" s="123"/>
      <c r="V295" s="123"/>
      <c r="W295" s="123"/>
      <c r="X295" s="123"/>
      <c r="Y295" s="123"/>
      <c r="Z295" s="123"/>
      <c r="AA295" s="123"/>
      <c r="AB295" s="147"/>
      <c r="AC295" s="147"/>
    </row>
    <row r="296" spans="1:29" ht="15" customHeight="1" x14ac:dyDescent="0.25">
      <c r="A296" s="142" t="str">
        <f>[3]Enums!$A$144</f>
        <v>1.1.0</v>
      </c>
      <c r="B296" s="123"/>
      <c r="C296" s="123"/>
      <c r="D296" s="123"/>
      <c r="E296" s="123" t="str">
        <f>Objects!$T$8</f>
        <v>Canister (Nitrogen)</v>
      </c>
      <c r="F296" s="123">
        <v>64</v>
      </c>
      <c r="G296" s="123" t="str">
        <f>Objects!$T$2</f>
        <v>Canister (Hydrogen)</v>
      </c>
      <c r="H296" s="123">
        <v>64</v>
      </c>
      <c r="I296" s="123" t="str">
        <f>Objects!$T$2</f>
        <v>Canister (Hydrogen)</v>
      </c>
      <c r="J296" s="124">
        <v>64</v>
      </c>
      <c r="K296" s="123" t="str">
        <f>Objects!$T$2</f>
        <v>Canister (Hydrogen)</v>
      </c>
      <c r="L296" s="124">
        <v>64</v>
      </c>
      <c r="M296" s="123" t="str">
        <f>Objects!$G$13</f>
        <v>Iron III Oxide Catalyst</v>
      </c>
      <c r="N296" s="124">
        <v>64</v>
      </c>
      <c r="O296" s="156" t="str">
        <f>Objects!$L$45</f>
        <v>Canister (Ammonia)</v>
      </c>
      <c r="P296" s="123">
        <v>64</v>
      </c>
      <c r="Q296" s="156" t="str">
        <f>Objects!$L$45</f>
        <v>Canister (Ammonia)</v>
      </c>
      <c r="R296" s="123">
        <v>64</v>
      </c>
      <c r="S296" s="123" t="str">
        <f>Objects!$G$13</f>
        <v>Iron III Oxide Catalyst</v>
      </c>
      <c r="T296" s="124">
        <v>63</v>
      </c>
      <c r="U296" s="123"/>
      <c r="V296" s="123"/>
      <c r="W296" s="123"/>
      <c r="X296" s="123"/>
      <c r="Y296" s="123"/>
      <c r="Z296" s="123"/>
      <c r="AA296" s="123"/>
      <c r="AB296" s="147"/>
      <c r="AC296" s="147"/>
    </row>
    <row r="297" spans="1:29" ht="15" customHeight="1" x14ac:dyDescent="0.25">
      <c r="A297" s="142" t="str">
        <f>[3]Enums!$A$134</f>
        <v>1.0.0</v>
      </c>
      <c r="B297" s="123"/>
      <c r="C297" s="123"/>
      <c r="D297" s="123"/>
      <c r="E297" s="123" t="str">
        <f>Objects!$J$255</f>
        <v>Flask (Propylene)</v>
      </c>
      <c r="F297" s="123">
        <v>1</v>
      </c>
      <c r="G297" s="123" t="str">
        <f>Objects!$J$45</f>
        <v>Flask (Ammonia)</v>
      </c>
      <c r="H297" s="123">
        <v>1</v>
      </c>
      <c r="I297" s="123"/>
      <c r="J297" s="124"/>
      <c r="K297" s="123"/>
      <c r="L297" s="124"/>
      <c r="M297" s="123"/>
      <c r="N297" s="124"/>
      <c r="O297" s="156" t="str">
        <f>Objects!$N$4</f>
        <v>Vial (Acrylonitrile)</v>
      </c>
      <c r="P297" s="123">
        <v>2</v>
      </c>
      <c r="Q297" s="123"/>
      <c r="R297" s="123"/>
      <c r="S297" s="123"/>
      <c r="T297" s="123"/>
      <c r="U297" s="123"/>
      <c r="V297" s="123"/>
      <c r="W297" s="123"/>
      <c r="X297" s="123"/>
      <c r="Y297" s="123"/>
      <c r="Z297" s="123"/>
      <c r="AA297" s="123"/>
      <c r="AB297" s="147"/>
      <c r="AC297" s="147"/>
    </row>
    <row r="298" spans="1:29" ht="15" customHeight="1" x14ac:dyDescent="0.25">
      <c r="A298" s="142" t="str">
        <f>[3]Enums!$A$144</f>
        <v>1.1.0</v>
      </c>
      <c r="B298" s="123"/>
      <c r="C298" s="123"/>
      <c r="D298" s="123"/>
      <c r="E298" s="123" t="str">
        <f>Objects!$J$255</f>
        <v>Flask (Propylene)</v>
      </c>
      <c r="F298" s="123">
        <v>4</v>
      </c>
      <c r="G298" s="123" t="str">
        <f>Objects!$J$45</f>
        <v>Flask (Ammonia)</v>
      </c>
      <c r="H298" s="123">
        <v>4</v>
      </c>
      <c r="I298" s="123"/>
      <c r="J298" s="124"/>
      <c r="K298" s="123"/>
      <c r="L298" s="124"/>
      <c r="M298" s="123"/>
      <c r="N298" s="124"/>
      <c r="O298" s="156" t="str">
        <f>Objects!$N$4</f>
        <v>Vial (Acrylonitrile)</v>
      </c>
      <c r="P298" s="123">
        <v>8</v>
      </c>
      <c r="Q298" s="123"/>
      <c r="R298" s="123"/>
      <c r="S298" s="123"/>
      <c r="T298" s="123"/>
      <c r="U298" s="123"/>
      <c r="V298" s="123"/>
      <c r="W298" s="123"/>
      <c r="X298" s="123"/>
      <c r="Y298" s="123"/>
      <c r="Z298" s="123"/>
      <c r="AA298" s="123"/>
      <c r="AB298" s="147"/>
      <c r="AC298" s="147"/>
    </row>
    <row r="299" spans="1:29" ht="15" customHeight="1" x14ac:dyDescent="0.25">
      <c r="A299" s="142" t="str">
        <f>[3]Enums!$A$134</f>
        <v>1.0.0</v>
      </c>
      <c r="B299" s="123"/>
      <c r="C299" s="123"/>
      <c r="D299" s="123"/>
      <c r="E299" s="123" t="str">
        <f>Objects!$J$255</f>
        <v>Flask (Propylene)</v>
      </c>
      <c r="F299" s="123">
        <v>16</v>
      </c>
      <c r="G299" s="123" t="str">
        <f>Objects!$J$45</f>
        <v>Flask (Ammonia)</v>
      </c>
      <c r="H299" s="123">
        <v>16</v>
      </c>
      <c r="I299" s="123"/>
      <c r="J299" s="124"/>
      <c r="K299" s="123"/>
      <c r="L299" s="124"/>
      <c r="M299" s="123"/>
      <c r="N299" s="124"/>
      <c r="O299" s="156" t="str">
        <f>Objects!$N$4</f>
        <v>Vial (Acrylonitrile)</v>
      </c>
      <c r="P299" s="123">
        <v>32</v>
      </c>
      <c r="Q299" s="123"/>
      <c r="R299" s="123"/>
      <c r="S299" s="123"/>
      <c r="T299" s="123"/>
      <c r="U299" s="123"/>
      <c r="V299" s="123"/>
      <c r="W299" s="123"/>
      <c r="X299" s="123"/>
      <c r="Y299" s="123"/>
      <c r="Z299" s="123"/>
      <c r="AA299" s="123"/>
      <c r="AB299" s="147"/>
      <c r="AC299" s="147"/>
    </row>
    <row r="300" spans="1:29" ht="15" customHeight="1" x14ac:dyDescent="0.25">
      <c r="A300" s="142" t="str">
        <f>[3]Enums!$A$134</f>
        <v>1.0.0</v>
      </c>
      <c r="B300" s="123"/>
      <c r="C300" s="123"/>
      <c r="D300" s="123"/>
      <c r="E300" s="123" t="str">
        <f>Objects!$K$255</f>
        <v>Cartridge (Propylene)</v>
      </c>
      <c r="F300" s="123">
        <v>1</v>
      </c>
      <c r="G300" s="123" t="str">
        <f>Objects!$K$45</f>
        <v>Cartridge (Ammonia)</v>
      </c>
      <c r="H300" s="123">
        <v>1</v>
      </c>
      <c r="I300" s="123"/>
      <c r="J300" s="124"/>
      <c r="K300" s="123"/>
      <c r="L300" s="124"/>
      <c r="M300" s="123"/>
      <c r="N300" s="124"/>
      <c r="O300" s="156" t="str">
        <f>Objects!$O$4</f>
        <v>Beaker (Acrylonitrile)</v>
      </c>
      <c r="P300" s="123">
        <v>2</v>
      </c>
      <c r="Q300" s="123"/>
      <c r="R300" s="123"/>
      <c r="S300" s="123"/>
      <c r="T300" s="123"/>
      <c r="U300" s="123"/>
      <c r="V300" s="123"/>
      <c r="W300" s="123"/>
      <c r="X300" s="123"/>
      <c r="Y300" s="123"/>
      <c r="Z300" s="123"/>
      <c r="AA300" s="123"/>
      <c r="AB300" s="147"/>
      <c r="AC300" s="147"/>
    </row>
    <row r="301" spans="1:29" ht="15" customHeight="1" x14ac:dyDescent="0.25">
      <c r="A301" s="142" t="str">
        <f>[3]Enums!$A$144</f>
        <v>1.1.0</v>
      </c>
      <c r="B301" s="123"/>
      <c r="C301" s="123"/>
      <c r="D301" s="123"/>
      <c r="E301" s="123" t="str">
        <f>Objects!$K$255</f>
        <v>Cartridge (Propylene)</v>
      </c>
      <c r="F301" s="123">
        <v>4</v>
      </c>
      <c r="G301" s="123" t="str">
        <f>Objects!$K$45</f>
        <v>Cartridge (Ammonia)</v>
      </c>
      <c r="H301" s="123">
        <v>4</v>
      </c>
      <c r="I301" s="123"/>
      <c r="J301" s="124"/>
      <c r="K301" s="123"/>
      <c r="L301" s="124"/>
      <c r="M301" s="123"/>
      <c r="N301" s="124"/>
      <c r="O301" s="156" t="str">
        <f>Objects!$O$4</f>
        <v>Beaker (Acrylonitrile)</v>
      </c>
      <c r="P301" s="123">
        <v>8</v>
      </c>
      <c r="Q301" s="123"/>
      <c r="R301" s="123"/>
      <c r="S301" s="123"/>
      <c r="T301" s="123"/>
      <c r="U301" s="123"/>
      <c r="V301" s="123"/>
      <c r="W301" s="123"/>
      <c r="X301" s="123"/>
      <c r="Y301" s="123"/>
      <c r="Z301" s="123"/>
      <c r="AA301" s="123"/>
      <c r="AB301" s="147"/>
      <c r="AC301" s="147"/>
    </row>
    <row r="302" spans="1:29" ht="15" customHeight="1" x14ac:dyDescent="0.25">
      <c r="A302" s="142" t="str">
        <f>[3]Enums!$A$134</f>
        <v>1.0.0</v>
      </c>
      <c r="B302" s="123"/>
      <c r="C302" s="123"/>
      <c r="D302" s="123"/>
      <c r="E302" s="123" t="str">
        <f>Objects!$K$255</f>
        <v>Cartridge (Propylene)</v>
      </c>
      <c r="F302" s="123">
        <v>16</v>
      </c>
      <c r="G302" s="123" t="str">
        <f>Objects!$K$45</f>
        <v>Cartridge (Ammonia)</v>
      </c>
      <c r="H302" s="123">
        <v>16</v>
      </c>
      <c r="I302" s="123"/>
      <c r="J302" s="124"/>
      <c r="K302" s="123"/>
      <c r="L302" s="124"/>
      <c r="M302" s="123"/>
      <c r="N302" s="124"/>
      <c r="O302" s="156" t="str">
        <f>Objects!$O$4</f>
        <v>Beaker (Acrylonitrile)</v>
      </c>
      <c r="P302" s="123">
        <v>32</v>
      </c>
      <c r="Q302" s="123"/>
      <c r="R302" s="123"/>
      <c r="S302" s="123"/>
      <c r="T302" s="123"/>
      <c r="U302" s="123"/>
      <c r="V302" s="123"/>
      <c r="W302" s="123"/>
      <c r="X302" s="123"/>
      <c r="Y302" s="123"/>
      <c r="Z302" s="123"/>
      <c r="AA302" s="123"/>
      <c r="AB302" s="147"/>
      <c r="AC302" s="147"/>
    </row>
    <row r="303" spans="1:29" ht="15" customHeight="1" x14ac:dyDescent="0.25">
      <c r="A303" s="142" t="str">
        <f>[3]Enums!$A$134</f>
        <v>1.0.0</v>
      </c>
      <c r="B303" s="123"/>
      <c r="C303" s="123"/>
      <c r="D303" s="123"/>
      <c r="E303" s="123" t="str">
        <f>Objects!$L$255</f>
        <v>Canister (Propylene)</v>
      </c>
      <c r="F303" s="123">
        <v>1</v>
      </c>
      <c r="G303" s="123" t="str">
        <f>Objects!$L$45</f>
        <v>Canister (Ammonia)</v>
      </c>
      <c r="H303" s="123">
        <v>1</v>
      </c>
      <c r="I303" s="123"/>
      <c r="J303" s="124"/>
      <c r="K303" s="123"/>
      <c r="L303" s="124"/>
      <c r="M303" s="123"/>
      <c r="N303" s="124"/>
      <c r="O303" s="156" t="str">
        <f>Objects!$P$4</f>
        <v>Drum (Acrylonitrile)</v>
      </c>
      <c r="P303" s="123">
        <v>2</v>
      </c>
      <c r="Q303" s="123"/>
      <c r="R303" s="123"/>
      <c r="S303" s="123"/>
      <c r="T303" s="123"/>
      <c r="U303" s="123"/>
      <c r="V303" s="123"/>
      <c r="W303" s="123"/>
      <c r="X303" s="123"/>
      <c r="Y303" s="123"/>
      <c r="Z303" s="123"/>
      <c r="AA303" s="123"/>
      <c r="AB303" s="147"/>
      <c r="AC303" s="147"/>
    </row>
    <row r="304" spans="1:29" ht="15" customHeight="1" x14ac:dyDescent="0.25">
      <c r="A304" s="142" t="str">
        <f>[3]Enums!$A$144</f>
        <v>1.1.0</v>
      </c>
      <c r="B304" s="123"/>
      <c r="C304" s="123"/>
      <c r="D304" s="123"/>
      <c r="E304" s="123" t="str">
        <f>Objects!$L$255</f>
        <v>Canister (Propylene)</v>
      </c>
      <c r="F304" s="123">
        <v>4</v>
      </c>
      <c r="G304" s="123" t="str">
        <f>Objects!$L$45</f>
        <v>Canister (Ammonia)</v>
      </c>
      <c r="H304" s="123">
        <v>4</v>
      </c>
      <c r="I304" s="123"/>
      <c r="J304" s="124"/>
      <c r="K304" s="123"/>
      <c r="L304" s="124"/>
      <c r="M304" s="123"/>
      <c r="N304" s="124"/>
      <c r="O304" s="156" t="str">
        <f>Objects!$P$4</f>
        <v>Drum (Acrylonitrile)</v>
      </c>
      <c r="P304" s="123">
        <v>8</v>
      </c>
      <c r="Q304" s="123"/>
      <c r="R304" s="123"/>
      <c r="S304" s="123"/>
      <c r="T304" s="123"/>
      <c r="U304" s="123"/>
      <c r="V304" s="123"/>
      <c r="W304" s="123"/>
      <c r="X304" s="123"/>
      <c r="Y304" s="123"/>
      <c r="Z304" s="123"/>
      <c r="AA304" s="123"/>
      <c r="AB304" s="147"/>
      <c r="AC304" s="147"/>
    </row>
    <row r="305" spans="1:29" ht="15" customHeight="1" x14ac:dyDescent="0.25">
      <c r="A305" s="142" t="str">
        <f>[3]Enums!$A$134</f>
        <v>1.0.0</v>
      </c>
      <c r="B305" s="123"/>
      <c r="C305" s="123"/>
      <c r="D305" s="123"/>
      <c r="E305" s="123" t="str">
        <f>Objects!$L$255</f>
        <v>Canister (Propylene)</v>
      </c>
      <c r="F305" s="123">
        <v>16</v>
      </c>
      <c r="G305" s="123" t="str">
        <f>Objects!$L$45</f>
        <v>Canister (Ammonia)</v>
      </c>
      <c r="H305" s="123">
        <v>16</v>
      </c>
      <c r="I305" s="123"/>
      <c r="J305" s="124"/>
      <c r="K305" s="123"/>
      <c r="L305" s="124"/>
      <c r="M305" s="123"/>
      <c r="N305" s="124"/>
      <c r="O305" s="156" t="str">
        <f>Objects!$P$4</f>
        <v>Drum (Acrylonitrile)</v>
      </c>
      <c r="P305" s="123">
        <v>32</v>
      </c>
      <c r="Q305" s="123"/>
      <c r="R305" s="123"/>
      <c r="S305" s="123"/>
      <c r="T305" s="123"/>
      <c r="U305" s="123"/>
      <c r="V305" s="123"/>
      <c r="W305" s="123"/>
      <c r="X305" s="123"/>
      <c r="Y305" s="123"/>
      <c r="Z305" s="123"/>
      <c r="AA305" s="123"/>
      <c r="AB305" s="147"/>
      <c r="AC305" s="147"/>
    </row>
    <row r="306" spans="1:29" ht="15" customHeight="1" x14ac:dyDescent="0.25">
      <c r="A306" s="142" t="str">
        <f>[3]Enums!$A$134</f>
        <v>1.0.0</v>
      </c>
      <c r="B306" s="123"/>
      <c r="C306" s="123"/>
      <c r="D306" s="123"/>
      <c r="E306" s="123" t="str">
        <f>Objects!$L$255</f>
        <v>Canister (Propylene)</v>
      </c>
      <c r="F306" s="123">
        <v>64</v>
      </c>
      <c r="G306" s="123" t="str">
        <f>Objects!$L$45</f>
        <v>Canister (Ammonia)</v>
      </c>
      <c r="H306" s="123">
        <v>64</v>
      </c>
      <c r="I306" s="123"/>
      <c r="J306" s="124"/>
      <c r="K306" s="123"/>
      <c r="L306" s="124"/>
      <c r="M306" s="123"/>
      <c r="N306" s="124"/>
      <c r="O306" s="156" t="str">
        <f>Objects!$P$4</f>
        <v>Drum (Acrylonitrile)</v>
      </c>
      <c r="P306" s="123">
        <v>64</v>
      </c>
      <c r="Q306" s="123" t="str">
        <f>Objects!$P$4</f>
        <v>Drum (Acrylonitrile)</v>
      </c>
      <c r="R306" s="123">
        <v>64</v>
      </c>
      <c r="S306" s="123"/>
      <c r="T306" s="123"/>
      <c r="U306" s="123"/>
      <c r="V306" s="123"/>
      <c r="W306" s="123"/>
      <c r="X306" s="123"/>
      <c r="Y306" s="123"/>
      <c r="Z306" s="123"/>
      <c r="AA306" s="123"/>
      <c r="AB306" s="147"/>
      <c r="AC306" s="147"/>
    </row>
    <row r="307" spans="1:29" ht="15" customHeight="1" x14ac:dyDescent="0.25">
      <c r="A307" s="142" t="str">
        <f>[3]Enums!$A$144</f>
        <v>1.1.0</v>
      </c>
      <c r="B307" s="123"/>
      <c r="C307" s="123"/>
      <c r="D307" s="123"/>
      <c r="E307" s="123" t="str">
        <f>Objects!$L$255</f>
        <v>Canister (Propylene)</v>
      </c>
      <c r="F307" s="123">
        <v>64</v>
      </c>
      <c r="G307" s="123" t="str">
        <f>Objects!$L$255</f>
        <v>Canister (Propylene)</v>
      </c>
      <c r="H307" s="123">
        <v>64</v>
      </c>
      <c r="I307" s="123" t="str">
        <f>Objects!$L$45</f>
        <v>Canister (Ammonia)</v>
      </c>
      <c r="J307" s="123">
        <v>64</v>
      </c>
      <c r="K307" s="123" t="str">
        <f>Objects!$L$45</f>
        <v>Canister (Ammonia)</v>
      </c>
      <c r="L307" s="123">
        <v>64</v>
      </c>
      <c r="M307" s="123"/>
      <c r="N307" s="124"/>
      <c r="O307" s="156" t="str">
        <f>Objects!$P$4</f>
        <v>Drum (Acrylonitrile)</v>
      </c>
      <c r="P307" s="123">
        <v>64</v>
      </c>
      <c r="Q307" s="123" t="str">
        <f>Objects!$P$4</f>
        <v>Drum (Acrylonitrile)</v>
      </c>
      <c r="R307" s="123">
        <v>64</v>
      </c>
      <c r="S307" s="123" t="str">
        <f>Objects!$P$4</f>
        <v>Drum (Acrylonitrile)</v>
      </c>
      <c r="T307" s="123">
        <v>64</v>
      </c>
      <c r="U307" s="123" t="str">
        <f>Objects!$P$4</f>
        <v>Drum (Acrylonitrile)</v>
      </c>
      <c r="V307" s="123">
        <v>64</v>
      </c>
      <c r="W307" s="123"/>
      <c r="X307" s="123"/>
      <c r="Y307" s="123"/>
      <c r="Z307" s="123"/>
      <c r="AA307" s="123"/>
      <c r="AB307" s="147"/>
      <c r="AC307" s="147"/>
    </row>
    <row r="308" spans="1:29" ht="15" customHeight="1" x14ac:dyDescent="0.25">
      <c r="A308" s="142" t="str">
        <f>[3]Enums!$A$134</f>
        <v>1.0.0</v>
      </c>
      <c r="B308" s="123"/>
      <c r="C308" s="123"/>
      <c r="D308" s="123"/>
      <c r="E308" s="123" t="str">
        <f>Objects!$J$62</f>
        <v>Vial (Benzene)</v>
      </c>
      <c r="F308" s="123">
        <v>1</v>
      </c>
      <c r="G308" s="123" t="str">
        <f>Objects!$J$138</f>
        <v>Flask (Ethylene)</v>
      </c>
      <c r="H308" s="123">
        <v>1</v>
      </c>
      <c r="I308" s="123" t="str">
        <f>Objects!$J$287</f>
        <v>Vial (Sulfuric Acid)</v>
      </c>
      <c r="J308" s="124">
        <v>1</v>
      </c>
      <c r="K308" s="123"/>
      <c r="L308" s="124"/>
      <c r="M308" s="123"/>
      <c r="N308" s="124"/>
      <c r="O308" s="156" t="str">
        <f>Objects!$J$137</f>
        <v>Vial (Ethylbenzene)</v>
      </c>
      <c r="P308" s="123">
        <v>2</v>
      </c>
      <c r="Q308" s="123"/>
      <c r="R308" s="123"/>
      <c r="S308" s="123"/>
      <c r="T308" s="123"/>
      <c r="U308" s="123"/>
      <c r="V308" s="123"/>
      <c r="W308" s="123"/>
      <c r="X308" s="123"/>
      <c r="Y308" s="123"/>
      <c r="Z308" s="123"/>
      <c r="AA308" s="123"/>
      <c r="AB308" s="147"/>
      <c r="AC308" s="147"/>
    </row>
    <row r="309" spans="1:29" ht="15" customHeight="1" x14ac:dyDescent="0.25">
      <c r="A309" s="142" t="str">
        <f>[3]Enums!$A$134</f>
        <v>1.0.0</v>
      </c>
      <c r="B309" s="123"/>
      <c r="C309" s="123"/>
      <c r="D309" s="123"/>
      <c r="E309" s="123" t="str">
        <f>Objects!$J$62</f>
        <v>Vial (Benzene)</v>
      </c>
      <c r="F309" s="123">
        <v>4</v>
      </c>
      <c r="G309" s="123" t="str">
        <f>Objects!$J$138</f>
        <v>Flask (Ethylene)</v>
      </c>
      <c r="H309" s="123">
        <v>4</v>
      </c>
      <c r="I309" s="123" t="str">
        <f>Objects!$J$287</f>
        <v>Vial (Sulfuric Acid)</v>
      </c>
      <c r="J309" s="124">
        <v>2</v>
      </c>
      <c r="K309" s="123"/>
      <c r="L309" s="124"/>
      <c r="M309" s="123"/>
      <c r="N309" s="124"/>
      <c r="O309" s="156" t="str">
        <f>Objects!$J$137</f>
        <v>Vial (Ethylbenzene)</v>
      </c>
      <c r="P309" s="123">
        <v>8</v>
      </c>
      <c r="Q309" s="123"/>
      <c r="R309" s="123"/>
      <c r="S309" s="123"/>
      <c r="T309" s="123"/>
      <c r="U309" s="123"/>
      <c r="V309" s="123"/>
      <c r="W309" s="123"/>
      <c r="X309" s="123"/>
      <c r="Y309" s="123"/>
      <c r="Z309" s="123"/>
      <c r="AA309" s="123"/>
      <c r="AB309" s="147"/>
      <c r="AC309" s="147"/>
    </row>
    <row r="310" spans="1:29" ht="15" customHeight="1" x14ac:dyDescent="0.25">
      <c r="A310" s="142" t="str">
        <f>[3]Enums!$A$134</f>
        <v>1.0.0</v>
      </c>
      <c r="B310" s="123"/>
      <c r="C310" s="123"/>
      <c r="D310" s="123"/>
      <c r="E310" s="123" t="str">
        <f>Objects!$J$62</f>
        <v>Vial (Benzene)</v>
      </c>
      <c r="F310" s="123">
        <v>16</v>
      </c>
      <c r="G310" s="123" t="str">
        <f>Objects!$J$138</f>
        <v>Flask (Ethylene)</v>
      </c>
      <c r="H310" s="123">
        <v>16</v>
      </c>
      <c r="I310" s="123" t="str">
        <f>Objects!$J$287</f>
        <v>Vial (Sulfuric Acid)</v>
      </c>
      <c r="J310" s="124">
        <v>3</v>
      </c>
      <c r="K310" s="123"/>
      <c r="L310" s="124"/>
      <c r="M310" s="123"/>
      <c r="N310" s="124"/>
      <c r="O310" s="156" t="str">
        <f>Objects!$J$137</f>
        <v>Vial (Ethylbenzene)</v>
      </c>
      <c r="P310" s="123">
        <v>32</v>
      </c>
      <c r="Q310" s="123"/>
      <c r="R310" s="123"/>
      <c r="S310" s="123"/>
      <c r="T310" s="123"/>
      <c r="U310" s="123"/>
      <c r="V310" s="123"/>
      <c r="W310" s="123"/>
      <c r="X310" s="123"/>
      <c r="Y310" s="123"/>
      <c r="Z310" s="123"/>
      <c r="AA310" s="123"/>
      <c r="AB310" s="147"/>
      <c r="AC310" s="147"/>
    </row>
    <row r="311" spans="1:29" ht="15" customHeight="1" x14ac:dyDescent="0.25">
      <c r="A311" s="142" t="str">
        <f>[3]Enums!$A$134</f>
        <v>1.0.0</v>
      </c>
      <c r="B311" s="123"/>
      <c r="C311" s="123"/>
      <c r="D311" s="123"/>
      <c r="E311" s="123" t="str">
        <f>Objects!$K$62</f>
        <v>Beaker (Benzene)</v>
      </c>
      <c r="F311" s="123">
        <v>1</v>
      </c>
      <c r="G311" s="123" t="str">
        <f>Objects!$K$138</f>
        <v>Cartridge (Ethylene)</v>
      </c>
      <c r="H311" s="123">
        <v>1</v>
      </c>
      <c r="I311" s="123" t="str">
        <f>Objects!$J$287</f>
        <v>Vial (Sulfuric Acid)</v>
      </c>
      <c r="J311" s="124">
        <v>4</v>
      </c>
      <c r="K311" s="123"/>
      <c r="L311" s="124"/>
      <c r="M311" s="123"/>
      <c r="N311" s="124"/>
      <c r="O311" s="156" t="str">
        <f>Objects!$K$137</f>
        <v>Beaker (Ethylbenzene)</v>
      </c>
      <c r="P311" s="123">
        <v>2</v>
      </c>
      <c r="Q311" s="123"/>
      <c r="R311" s="123"/>
      <c r="S311" s="123"/>
      <c r="T311" s="123"/>
      <c r="U311" s="123"/>
      <c r="V311" s="123"/>
      <c r="W311" s="123"/>
      <c r="X311" s="123"/>
      <c r="Y311" s="123"/>
      <c r="Z311" s="123"/>
      <c r="AA311" s="123"/>
      <c r="AB311" s="147"/>
      <c r="AC311" s="147"/>
    </row>
    <row r="312" spans="1:29" ht="15" customHeight="1" x14ac:dyDescent="0.25">
      <c r="A312" s="142" t="str">
        <f>[3]Enums!$A$134</f>
        <v>1.0.0</v>
      </c>
      <c r="B312" s="123"/>
      <c r="C312" s="123"/>
      <c r="D312" s="123"/>
      <c r="E312" s="123" t="str">
        <f>Objects!$K$62</f>
        <v>Beaker (Benzene)</v>
      </c>
      <c r="F312" s="123">
        <v>4</v>
      </c>
      <c r="G312" s="123" t="str">
        <f>Objects!$K$138</f>
        <v>Cartridge (Ethylene)</v>
      </c>
      <c r="H312" s="123">
        <v>4</v>
      </c>
      <c r="I312" s="123" t="str">
        <f>Objects!$J$287</f>
        <v>Vial (Sulfuric Acid)</v>
      </c>
      <c r="J312" s="124">
        <v>8</v>
      </c>
      <c r="K312" s="123"/>
      <c r="L312" s="124"/>
      <c r="M312" s="123"/>
      <c r="N312" s="124"/>
      <c r="O312" s="156" t="str">
        <f>Objects!$K$137</f>
        <v>Beaker (Ethylbenzene)</v>
      </c>
      <c r="P312" s="123">
        <v>8</v>
      </c>
      <c r="Q312" s="123"/>
      <c r="R312" s="123"/>
      <c r="S312" s="123"/>
      <c r="T312" s="123"/>
      <c r="U312" s="123"/>
      <c r="V312" s="123"/>
      <c r="W312" s="123"/>
      <c r="X312" s="123"/>
      <c r="Y312" s="123"/>
      <c r="Z312" s="123"/>
      <c r="AA312" s="123"/>
      <c r="AB312" s="147"/>
      <c r="AC312" s="147"/>
    </row>
    <row r="313" spans="1:29" ht="15" customHeight="1" x14ac:dyDescent="0.25">
      <c r="A313" s="142" t="str">
        <f>[3]Enums!$A$134</f>
        <v>1.0.0</v>
      </c>
      <c r="B313" s="123"/>
      <c r="C313" s="123"/>
      <c r="D313" s="123"/>
      <c r="E313" s="123" t="str">
        <f>Objects!$K$62</f>
        <v>Beaker (Benzene)</v>
      </c>
      <c r="F313" s="123">
        <v>16</v>
      </c>
      <c r="G313" s="123" t="str">
        <f>Objects!$K$138</f>
        <v>Cartridge (Ethylene)</v>
      </c>
      <c r="H313" s="123">
        <v>16</v>
      </c>
      <c r="I313" s="123" t="str">
        <f>Objects!$J$287</f>
        <v>Vial (Sulfuric Acid)</v>
      </c>
      <c r="J313" s="124">
        <v>12</v>
      </c>
      <c r="K313" s="123"/>
      <c r="L313" s="124"/>
      <c r="M313" s="123"/>
      <c r="N313" s="124"/>
      <c r="O313" s="156" t="str">
        <f>Objects!$K$137</f>
        <v>Beaker (Ethylbenzene)</v>
      </c>
      <c r="P313" s="123">
        <v>32</v>
      </c>
      <c r="Q313" s="123"/>
      <c r="R313" s="123"/>
      <c r="S313" s="123"/>
      <c r="T313" s="123"/>
      <c r="U313" s="123"/>
      <c r="V313" s="123"/>
      <c r="W313" s="123"/>
      <c r="X313" s="123"/>
      <c r="Y313" s="123"/>
      <c r="Z313" s="123"/>
      <c r="AA313" s="123"/>
      <c r="AB313" s="147"/>
      <c r="AC313" s="147"/>
    </row>
    <row r="314" spans="1:29" ht="15" customHeight="1" x14ac:dyDescent="0.25">
      <c r="A314" s="142" t="str">
        <f>[3]Enums!$A$134</f>
        <v>1.0.0</v>
      </c>
      <c r="B314" s="123"/>
      <c r="C314" s="123"/>
      <c r="D314" s="123"/>
      <c r="E314" s="123" t="str">
        <f>Objects!$L$62</f>
        <v>Drum (Benzene)</v>
      </c>
      <c r="F314" s="123">
        <v>1</v>
      </c>
      <c r="G314" s="123" t="str">
        <f>Objects!$L$138</f>
        <v>Canister (Ethylene)</v>
      </c>
      <c r="H314" s="123">
        <v>1</v>
      </c>
      <c r="I314" s="123" t="str">
        <f>Objects!$J$287</f>
        <v>Vial (Sulfuric Acid)</v>
      </c>
      <c r="J314" s="124">
        <v>16</v>
      </c>
      <c r="K314" s="123"/>
      <c r="L314" s="124"/>
      <c r="M314" s="123"/>
      <c r="N314" s="124"/>
      <c r="O314" s="156" t="str">
        <f>Objects!$L$137</f>
        <v>Drum (Ethylbenzene)</v>
      </c>
      <c r="P314" s="123">
        <v>2</v>
      </c>
      <c r="Q314" s="123"/>
      <c r="R314" s="123"/>
      <c r="S314" s="123"/>
      <c r="T314" s="123"/>
      <c r="U314" s="123"/>
      <c r="V314" s="123"/>
      <c r="W314" s="123"/>
      <c r="X314" s="123"/>
      <c r="Y314" s="123"/>
      <c r="Z314" s="123"/>
      <c r="AA314" s="123"/>
      <c r="AB314" s="147"/>
      <c r="AC314" s="147"/>
    </row>
    <row r="315" spans="1:29" ht="15" customHeight="1" x14ac:dyDescent="0.25">
      <c r="A315" s="142" t="str">
        <f>[3]Enums!$A$134</f>
        <v>1.0.0</v>
      </c>
      <c r="B315" s="123"/>
      <c r="C315" s="123"/>
      <c r="D315" s="123"/>
      <c r="E315" s="123" t="str">
        <f>Objects!$L$62</f>
        <v>Drum (Benzene)</v>
      </c>
      <c r="F315" s="123">
        <v>4</v>
      </c>
      <c r="G315" s="123" t="str">
        <f>Objects!$L$138</f>
        <v>Canister (Ethylene)</v>
      </c>
      <c r="H315" s="123">
        <v>4</v>
      </c>
      <c r="I315" s="123" t="str">
        <f>Objects!$J$287</f>
        <v>Vial (Sulfuric Acid)</v>
      </c>
      <c r="J315" s="124">
        <v>32</v>
      </c>
      <c r="K315" s="123"/>
      <c r="L315" s="124"/>
      <c r="M315" s="123"/>
      <c r="N315" s="124"/>
      <c r="O315" s="156" t="str">
        <f>Objects!$L$137</f>
        <v>Drum (Ethylbenzene)</v>
      </c>
      <c r="P315" s="123">
        <v>8</v>
      </c>
      <c r="Q315" s="123"/>
      <c r="R315" s="123"/>
      <c r="S315" s="123"/>
      <c r="T315" s="123"/>
      <c r="U315" s="123"/>
      <c r="V315" s="123"/>
      <c r="W315" s="123"/>
      <c r="X315" s="123"/>
      <c r="Y315" s="123"/>
      <c r="Z315" s="123"/>
      <c r="AA315" s="123"/>
      <c r="AB315" s="147"/>
      <c r="AC315" s="147"/>
    </row>
    <row r="316" spans="1:29" ht="15" customHeight="1" x14ac:dyDescent="0.25">
      <c r="A316" s="142" t="str">
        <f>[3]Enums!$A$134</f>
        <v>1.0.0</v>
      </c>
      <c r="B316" s="123"/>
      <c r="C316" s="123"/>
      <c r="D316" s="123"/>
      <c r="E316" s="123" t="str">
        <f>Objects!$L$62</f>
        <v>Drum (Benzene)</v>
      </c>
      <c r="F316" s="123">
        <v>16</v>
      </c>
      <c r="G316" s="123" t="str">
        <f>Objects!$L$138</f>
        <v>Canister (Ethylene)</v>
      </c>
      <c r="H316" s="123">
        <v>16</v>
      </c>
      <c r="I316" s="123" t="str">
        <f>Objects!$J$287</f>
        <v>Vial (Sulfuric Acid)</v>
      </c>
      <c r="J316" s="124">
        <v>48</v>
      </c>
      <c r="K316" s="123"/>
      <c r="L316" s="124"/>
      <c r="M316" s="123"/>
      <c r="N316" s="124"/>
      <c r="O316" s="156" t="str">
        <f>Objects!$L$137</f>
        <v>Drum (Ethylbenzene)</v>
      </c>
      <c r="P316" s="123">
        <v>32</v>
      </c>
      <c r="Q316" s="123"/>
      <c r="R316" s="123"/>
      <c r="S316" s="123"/>
      <c r="T316" s="123"/>
      <c r="U316" s="123"/>
      <c r="V316" s="123"/>
      <c r="W316" s="123"/>
      <c r="X316" s="123"/>
      <c r="Y316" s="123"/>
      <c r="Z316" s="123"/>
      <c r="AA316" s="123"/>
      <c r="AB316" s="147"/>
      <c r="AC316" s="147"/>
    </row>
    <row r="317" spans="1:29" ht="15" customHeight="1" x14ac:dyDescent="0.25">
      <c r="A317" s="142" t="str">
        <f>[3]Enums!$A$134</f>
        <v>1.0.0</v>
      </c>
      <c r="B317" s="123"/>
      <c r="C317" s="123"/>
      <c r="D317" s="123"/>
      <c r="E317" s="123" t="str">
        <f>Objects!$L$62</f>
        <v>Drum (Benzene)</v>
      </c>
      <c r="F317" s="123">
        <v>64</v>
      </c>
      <c r="G317" s="123" t="str">
        <f>Objects!$L$138</f>
        <v>Canister (Ethylene)</v>
      </c>
      <c r="H317" s="123">
        <v>64</v>
      </c>
      <c r="I317" s="123" t="str">
        <f>Objects!$K$287</f>
        <v>Beaker (Sulfuric Acid)</v>
      </c>
      <c r="J317" s="124">
        <v>1</v>
      </c>
      <c r="K317" s="123"/>
      <c r="L317" s="124"/>
      <c r="M317" s="123"/>
      <c r="N317" s="124"/>
      <c r="O317" s="156" t="str">
        <f>Objects!$L$137</f>
        <v>Drum (Ethylbenzene)</v>
      </c>
      <c r="P317" s="123">
        <v>64</v>
      </c>
      <c r="Q317" s="123" t="str">
        <f>Objects!$L$137</f>
        <v>Drum (Ethylbenzene)</v>
      </c>
      <c r="R317" s="123">
        <v>64</v>
      </c>
      <c r="S317" s="123"/>
      <c r="T317" s="123"/>
      <c r="U317" s="123"/>
      <c r="V317" s="123"/>
      <c r="W317" s="123"/>
      <c r="X317" s="123"/>
      <c r="Y317" s="123"/>
      <c r="Z317" s="123"/>
      <c r="AA317" s="123"/>
      <c r="AB317" s="147"/>
      <c r="AC317" s="147"/>
    </row>
    <row r="318" spans="1:29" ht="15" customHeight="1" x14ac:dyDescent="0.25">
      <c r="A318" s="142" t="str">
        <f>[3]Enums!$A$144</f>
        <v>1.1.0</v>
      </c>
      <c r="B318" s="123"/>
      <c r="C318" s="123"/>
      <c r="D318" s="123"/>
      <c r="E318" s="123" t="str">
        <f>Objects!$L$62</f>
        <v>Drum (Benzene)</v>
      </c>
      <c r="F318" s="123">
        <v>64</v>
      </c>
      <c r="G318" s="123" t="str">
        <f>Objects!$L$62</f>
        <v>Drum (Benzene)</v>
      </c>
      <c r="H318" s="123">
        <v>64</v>
      </c>
      <c r="I318" s="123" t="str">
        <f>Objects!$L$138</f>
        <v>Canister (Ethylene)</v>
      </c>
      <c r="J318" s="123">
        <v>64</v>
      </c>
      <c r="K318" s="123" t="str">
        <f>Objects!$L$138</f>
        <v>Canister (Ethylene)</v>
      </c>
      <c r="L318" s="123">
        <v>64</v>
      </c>
      <c r="M318" s="123" t="str">
        <f>Objects!$K$287</f>
        <v>Beaker (Sulfuric Acid)</v>
      </c>
      <c r="N318" s="124">
        <v>1</v>
      </c>
      <c r="O318" s="156" t="str">
        <f>Objects!$L$137</f>
        <v>Drum (Ethylbenzene)</v>
      </c>
      <c r="P318" s="123">
        <v>64</v>
      </c>
      <c r="Q318" s="123" t="str">
        <f>Objects!$L$137</f>
        <v>Drum (Ethylbenzene)</v>
      </c>
      <c r="R318" s="123">
        <v>64</v>
      </c>
      <c r="S318" s="123" t="str">
        <f>Objects!$L$137</f>
        <v>Drum (Ethylbenzene)</v>
      </c>
      <c r="T318" s="123">
        <v>64</v>
      </c>
      <c r="U318" s="123" t="str">
        <f>Objects!$L$137</f>
        <v>Drum (Ethylbenzene)</v>
      </c>
      <c r="V318" s="123">
        <v>64</v>
      </c>
      <c r="W318" s="123"/>
      <c r="X318" s="123"/>
      <c r="Y318" s="123"/>
      <c r="Z318" s="123"/>
      <c r="AA318" s="123"/>
      <c r="AB318" s="147"/>
      <c r="AC318" s="147"/>
    </row>
    <row r="319" spans="1:29" ht="15" customHeight="1" x14ac:dyDescent="0.25">
      <c r="A319" s="142" t="str">
        <f>[3]Enums!$A$134</f>
        <v>1.0.0</v>
      </c>
      <c r="B319" s="123"/>
      <c r="C319" s="123"/>
      <c r="D319" s="123"/>
      <c r="E319" s="123" t="str">
        <f>Objects!$J$137</f>
        <v>Vial (Ethylbenzene)</v>
      </c>
      <c r="F319" s="123">
        <v>2</v>
      </c>
      <c r="G319" s="123" t="str">
        <f>Objects!$J$241</f>
        <v>Bag (Potassium Carbonate)</v>
      </c>
      <c r="H319" s="123">
        <v>1</v>
      </c>
      <c r="I319" s="123" t="str">
        <f>Objects!$G$13</f>
        <v>Iron III Oxide Catalyst</v>
      </c>
      <c r="J319" s="124">
        <v>1</v>
      </c>
      <c r="K319" s="123"/>
      <c r="L319" s="124"/>
      <c r="M319" s="123"/>
      <c r="N319" s="124"/>
      <c r="O319" s="156" t="str">
        <f>Objects!$J$284</f>
        <v>Vial (Styrene)</v>
      </c>
      <c r="P319" s="123">
        <v>1</v>
      </c>
      <c r="Q319" s="123" t="str">
        <f>Objects!$R$2</f>
        <v>Flask (Hydrogen)</v>
      </c>
      <c r="R319" s="123">
        <v>1</v>
      </c>
      <c r="S319" s="123"/>
      <c r="T319" s="123"/>
      <c r="U319" s="123"/>
      <c r="V319" s="123"/>
      <c r="W319" s="123"/>
      <c r="X319" s="123"/>
      <c r="Y319" s="123"/>
      <c r="Z319" s="123"/>
      <c r="AA319" s="123"/>
      <c r="AB319" s="147"/>
      <c r="AC319" s="147"/>
    </row>
    <row r="320" spans="1:29" ht="15" customHeight="1" x14ac:dyDescent="0.25">
      <c r="A320" s="142" t="str">
        <f>[3]Enums!$A$134</f>
        <v>1.0.0</v>
      </c>
      <c r="B320" s="123"/>
      <c r="C320" s="123"/>
      <c r="D320" s="123"/>
      <c r="E320" s="123" t="str">
        <f>Objects!$J$137</f>
        <v>Vial (Ethylbenzene)</v>
      </c>
      <c r="F320" s="123">
        <v>4</v>
      </c>
      <c r="G320" s="123" t="str">
        <f>Objects!$J$241</f>
        <v>Bag (Potassium Carbonate)</v>
      </c>
      <c r="H320" s="123">
        <v>2</v>
      </c>
      <c r="I320" s="123" t="str">
        <f>Objects!$G$13</f>
        <v>Iron III Oxide Catalyst</v>
      </c>
      <c r="J320" s="124">
        <v>2</v>
      </c>
      <c r="K320" s="123"/>
      <c r="L320" s="124"/>
      <c r="M320" s="123"/>
      <c r="N320" s="124"/>
      <c r="O320" s="156" t="str">
        <f>Objects!$J$284</f>
        <v>Vial (Styrene)</v>
      </c>
      <c r="P320" s="123">
        <v>2</v>
      </c>
      <c r="Q320" s="123" t="str">
        <f>Objects!$R$2</f>
        <v>Flask (Hydrogen)</v>
      </c>
      <c r="R320" s="123">
        <v>2</v>
      </c>
      <c r="S320" s="123" t="str">
        <f>Objects!$G$13</f>
        <v>Iron III Oxide Catalyst</v>
      </c>
      <c r="T320" s="124">
        <v>1</v>
      </c>
      <c r="U320" s="123"/>
      <c r="V320" s="123"/>
      <c r="W320" s="123"/>
      <c r="X320" s="123"/>
      <c r="Y320" s="123"/>
      <c r="Z320" s="123"/>
      <c r="AA320" s="123"/>
      <c r="AB320" s="147"/>
      <c r="AC320" s="147"/>
    </row>
    <row r="321" spans="1:29" ht="15" customHeight="1" x14ac:dyDescent="0.25">
      <c r="A321" s="142" t="str">
        <f>[3]Enums!$A$134</f>
        <v>1.0.0</v>
      </c>
      <c r="B321" s="123"/>
      <c r="C321" s="123"/>
      <c r="D321" s="123"/>
      <c r="E321" s="123" t="str">
        <f>Objects!$J$137</f>
        <v>Vial (Ethylbenzene)</v>
      </c>
      <c r="F321" s="123">
        <v>16</v>
      </c>
      <c r="G321" s="123" t="str">
        <f>Objects!$J$241</f>
        <v>Bag (Potassium Carbonate)</v>
      </c>
      <c r="H321" s="123">
        <v>3</v>
      </c>
      <c r="I321" s="123" t="str">
        <f>Objects!$G$13</f>
        <v>Iron III Oxide Catalyst</v>
      </c>
      <c r="J321" s="124">
        <v>3</v>
      </c>
      <c r="K321" s="123"/>
      <c r="L321" s="124"/>
      <c r="M321" s="123"/>
      <c r="N321" s="124"/>
      <c r="O321" s="156" t="str">
        <f>Objects!$J$284</f>
        <v>Vial (Styrene)</v>
      </c>
      <c r="P321" s="123">
        <v>8</v>
      </c>
      <c r="Q321" s="123" t="str">
        <f>Objects!$R$2</f>
        <v>Flask (Hydrogen)</v>
      </c>
      <c r="R321" s="123">
        <v>8</v>
      </c>
      <c r="S321" s="123" t="str">
        <f>Objects!$G$13</f>
        <v>Iron III Oxide Catalyst</v>
      </c>
      <c r="T321" s="124">
        <v>2</v>
      </c>
      <c r="U321" s="123"/>
      <c r="V321" s="123"/>
      <c r="W321" s="123"/>
      <c r="X321" s="123"/>
      <c r="Y321" s="123"/>
      <c r="Z321" s="123"/>
      <c r="AA321" s="123"/>
      <c r="AB321" s="147"/>
      <c r="AC321" s="147"/>
    </row>
    <row r="322" spans="1:29" ht="15" customHeight="1" x14ac:dyDescent="0.25">
      <c r="A322" s="142" t="str">
        <f>[3]Enums!$A$134</f>
        <v>1.0.0</v>
      </c>
      <c r="B322" s="123"/>
      <c r="C322" s="123"/>
      <c r="D322" s="123"/>
      <c r="E322" s="123" t="str">
        <f>Objects!$K$137</f>
        <v>Beaker (Ethylbenzene)</v>
      </c>
      <c r="F322" s="123">
        <v>1</v>
      </c>
      <c r="G322" s="123" t="str">
        <f>Objects!$J$241</f>
        <v>Bag (Potassium Carbonate)</v>
      </c>
      <c r="H322" s="123">
        <v>4</v>
      </c>
      <c r="I322" s="123" t="str">
        <f>Objects!$G$13</f>
        <v>Iron III Oxide Catalyst</v>
      </c>
      <c r="J322" s="124">
        <v>4</v>
      </c>
      <c r="K322" s="123"/>
      <c r="L322" s="124"/>
      <c r="M322" s="123"/>
      <c r="N322" s="124"/>
      <c r="O322" s="156" t="str">
        <f>Objects!$J$284</f>
        <v>Vial (Styrene)</v>
      </c>
      <c r="P322" s="123">
        <v>32</v>
      </c>
      <c r="Q322" s="123" t="str">
        <f>Objects!$R$2</f>
        <v>Flask (Hydrogen)</v>
      </c>
      <c r="R322" s="123">
        <v>32</v>
      </c>
      <c r="S322" s="123" t="str">
        <f>Objects!$G$13</f>
        <v>Iron III Oxide Catalyst</v>
      </c>
      <c r="T322" s="124">
        <v>3</v>
      </c>
      <c r="U322" s="123"/>
      <c r="V322" s="123"/>
      <c r="W322" s="123"/>
      <c r="X322" s="123"/>
      <c r="Y322" s="123"/>
      <c r="Z322" s="123"/>
      <c r="AA322" s="123"/>
      <c r="AB322" s="147"/>
      <c r="AC322" s="147"/>
    </row>
    <row r="323" spans="1:29" ht="15" customHeight="1" x14ac:dyDescent="0.25">
      <c r="A323" s="142" t="str">
        <f>[3]Enums!$A$134</f>
        <v>1.0.0</v>
      </c>
      <c r="B323" s="123"/>
      <c r="C323" s="123"/>
      <c r="D323" s="123"/>
      <c r="E323" s="123" t="str">
        <f>Objects!$K$137</f>
        <v>Beaker (Ethylbenzene)</v>
      </c>
      <c r="F323" s="123">
        <v>4</v>
      </c>
      <c r="G323" s="123" t="str">
        <f>Objects!$J$241</f>
        <v>Bag (Potassium Carbonate)</v>
      </c>
      <c r="H323" s="123">
        <v>5</v>
      </c>
      <c r="I323" s="123" t="str">
        <f>Objects!$G$13</f>
        <v>Iron III Oxide Catalyst</v>
      </c>
      <c r="J323" s="124">
        <v>8</v>
      </c>
      <c r="K323" s="123"/>
      <c r="L323" s="124"/>
      <c r="M323" s="123"/>
      <c r="N323" s="124"/>
      <c r="O323" s="156" t="str">
        <f>Objects!$K$284</f>
        <v>Beaker (Styrene)</v>
      </c>
      <c r="P323" s="123">
        <v>2</v>
      </c>
      <c r="Q323" s="123" t="str">
        <f>Objects!$S$2</f>
        <v>Cartridge (Hydrogen)</v>
      </c>
      <c r="R323" s="123">
        <v>2</v>
      </c>
      <c r="S323" s="123" t="str">
        <f>Objects!$G$13</f>
        <v>Iron III Oxide Catalyst</v>
      </c>
      <c r="T323" s="124">
        <v>7</v>
      </c>
      <c r="U323" s="123"/>
      <c r="V323" s="123"/>
      <c r="W323" s="123"/>
      <c r="X323" s="123"/>
      <c r="Y323" s="123"/>
      <c r="Z323" s="123"/>
      <c r="AA323" s="123"/>
      <c r="AB323" s="147"/>
      <c r="AC323" s="147"/>
    </row>
    <row r="324" spans="1:29" ht="15" customHeight="1" x14ac:dyDescent="0.25">
      <c r="A324" s="142" t="str">
        <f>[3]Enums!$A$134</f>
        <v>1.0.0</v>
      </c>
      <c r="B324" s="123"/>
      <c r="C324" s="123"/>
      <c r="D324" s="123"/>
      <c r="E324" s="123" t="str">
        <f>Objects!$K$137</f>
        <v>Beaker (Ethylbenzene)</v>
      </c>
      <c r="F324" s="123">
        <v>16</v>
      </c>
      <c r="G324" s="123" t="str">
        <f>Objects!$J$241</f>
        <v>Bag (Potassium Carbonate)</v>
      </c>
      <c r="H324" s="123">
        <v>6</v>
      </c>
      <c r="I324" s="123" t="str">
        <f>Objects!$G$13</f>
        <v>Iron III Oxide Catalyst</v>
      </c>
      <c r="J324" s="124">
        <v>12</v>
      </c>
      <c r="K324" s="123"/>
      <c r="L324" s="124"/>
      <c r="M324" s="123"/>
      <c r="N324" s="124"/>
      <c r="O324" s="156" t="str">
        <f>Objects!$K$284</f>
        <v>Beaker (Styrene)</v>
      </c>
      <c r="P324" s="123">
        <v>8</v>
      </c>
      <c r="Q324" s="123" t="str">
        <f>Objects!$S$2</f>
        <v>Cartridge (Hydrogen)</v>
      </c>
      <c r="R324" s="123">
        <v>8</v>
      </c>
      <c r="S324" s="123" t="str">
        <f>Objects!$G$13</f>
        <v>Iron III Oxide Catalyst</v>
      </c>
      <c r="T324" s="124">
        <v>11</v>
      </c>
      <c r="U324" s="123"/>
      <c r="V324" s="123"/>
      <c r="W324" s="123"/>
      <c r="X324" s="123"/>
      <c r="Y324" s="123"/>
      <c r="Z324" s="123"/>
      <c r="AA324" s="123"/>
      <c r="AB324" s="147"/>
      <c r="AC324" s="147"/>
    </row>
    <row r="325" spans="1:29" ht="15" customHeight="1" x14ac:dyDescent="0.25">
      <c r="A325" s="142" t="str">
        <f>[3]Enums!$A$134</f>
        <v>1.0.0</v>
      </c>
      <c r="B325" s="123"/>
      <c r="C325" s="123"/>
      <c r="D325" s="123"/>
      <c r="E325" s="123" t="str">
        <f>Objects!$L$137</f>
        <v>Drum (Ethylbenzene)</v>
      </c>
      <c r="F325" s="123">
        <v>1</v>
      </c>
      <c r="G325" s="123" t="str">
        <f>Objects!$J$241</f>
        <v>Bag (Potassium Carbonate)</v>
      </c>
      <c r="H325" s="123">
        <v>7</v>
      </c>
      <c r="I325" s="123" t="str">
        <f>Objects!$G$13</f>
        <v>Iron III Oxide Catalyst</v>
      </c>
      <c r="J325" s="124">
        <v>16</v>
      </c>
      <c r="K325" s="123"/>
      <c r="L325" s="124"/>
      <c r="M325" s="123"/>
      <c r="N325" s="124"/>
      <c r="O325" s="156" t="str">
        <f>Objects!$K$284</f>
        <v>Beaker (Styrene)</v>
      </c>
      <c r="P325" s="123">
        <v>32</v>
      </c>
      <c r="Q325" s="123" t="str">
        <f>Objects!$S$2</f>
        <v>Cartridge (Hydrogen)</v>
      </c>
      <c r="R325" s="123">
        <v>32</v>
      </c>
      <c r="S325" s="123" t="str">
        <f>Objects!$G$13</f>
        <v>Iron III Oxide Catalyst</v>
      </c>
      <c r="T325" s="124">
        <v>15</v>
      </c>
      <c r="U325" s="123"/>
      <c r="V325" s="123"/>
      <c r="W325" s="123"/>
      <c r="X325" s="123"/>
      <c r="Y325" s="123"/>
      <c r="Z325" s="123"/>
      <c r="AA325" s="123"/>
      <c r="AB325" s="147"/>
      <c r="AC325" s="147"/>
    </row>
    <row r="326" spans="1:29" ht="15" customHeight="1" x14ac:dyDescent="0.25">
      <c r="A326" s="142" t="str">
        <f>[3]Enums!$A$134</f>
        <v>1.0.0</v>
      </c>
      <c r="B326" s="123"/>
      <c r="C326" s="123"/>
      <c r="D326" s="123"/>
      <c r="E326" s="123" t="str">
        <f>Objects!$L$137</f>
        <v>Drum (Ethylbenzene)</v>
      </c>
      <c r="F326" s="123">
        <v>4</v>
      </c>
      <c r="G326" s="123" t="str">
        <f>Objects!$J$241</f>
        <v>Bag (Potassium Carbonate)</v>
      </c>
      <c r="H326" s="123">
        <v>8</v>
      </c>
      <c r="I326" s="123" t="str">
        <f>Objects!$G$13</f>
        <v>Iron III Oxide Catalyst</v>
      </c>
      <c r="J326" s="124">
        <v>32</v>
      </c>
      <c r="K326" s="123"/>
      <c r="L326" s="124"/>
      <c r="M326" s="123"/>
      <c r="N326" s="124"/>
      <c r="O326" s="156" t="str">
        <f>Objects!$L$284</f>
        <v>Drum (Styrene)</v>
      </c>
      <c r="P326" s="123">
        <v>2</v>
      </c>
      <c r="Q326" s="123" t="str">
        <f>Objects!$T$2</f>
        <v>Canister (Hydrogen)</v>
      </c>
      <c r="R326" s="123">
        <v>2</v>
      </c>
      <c r="S326" s="123" t="str">
        <f>Objects!$G$13</f>
        <v>Iron III Oxide Catalyst</v>
      </c>
      <c r="T326" s="124">
        <v>31</v>
      </c>
      <c r="U326" s="123"/>
      <c r="V326" s="123"/>
      <c r="W326" s="123"/>
      <c r="X326" s="123"/>
      <c r="Y326" s="123"/>
      <c r="Z326" s="123"/>
      <c r="AA326" s="123"/>
      <c r="AB326" s="147"/>
      <c r="AC326" s="147"/>
    </row>
    <row r="327" spans="1:29" ht="15" customHeight="1" x14ac:dyDescent="0.25">
      <c r="A327" s="142" t="str">
        <f>[3]Enums!$A$134</f>
        <v>1.0.0</v>
      </c>
      <c r="B327" s="123"/>
      <c r="C327" s="123"/>
      <c r="D327" s="123"/>
      <c r="E327" s="123" t="str">
        <f>Objects!$L$137</f>
        <v>Drum (Ethylbenzene)</v>
      </c>
      <c r="F327" s="123">
        <v>16</v>
      </c>
      <c r="G327" s="123" t="str">
        <f>Objects!$J$241</f>
        <v>Bag (Potassium Carbonate)</v>
      </c>
      <c r="H327" s="123">
        <v>9</v>
      </c>
      <c r="I327" s="123" t="str">
        <f>Objects!$G$13</f>
        <v>Iron III Oxide Catalyst</v>
      </c>
      <c r="J327" s="124">
        <v>48</v>
      </c>
      <c r="K327" s="123"/>
      <c r="L327" s="124"/>
      <c r="M327" s="123"/>
      <c r="N327" s="124"/>
      <c r="O327" s="156" t="str">
        <f>Objects!$L$284</f>
        <v>Drum (Styrene)</v>
      </c>
      <c r="P327" s="123">
        <v>6</v>
      </c>
      <c r="Q327" s="123" t="str">
        <f>Objects!$T$2</f>
        <v>Canister (Hydrogen)</v>
      </c>
      <c r="R327" s="123">
        <v>8</v>
      </c>
      <c r="S327" s="123" t="str">
        <f>Objects!$G$13</f>
        <v>Iron III Oxide Catalyst</v>
      </c>
      <c r="T327" s="124">
        <v>47</v>
      </c>
      <c r="U327" s="123"/>
      <c r="V327" s="123"/>
      <c r="W327" s="123"/>
      <c r="X327" s="123"/>
      <c r="Y327" s="123"/>
      <c r="Z327" s="123"/>
      <c r="AA327" s="123"/>
      <c r="AB327" s="147"/>
      <c r="AC327" s="147"/>
    </row>
    <row r="328" spans="1:29" ht="15" customHeight="1" x14ac:dyDescent="0.25">
      <c r="A328" s="142" t="str">
        <f>[3]Enums!$A$134</f>
        <v>1.0.0</v>
      </c>
      <c r="B328" s="123"/>
      <c r="C328" s="123"/>
      <c r="D328" s="123"/>
      <c r="E328" s="123" t="str">
        <f>Objects!$L$137</f>
        <v>Drum (Ethylbenzene)</v>
      </c>
      <c r="F328" s="123">
        <v>64</v>
      </c>
      <c r="G328" s="123" t="str">
        <f>Objects!$J$241</f>
        <v>Bag (Potassium Carbonate)</v>
      </c>
      <c r="H328" s="123">
        <v>10</v>
      </c>
      <c r="I328" s="123" t="str">
        <f>Objects!$G$13</f>
        <v>Iron III Oxide Catalyst</v>
      </c>
      <c r="J328" s="124">
        <v>64</v>
      </c>
      <c r="K328" s="123"/>
      <c r="L328" s="124"/>
      <c r="M328" s="123"/>
      <c r="N328" s="124"/>
      <c r="O328" s="156" t="str">
        <f>Objects!$L$284</f>
        <v>Drum (Styrene)</v>
      </c>
      <c r="P328" s="123">
        <v>32</v>
      </c>
      <c r="Q328" s="123" t="str">
        <f>Objects!$T$2</f>
        <v>Canister (Hydrogen)</v>
      </c>
      <c r="R328" s="123">
        <v>32</v>
      </c>
      <c r="S328" s="123" t="str">
        <f>Objects!$G$13</f>
        <v>Iron III Oxide Catalyst</v>
      </c>
      <c r="T328" s="124">
        <v>63</v>
      </c>
      <c r="U328" s="123"/>
      <c r="V328" s="123"/>
      <c r="W328" s="123"/>
      <c r="X328" s="123"/>
      <c r="Y328" s="123"/>
      <c r="Z328" s="123"/>
      <c r="AA328" s="123"/>
      <c r="AB328" s="147"/>
      <c r="AC328" s="147"/>
    </row>
    <row r="329" spans="1:29" ht="15" customHeight="1" x14ac:dyDescent="0.25">
      <c r="A329" s="142" t="str">
        <f>[3]Enums!$A$144</f>
        <v>1.1.0</v>
      </c>
      <c r="B329" s="123"/>
      <c r="C329" s="123"/>
      <c r="D329" s="123"/>
      <c r="E329" s="123" t="str">
        <f>Objects!$L$137</f>
        <v>Drum (Ethylbenzene)</v>
      </c>
      <c r="F329" s="123">
        <v>64</v>
      </c>
      <c r="G329" s="123" t="str">
        <f>Objects!$L$137</f>
        <v>Drum (Ethylbenzene)</v>
      </c>
      <c r="H329" s="123">
        <v>64</v>
      </c>
      <c r="I329" s="123" t="str">
        <f>Objects!$L$137</f>
        <v>Drum (Ethylbenzene)</v>
      </c>
      <c r="J329" s="123">
        <v>64</v>
      </c>
      <c r="K329" s="123" t="str">
        <f>Objects!$J$241</f>
        <v>Bag (Potassium Carbonate)</v>
      </c>
      <c r="L329" s="123">
        <v>12</v>
      </c>
      <c r="M329" s="123" t="str">
        <f>Objects!$G$13</f>
        <v>Iron III Oxide Catalyst</v>
      </c>
      <c r="N329" s="124">
        <v>64</v>
      </c>
      <c r="O329" s="156" t="str">
        <f>Objects!$L$284</f>
        <v>Drum (Styrene)</v>
      </c>
      <c r="P329" s="123">
        <v>64</v>
      </c>
      <c r="Q329" s="123" t="str">
        <f>Objects!$L$284</f>
        <v>Drum (Styrene)</v>
      </c>
      <c r="R329" s="123">
        <v>32</v>
      </c>
      <c r="S329" s="123" t="str">
        <f>Objects!$T$2</f>
        <v>Canister (Hydrogen)</v>
      </c>
      <c r="T329" s="123">
        <v>64</v>
      </c>
      <c r="U329" s="123" t="str">
        <f>Objects!$T$2</f>
        <v>Canister (Hydrogen)</v>
      </c>
      <c r="V329" s="123">
        <v>32</v>
      </c>
      <c r="W329" s="123" t="str">
        <f>Objects!$G$13</f>
        <v>Iron III Oxide Catalyst</v>
      </c>
      <c r="X329" s="124">
        <v>63</v>
      </c>
      <c r="Y329" s="123"/>
      <c r="Z329" s="123"/>
      <c r="AA329" s="123"/>
      <c r="AB329" s="147"/>
      <c r="AC329" s="147"/>
    </row>
    <row r="330" spans="1:29" ht="15" customHeight="1" x14ac:dyDescent="0.25">
      <c r="A330" s="142" t="str">
        <f>[3]Enums!$A$134</f>
        <v>1.0.0</v>
      </c>
      <c r="B330" s="123"/>
      <c r="C330" s="123"/>
      <c r="D330" s="123"/>
      <c r="E330" s="123" t="str">
        <f>Objects!$J$245</f>
        <v>Bag (Potassium Hydroxide)</v>
      </c>
      <c r="F330" s="123">
        <v>2</v>
      </c>
      <c r="G330" s="123" t="str">
        <f>Objects!$J$93</f>
        <v>Flask (Carbon Dioxide)</v>
      </c>
      <c r="H330" s="123">
        <v>1</v>
      </c>
      <c r="I330" s="123"/>
      <c r="J330" s="124"/>
      <c r="K330" s="123"/>
      <c r="L330" s="124"/>
      <c r="M330" s="123"/>
      <c r="N330" s="124"/>
      <c r="O330" s="156" t="str">
        <f>Objects!$J$241</f>
        <v>Bag (Potassium Carbonate)</v>
      </c>
      <c r="P330" s="123">
        <v>1</v>
      </c>
      <c r="Q330" s="123"/>
      <c r="R330" s="123"/>
      <c r="S330" s="123"/>
      <c r="T330" s="123"/>
      <c r="U330" s="123"/>
      <c r="V330" s="123"/>
      <c r="W330" s="123"/>
      <c r="X330" s="123"/>
      <c r="Y330" s="123"/>
      <c r="Z330" s="123"/>
      <c r="AA330" s="123"/>
      <c r="AB330" s="147"/>
      <c r="AC330" s="147"/>
    </row>
    <row r="331" spans="1:29" ht="15" customHeight="1" x14ac:dyDescent="0.25">
      <c r="A331" s="142" t="str">
        <f>[3]Enums!$A$134</f>
        <v>1.0.0</v>
      </c>
      <c r="B331" s="123"/>
      <c r="C331" s="123"/>
      <c r="D331" s="123"/>
      <c r="E331" s="123" t="str">
        <f>Objects!$K$245</f>
        <v>Sack (Potassium Hydroxide)</v>
      </c>
      <c r="F331" s="123">
        <v>2</v>
      </c>
      <c r="G331" s="123" t="str">
        <f>Objects!$K$93</f>
        <v>Cartridge (Carbon Dioxide)</v>
      </c>
      <c r="H331" s="123">
        <v>1</v>
      </c>
      <c r="I331" s="123"/>
      <c r="J331" s="124"/>
      <c r="K331" s="123"/>
      <c r="L331" s="124"/>
      <c r="M331" s="123"/>
      <c r="N331" s="124"/>
      <c r="O331" s="156" t="str">
        <f>Objects!$K$241</f>
        <v>Sack (Potassium Carbonate)</v>
      </c>
      <c r="P331" s="123">
        <v>1</v>
      </c>
      <c r="Q331" s="123"/>
      <c r="R331" s="123"/>
      <c r="S331" s="123"/>
      <c r="T331" s="123"/>
      <c r="U331" s="123"/>
      <c r="V331" s="123"/>
      <c r="W331" s="123"/>
      <c r="X331" s="123"/>
      <c r="Y331" s="123"/>
      <c r="Z331" s="123"/>
      <c r="AA331" s="123"/>
      <c r="AB331" s="147"/>
      <c r="AC331" s="147"/>
    </row>
    <row r="332" spans="1:29" ht="15" customHeight="1" x14ac:dyDescent="0.25">
      <c r="A332" s="142" t="str">
        <f>[3]Enums!$A$134</f>
        <v>1.0.0</v>
      </c>
      <c r="B332" s="123"/>
      <c r="C332" s="123"/>
      <c r="D332" s="123"/>
      <c r="E332" s="123" t="str">
        <f>Objects!$L$245</f>
        <v>Powder Keg (Potassium Hydroxide)</v>
      </c>
      <c r="F332" s="123">
        <v>2</v>
      </c>
      <c r="G332" s="123" t="str">
        <f>Objects!$L$93</f>
        <v>Canister (Carbon Dioxide)</v>
      </c>
      <c r="H332" s="123">
        <v>1</v>
      </c>
      <c r="I332" s="123"/>
      <c r="J332" s="124"/>
      <c r="K332" s="123"/>
      <c r="L332" s="124"/>
      <c r="M332" s="123"/>
      <c r="N332" s="124"/>
      <c r="O332" s="156" t="str">
        <f>Objects!$L$241</f>
        <v>Powder Keg (Potassium Carbonate)</v>
      </c>
      <c r="P332" s="123">
        <v>1</v>
      </c>
      <c r="Q332" s="123"/>
      <c r="R332" s="123"/>
      <c r="S332" s="123"/>
      <c r="T332" s="123"/>
      <c r="U332" s="123"/>
      <c r="V332" s="123"/>
      <c r="W332" s="123"/>
      <c r="X332" s="123"/>
      <c r="Y332" s="123"/>
      <c r="Z332" s="123"/>
      <c r="AA332" s="123"/>
      <c r="AB332" s="147"/>
      <c r="AC332" s="147"/>
    </row>
    <row r="333" spans="1:29" ht="15" customHeight="1" x14ac:dyDescent="0.25">
      <c r="A333" s="142" t="str">
        <f>[3]Enums!$A$134</f>
        <v>1.0.0</v>
      </c>
      <c r="B333" s="123"/>
      <c r="C333" s="123"/>
      <c r="D333" s="123"/>
      <c r="E333" s="123" t="str">
        <f>Objects!$J$73</f>
        <v>Vial (Butylene isomers)</v>
      </c>
      <c r="F333" s="123">
        <v>1</v>
      </c>
      <c r="G333" s="123" t="str">
        <f>Objects!$G$30</f>
        <v>Chromia Alumina Catalyst</v>
      </c>
      <c r="H333" s="124">
        <v>1</v>
      </c>
      <c r="I333" s="123"/>
      <c r="J333" s="124"/>
      <c r="K333" s="123"/>
      <c r="L333" s="124"/>
      <c r="M333" s="123"/>
      <c r="N333" s="124"/>
      <c r="O333" s="156" t="str">
        <f>Objects!$J$70</f>
        <v>Vial (Butadiene)</v>
      </c>
      <c r="P333" s="123">
        <v>1</v>
      </c>
      <c r="Q333" s="123"/>
      <c r="R333" s="123"/>
      <c r="S333" s="123"/>
      <c r="T333" s="123"/>
      <c r="U333" s="123"/>
      <c r="V333" s="123"/>
      <c r="W333" s="123"/>
      <c r="X333" s="123"/>
      <c r="Y333" s="123"/>
      <c r="Z333" s="123"/>
      <c r="AA333" s="123"/>
      <c r="AB333" s="147"/>
      <c r="AC333" s="147"/>
    </row>
    <row r="334" spans="1:29" ht="15" customHeight="1" x14ac:dyDescent="0.25">
      <c r="A334" s="142" t="str">
        <f>[3]Enums!$A$134</f>
        <v>1.0.0</v>
      </c>
      <c r="B334" s="123"/>
      <c r="C334" s="123"/>
      <c r="D334" s="123"/>
      <c r="E334" s="123" t="str">
        <f>Objects!$J$73</f>
        <v>Vial (Butylene isomers)</v>
      </c>
      <c r="F334" s="123">
        <v>4</v>
      </c>
      <c r="G334" s="123" t="str">
        <f>Objects!$G$30</f>
        <v>Chromia Alumina Catalyst</v>
      </c>
      <c r="H334" s="124">
        <v>2</v>
      </c>
      <c r="I334" s="123"/>
      <c r="J334" s="124"/>
      <c r="K334" s="123"/>
      <c r="L334" s="124"/>
      <c r="M334" s="123"/>
      <c r="N334" s="124"/>
      <c r="O334" s="156" t="str">
        <f>Objects!$J$70</f>
        <v>Vial (Butadiene)</v>
      </c>
      <c r="P334" s="123">
        <v>4</v>
      </c>
      <c r="Q334" s="123" t="str">
        <f>Objects!$G$30</f>
        <v>Chromia Alumina Catalyst</v>
      </c>
      <c r="R334" s="124">
        <v>1</v>
      </c>
      <c r="S334" s="123"/>
      <c r="T334" s="123"/>
      <c r="U334" s="123"/>
      <c r="V334" s="123"/>
      <c r="W334" s="123"/>
      <c r="X334" s="123"/>
      <c r="Y334" s="123"/>
      <c r="Z334" s="123"/>
      <c r="AA334" s="123"/>
      <c r="AB334" s="147"/>
      <c r="AC334" s="147"/>
    </row>
    <row r="335" spans="1:29" ht="15" customHeight="1" x14ac:dyDescent="0.25">
      <c r="A335" s="142" t="str">
        <f>[3]Enums!$A$134</f>
        <v>1.0.0</v>
      </c>
      <c r="B335" s="123"/>
      <c r="C335" s="123"/>
      <c r="D335" s="123"/>
      <c r="E335" s="123" t="str">
        <f>Objects!$J$73</f>
        <v>Vial (Butylene isomers)</v>
      </c>
      <c r="F335" s="123">
        <v>16</v>
      </c>
      <c r="G335" s="123" t="str">
        <f>Objects!$G$30</f>
        <v>Chromia Alumina Catalyst</v>
      </c>
      <c r="H335" s="124">
        <v>3</v>
      </c>
      <c r="I335" s="123"/>
      <c r="J335" s="124"/>
      <c r="K335" s="123"/>
      <c r="L335" s="124"/>
      <c r="M335" s="123"/>
      <c r="N335" s="124"/>
      <c r="O335" s="156" t="str">
        <f>Objects!$J$70</f>
        <v>Vial (Butadiene)</v>
      </c>
      <c r="P335" s="123">
        <v>16</v>
      </c>
      <c r="Q335" s="123" t="str">
        <f>Objects!$G$30</f>
        <v>Chromia Alumina Catalyst</v>
      </c>
      <c r="R335" s="124">
        <v>2</v>
      </c>
      <c r="S335" s="123"/>
      <c r="T335" s="123"/>
      <c r="U335" s="123"/>
      <c r="V335" s="123"/>
      <c r="W335" s="123"/>
      <c r="X335" s="123"/>
      <c r="Y335" s="123"/>
      <c r="Z335" s="123"/>
      <c r="AA335" s="123"/>
      <c r="AB335" s="147"/>
      <c r="AC335" s="147"/>
    </row>
    <row r="336" spans="1:29" ht="15" customHeight="1" x14ac:dyDescent="0.25">
      <c r="A336" s="142" t="str">
        <f>[3]Enums!$A$134</f>
        <v>1.0.0</v>
      </c>
      <c r="B336" s="123"/>
      <c r="C336" s="123"/>
      <c r="D336" s="123"/>
      <c r="E336" s="123" t="str">
        <f>Objects!$K$73</f>
        <v>Beaker (Butylene isomers)</v>
      </c>
      <c r="F336" s="123">
        <v>1</v>
      </c>
      <c r="G336" s="123" t="str">
        <f>Objects!$G$30</f>
        <v>Chromia Alumina Catalyst</v>
      </c>
      <c r="H336" s="124">
        <v>4</v>
      </c>
      <c r="I336" s="123"/>
      <c r="J336" s="124"/>
      <c r="K336" s="123"/>
      <c r="L336" s="124"/>
      <c r="M336" s="123"/>
      <c r="N336" s="124"/>
      <c r="O336" s="156" t="str">
        <f>Objects!$K$70</f>
        <v>Beaker (Butadiene)</v>
      </c>
      <c r="P336" s="123">
        <v>1</v>
      </c>
      <c r="Q336" s="123" t="str">
        <f>Objects!$G$30</f>
        <v>Chromia Alumina Catalyst</v>
      </c>
      <c r="R336" s="124">
        <v>3</v>
      </c>
      <c r="S336" s="123"/>
      <c r="T336" s="123"/>
      <c r="U336" s="123"/>
      <c r="V336" s="123"/>
      <c r="W336" s="123"/>
      <c r="X336" s="123"/>
      <c r="Y336" s="123"/>
      <c r="Z336" s="123"/>
      <c r="AA336" s="123"/>
      <c r="AB336" s="147"/>
      <c r="AC336" s="147"/>
    </row>
    <row r="337" spans="1:29" ht="15" customHeight="1" x14ac:dyDescent="0.25">
      <c r="A337" s="142" t="str">
        <f>[3]Enums!$A$134</f>
        <v>1.0.0</v>
      </c>
      <c r="B337" s="123"/>
      <c r="C337" s="123"/>
      <c r="D337" s="123"/>
      <c r="E337" s="123" t="str">
        <f>Objects!$K$73</f>
        <v>Beaker (Butylene isomers)</v>
      </c>
      <c r="F337" s="123">
        <v>4</v>
      </c>
      <c r="G337" s="123" t="str">
        <f>Objects!$G$30</f>
        <v>Chromia Alumina Catalyst</v>
      </c>
      <c r="H337" s="124">
        <v>8</v>
      </c>
      <c r="I337" s="123"/>
      <c r="J337" s="124"/>
      <c r="K337" s="123"/>
      <c r="L337" s="124"/>
      <c r="M337" s="123"/>
      <c r="N337" s="124"/>
      <c r="O337" s="156" t="str">
        <f>Objects!$K$70</f>
        <v>Beaker (Butadiene)</v>
      </c>
      <c r="P337" s="123">
        <v>4</v>
      </c>
      <c r="Q337" s="123" t="str">
        <f>Objects!$G$30</f>
        <v>Chromia Alumina Catalyst</v>
      </c>
      <c r="R337" s="124">
        <v>7</v>
      </c>
      <c r="S337" s="123"/>
      <c r="T337" s="123"/>
      <c r="U337" s="123"/>
      <c r="V337" s="123"/>
      <c r="W337" s="123"/>
      <c r="X337" s="123"/>
      <c r="Y337" s="123"/>
      <c r="Z337" s="123"/>
      <c r="AA337" s="123"/>
      <c r="AB337" s="147"/>
      <c r="AC337" s="147"/>
    </row>
    <row r="338" spans="1:29" ht="15" customHeight="1" x14ac:dyDescent="0.25">
      <c r="A338" s="142" t="str">
        <f>[3]Enums!$A$134</f>
        <v>1.0.0</v>
      </c>
      <c r="B338" s="123"/>
      <c r="C338" s="123"/>
      <c r="D338" s="123"/>
      <c r="E338" s="123" t="str">
        <f>Objects!$K$73</f>
        <v>Beaker (Butylene isomers)</v>
      </c>
      <c r="F338" s="123">
        <v>16</v>
      </c>
      <c r="G338" s="123" t="str">
        <f>Objects!$G$30</f>
        <v>Chromia Alumina Catalyst</v>
      </c>
      <c r="H338" s="124">
        <v>12</v>
      </c>
      <c r="I338" s="123"/>
      <c r="J338" s="124"/>
      <c r="K338" s="123"/>
      <c r="L338" s="124"/>
      <c r="M338" s="123"/>
      <c r="N338" s="124"/>
      <c r="O338" s="156" t="str">
        <f>Objects!$K$70</f>
        <v>Beaker (Butadiene)</v>
      </c>
      <c r="P338" s="123">
        <v>16</v>
      </c>
      <c r="Q338" s="123" t="str">
        <f>Objects!$G$30</f>
        <v>Chromia Alumina Catalyst</v>
      </c>
      <c r="R338" s="124">
        <v>11</v>
      </c>
      <c r="S338" s="123"/>
      <c r="T338" s="123"/>
      <c r="U338" s="123"/>
      <c r="V338" s="123"/>
      <c r="W338" s="123"/>
      <c r="X338" s="123"/>
      <c r="Y338" s="123"/>
      <c r="Z338" s="123"/>
      <c r="AA338" s="123"/>
      <c r="AB338" s="147"/>
      <c r="AC338" s="147"/>
    </row>
    <row r="339" spans="1:29" ht="15" customHeight="1" x14ac:dyDescent="0.25">
      <c r="A339" s="142" t="str">
        <f>[3]Enums!$A$134</f>
        <v>1.0.0</v>
      </c>
      <c r="B339" s="123"/>
      <c r="C339" s="123"/>
      <c r="D339" s="123"/>
      <c r="E339" s="123" t="str">
        <f>Objects!$L$73</f>
        <v>Drum (Butylene isomers)</v>
      </c>
      <c r="F339" s="123">
        <v>1</v>
      </c>
      <c r="G339" s="123" t="str">
        <f>Objects!$G$30</f>
        <v>Chromia Alumina Catalyst</v>
      </c>
      <c r="H339" s="124">
        <v>16</v>
      </c>
      <c r="I339" s="123"/>
      <c r="J339" s="124"/>
      <c r="K339" s="123"/>
      <c r="L339" s="124"/>
      <c r="M339" s="123"/>
      <c r="N339" s="124"/>
      <c r="O339" s="156" t="str">
        <f>Objects!$L$70</f>
        <v>Drum (Butadiene)</v>
      </c>
      <c r="P339" s="123">
        <v>1</v>
      </c>
      <c r="Q339" s="123" t="str">
        <f>Objects!$G$30</f>
        <v>Chromia Alumina Catalyst</v>
      </c>
      <c r="R339" s="124">
        <v>15</v>
      </c>
      <c r="S339" s="123"/>
      <c r="T339" s="123"/>
      <c r="U339" s="123"/>
      <c r="V339" s="123"/>
      <c r="W339" s="123"/>
      <c r="X339" s="123"/>
      <c r="Y339" s="123"/>
      <c r="Z339" s="123"/>
      <c r="AA339" s="123"/>
      <c r="AB339" s="147"/>
      <c r="AC339" s="147"/>
    </row>
    <row r="340" spans="1:29" ht="15" customHeight="1" x14ac:dyDescent="0.25">
      <c r="A340" s="142" t="str">
        <f>[3]Enums!$A$134</f>
        <v>1.0.0</v>
      </c>
      <c r="B340" s="123"/>
      <c r="C340" s="123"/>
      <c r="D340" s="123"/>
      <c r="E340" s="123" t="str">
        <f>Objects!$L$73</f>
        <v>Drum (Butylene isomers)</v>
      </c>
      <c r="F340" s="123">
        <v>4</v>
      </c>
      <c r="G340" s="123" t="str">
        <f>Objects!$G$30</f>
        <v>Chromia Alumina Catalyst</v>
      </c>
      <c r="H340" s="124">
        <v>32</v>
      </c>
      <c r="I340" s="123"/>
      <c r="J340" s="124"/>
      <c r="K340" s="123"/>
      <c r="L340" s="124"/>
      <c r="M340" s="123"/>
      <c r="N340" s="124"/>
      <c r="O340" s="156" t="str">
        <f>Objects!$L$70</f>
        <v>Drum (Butadiene)</v>
      </c>
      <c r="P340" s="123">
        <v>4</v>
      </c>
      <c r="Q340" s="123" t="str">
        <f>Objects!$G$30</f>
        <v>Chromia Alumina Catalyst</v>
      </c>
      <c r="R340" s="124">
        <v>31</v>
      </c>
      <c r="S340" s="123"/>
      <c r="T340" s="123"/>
      <c r="U340" s="123"/>
      <c r="V340" s="123"/>
      <c r="W340" s="123"/>
      <c r="X340" s="123"/>
      <c r="Y340" s="123"/>
      <c r="Z340" s="123"/>
      <c r="AA340" s="123"/>
      <c r="AB340" s="147"/>
      <c r="AC340" s="147"/>
    </row>
    <row r="341" spans="1:29" ht="15" customHeight="1" x14ac:dyDescent="0.25">
      <c r="A341" s="142" t="str">
        <f>[3]Enums!$A$134</f>
        <v>1.0.0</v>
      </c>
      <c r="B341" s="123"/>
      <c r="C341" s="123"/>
      <c r="D341" s="123"/>
      <c r="E341" s="123" t="str">
        <f>Objects!$L$73</f>
        <v>Drum (Butylene isomers)</v>
      </c>
      <c r="F341" s="123">
        <v>16</v>
      </c>
      <c r="G341" s="123" t="str">
        <f>Objects!$G$30</f>
        <v>Chromia Alumina Catalyst</v>
      </c>
      <c r="H341" s="124">
        <v>48</v>
      </c>
      <c r="I341" s="123"/>
      <c r="J341" s="123"/>
      <c r="K341" s="123"/>
      <c r="L341" s="124"/>
      <c r="M341" s="123"/>
      <c r="N341" s="124"/>
      <c r="O341" s="156" t="str">
        <f>Objects!$L$70</f>
        <v>Drum (Butadiene)</v>
      </c>
      <c r="P341" s="123">
        <v>16</v>
      </c>
      <c r="Q341" s="123" t="str">
        <f>Objects!$G$30</f>
        <v>Chromia Alumina Catalyst</v>
      </c>
      <c r="R341" s="124">
        <v>47</v>
      </c>
      <c r="S341" s="123"/>
      <c r="T341" s="123"/>
      <c r="U341" s="123"/>
      <c r="V341" s="123"/>
      <c r="W341" s="123"/>
      <c r="X341" s="123"/>
      <c r="Y341" s="123"/>
      <c r="Z341" s="123"/>
      <c r="AA341" s="123"/>
      <c r="AB341" s="147"/>
      <c r="AC341" s="147"/>
    </row>
    <row r="342" spans="1:29" ht="15" customHeight="1" x14ac:dyDescent="0.25">
      <c r="A342" s="142" t="str">
        <f>[3]Enums!$A$134</f>
        <v>1.0.0</v>
      </c>
      <c r="B342" s="123"/>
      <c r="C342" s="123"/>
      <c r="D342" s="123"/>
      <c r="E342" s="123" t="str">
        <f>Objects!$L$73</f>
        <v>Drum (Butylene isomers)</v>
      </c>
      <c r="F342" s="123">
        <v>64</v>
      </c>
      <c r="G342" s="123" t="str">
        <f>Objects!$G$30</f>
        <v>Chromia Alumina Catalyst</v>
      </c>
      <c r="H342" s="124">
        <v>64</v>
      </c>
      <c r="I342" s="123"/>
      <c r="J342" s="123"/>
      <c r="K342" s="123"/>
      <c r="L342" s="124"/>
      <c r="M342" s="123"/>
      <c r="N342" s="124"/>
      <c r="O342" s="156" t="str">
        <f>Objects!$L$70</f>
        <v>Drum (Butadiene)</v>
      </c>
      <c r="P342" s="123">
        <v>64</v>
      </c>
      <c r="Q342" s="123" t="str">
        <f>Objects!$G$30</f>
        <v>Chromia Alumina Catalyst</v>
      </c>
      <c r="R342" s="124">
        <v>63</v>
      </c>
      <c r="S342" s="123"/>
      <c r="T342" s="123"/>
      <c r="U342" s="123"/>
      <c r="V342" s="123"/>
      <c r="W342" s="123"/>
      <c r="X342" s="123"/>
      <c r="Y342" s="123"/>
      <c r="Z342" s="123"/>
      <c r="AA342" s="123"/>
      <c r="AB342" s="147"/>
      <c r="AC342" s="147"/>
    </row>
    <row r="343" spans="1:29" ht="15" customHeight="1" x14ac:dyDescent="0.25">
      <c r="A343" s="142" t="str">
        <f>[3]Enums!$A$144</f>
        <v>1.1.0</v>
      </c>
      <c r="B343" s="123"/>
      <c r="C343" s="123"/>
      <c r="D343" s="123"/>
      <c r="E343" s="123" t="str">
        <f>Objects!$L$73</f>
        <v>Drum (Butylene isomers)</v>
      </c>
      <c r="F343" s="123">
        <v>64</v>
      </c>
      <c r="G343" s="123" t="str">
        <f>Objects!$L$73</f>
        <v>Drum (Butylene isomers)</v>
      </c>
      <c r="H343" s="123">
        <v>64</v>
      </c>
      <c r="I343" s="123" t="str">
        <f>Objects!$G$30</f>
        <v>Chromia Alumina Catalyst</v>
      </c>
      <c r="J343" s="123">
        <v>64</v>
      </c>
      <c r="K343" s="123"/>
      <c r="L343" s="124"/>
      <c r="M343" s="123"/>
      <c r="N343" s="124"/>
      <c r="O343" s="156" t="str">
        <f>Objects!$L$70</f>
        <v>Drum (Butadiene)</v>
      </c>
      <c r="P343" s="123">
        <v>64</v>
      </c>
      <c r="Q343" s="123" t="str">
        <f>Objects!$L$70</f>
        <v>Drum (Butadiene)</v>
      </c>
      <c r="R343" s="123">
        <v>64</v>
      </c>
      <c r="S343" s="123" t="str">
        <f>Objects!$G$30</f>
        <v>Chromia Alumina Catalyst</v>
      </c>
      <c r="T343" s="123">
        <v>63</v>
      </c>
      <c r="U343" s="123"/>
      <c r="V343" s="123"/>
      <c r="W343" s="123"/>
      <c r="X343" s="123"/>
      <c r="Y343" s="123"/>
      <c r="Z343" s="123"/>
      <c r="AA343" s="123"/>
      <c r="AB343" s="147"/>
      <c r="AC343" s="147"/>
    </row>
    <row r="344" spans="1:29" ht="15" customHeight="1" x14ac:dyDescent="0.25">
      <c r="A344" s="142" t="str">
        <f>[3]Enums!$A$144</f>
        <v>1.1.0</v>
      </c>
      <c r="B344" s="123"/>
      <c r="C344" s="123"/>
      <c r="D344" s="123"/>
      <c r="E344" s="123" t="str">
        <f>Objects!$L$73</f>
        <v>Drum (Butylene isomers)</v>
      </c>
      <c r="F344" s="123">
        <v>64</v>
      </c>
      <c r="G344" s="123" t="str">
        <f>Objects!$L$73</f>
        <v>Drum (Butylene isomers)</v>
      </c>
      <c r="H344" s="123">
        <v>64</v>
      </c>
      <c r="I344" s="123" t="str">
        <f>Objects!$L$73</f>
        <v>Drum (Butylene isomers)</v>
      </c>
      <c r="J344" s="123">
        <v>64</v>
      </c>
      <c r="K344" s="123" t="str">
        <f>Objects!$L$73</f>
        <v>Drum (Butylene isomers)</v>
      </c>
      <c r="L344" s="123">
        <v>64</v>
      </c>
      <c r="M344" s="123" t="str">
        <f>Objects!$G$30</f>
        <v>Chromia Alumina Catalyst</v>
      </c>
      <c r="N344" s="123">
        <v>64</v>
      </c>
      <c r="O344" s="156" t="str">
        <f>Objects!$L$70</f>
        <v>Drum (Butadiene)</v>
      </c>
      <c r="P344" s="123">
        <v>64</v>
      </c>
      <c r="Q344" s="123" t="str">
        <f>Objects!$L$70</f>
        <v>Drum (Butadiene)</v>
      </c>
      <c r="R344" s="123">
        <v>64</v>
      </c>
      <c r="S344" s="123" t="str">
        <f>Objects!$L$70</f>
        <v>Drum (Butadiene)</v>
      </c>
      <c r="T344" s="123">
        <v>64</v>
      </c>
      <c r="U344" s="123" t="str">
        <f>Objects!$L$70</f>
        <v>Drum (Butadiene)</v>
      </c>
      <c r="V344" s="123">
        <v>64</v>
      </c>
      <c r="W344" s="123" t="str">
        <f>Objects!$G$30</f>
        <v>Chromia Alumina Catalyst</v>
      </c>
      <c r="X344" s="123">
        <v>63</v>
      </c>
      <c r="Y344" s="123"/>
      <c r="Z344" s="123"/>
      <c r="AA344" s="123"/>
      <c r="AB344" s="147"/>
      <c r="AC344" s="147"/>
    </row>
    <row r="345" spans="1:29" ht="15" customHeight="1" x14ac:dyDescent="0.25">
      <c r="A345" s="142" t="str">
        <f>[3]Enums!$A$134</f>
        <v>1.0.0</v>
      </c>
      <c r="B345" s="123"/>
      <c r="C345" s="123" t="s">
        <v>23</v>
      </c>
      <c r="D345" s="123"/>
      <c r="E345" s="123" t="str">
        <f>Objects!$N$4</f>
        <v>Vial (Acrylonitrile)</v>
      </c>
      <c r="F345" s="123">
        <v>1</v>
      </c>
      <c r="G345" s="123" t="str">
        <f>Objects!$J$70</f>
        <v>Vial (Butadiene)</v>
      </c>
      <c r="H345" s="123">
        <v>1</v>
      </c>
      <c r="I345" s="123" t="str">
        <f>Objects!$J$284</f>
        <v>Vial (Styrene)</v>
      </c>
      <c r="J345" s="123">
        <v>1</v>
      </c>
      <c r="K345" s="123"/>
      <c r="L345" s="124"/>
      <c r="M345" s="123"/>
      <c r="N345" s="124"/>
      <c r="O345" s="156" t="str">
        <f>Objects!$V$3</f>
        <v>Bag (Acrylonitrile-Butadiene-Styrene Pellets)</v>
      </c>
      <c r="P345" s="123">
        <v>1</v>
      </c>
      <c r="Q345" s="123"/>
      <c r="R345" s="123"/>
      <c r="S345" s="123"/>
      <c r="T345" s="123"/>
      <c r="U345" s="123"/>
      <c r="V345" s="123"/>
      <c r="W345" s="123"/>
      <c r="X345" s="123"/>
      <c r="Y345" s="123"/>
      <c r="Z345" s="123"/>
      <c r="AA345" s="123"/>
      <c r="AB345" s="147"/>
      <c r="AC345" s="147"/>
    </row>
    <row r="346" spans="1:29" ht="15" customHeight="1" x14ac:dyDescent="0.25">
      <c r="A346" s="142" t="str">
        <f>[3]Enums!$A$134</f>
        <v>1.0.0</v>
      </c>
      <c r="B346" s="123"/>
      <c r="C346" s="123"/>
      <c r="D346" s="123"/>
      <c r="E346" s="123" t="str">
        <f>Objects!$N$4</f>
        <v>Vial (Acrylonitrile)</v>
      </c>
      <c r="F346" s="123">
        <v>4</v>
      </c>
      <c r="G346" s="123" t="str">
        <f>Objects!$J$70</f>
        <v>Vial (Butadiene)</v>
      </c>
      <c r="H346" s="123">
        <v>4</v>
      </c>
      <c r="I346" s="123" t="str">
        <f>Objects!$J$284</f>
        <v>Vial (Styrene)</v>
      </c>
      <c r="J346" s="123">
        <v>4</v>
      </c>
      <c r="K346" s="123"/>
      <c r="L346" s="124"/>
      <c r="M346" s="123"/>
      <c r="N346" s="124"/>
      <c r="O346" s="156" t="str">
        <f>Objects!$V$3</f>
        <v>Bag (Acrylonitrile-Butadiene-Styrene Pellets)</v>
      </c>
      <c r="P346" s="123">
        <v>4</v>
      </c>
      <c r="Q346" s="123"/>
      <c r="R346" s="123"/>
      <c r="S346" s="123"/>
      <c r="T346" s="123"/>
      <c r="U346" s="123"/>
      <c r="V346" s="123"/>
      <c r="W346" s="123"/>
      <c r="X346" s="123"/>
      <c r="Y346" s="123"/>
      <c r="Z346" s="123"/>
      <c r="AA346" s="123"/>
      <c r="AB346" s="147"/>
      <c r="AC346" s="147"/>
    </row>
    <row r="347" spans="1:29" ht="15" customHeight="1" x14ac:dyDescent="0.25">
      <c r="A347" s="142" t="str">
        <f>[3]Enums!$A$134</f>
        <v>1.0.0</v>
      </c>
      <c r="B347" s="123"/>
      <c r="C347" s="123"/>
      <c r="D347" s="123"/>
      <c r="E347" s="123" t="str">
        <f>Objects!$N$4</f>
        <v>Vial (Acrylonitrile)</v>
      </c>
      <c r="F347" s="123">
        <v>16</v>
      </c>
      <c r="G347" s="123" t="str">
        <f>Objects!$J$70</f>
        <v>Vial (Butadiene)</v>
      </c>
      <c r="H347" s="123">
        <v>16</v>
      </c>
      <c r="I347" s="123" t="str">
        <f>Objects!$J$284</f>
        <v>Vial (Styrene)</v>
      </c>
      <c r="J347" s="123">
        <v>16</v>
      </c>
      <c r="K347" s="123"/>
      <c r="L347" s="124"/>
      <c r="M347" s="123"/>
      <c r="N347" s="124"/>
      <c r="O347" s="156" t="str">
        <f>Objects!$V$3</f>
        <v>Bag (Acrylonitrile-Butadiene-Styrene Pellets)</v>
      </c>
      <c r="P347" s="123">
        <v>16</v>
      </c>
      <c r="Q347" s="123"/>
      <c r="R347" s="123"/>
      <c r="S347" s="123"/>
      <c r="T347" s="123"/>
      <c r="U347" s="123"/>
      <c r="V347" s="123"/>
      <c r="W347" s="123"/>
      <c r="X347" s="123"/>
      <c r="Y347" s="123"/>
      <c r="Z347" s="123"/>
      <c r="AA347" s="123"/>
      <c r="AB347" s="147"/>
      <c r="AC347" s="147"/>
    </row>
    <row r="348" spans="1:29" ht="15" customHeight="1" x14ac:dyDescent="0.25">
      <c r="A348" s="142" t="str">
        <f>[3]Enums!$A$134</f>
        <v>1.0.0</v>
      </c>
      <c r="B348" s="123"/>
      <c r="C348" s="123"/>
      <c r="D348" s="123"/>
      <c r="E348" s="123" t="str">
        <f>Objects!$O$4</f>
        <v>Beaker (Acrylonitrile)</v>
      </c>
      <c r="F348" s="123">
        <v>1</v>
      </c>
      <c r="G348" s="123" t="str">
        <f>Objects!$K$70</f>
        <v>Beaker (Butadiene)</v>
      </c>
      <c r="H348" s="123">
        <v>1</v>
      </c>
      <c r="I348" s="123" t="str">
        <f>Objects!$K$284</f>
        <v>Beaker (Styrene)</v>
      </c>
      <c r="J348" s="123">
        <v>1</v>
      </c>
      <c r="K348" s="123"/>
      <c r="L348" s="124"/>
      <c r="M348" s="123"/>
      <c r="N348" s="124"/>
      <c r="O348" s="156" t="str">
        <f>Objects!$W$3</f>
        <v>Sack (Acrylonitrile-Butadiene-Styrene Pellets)</v>
      </c>
      <c r="P348" s="123">
        <v>1</v>
      </c>
      <c r="Q348" s="123"/>
      <c r="R348" s="123"/>
      <c r="S348" s="123"/>
      <c r="T348" s="123"/>
      <c r="U348" s="123"/>
      <c r="V348" s="123"/>
      <c r="W348" s="123"/>
      <c r="X348" s="123"/>
      <c r="Y348" s="123"/>
      <c r="Z348" s="123"/>
      <c r="AA348" s="123"/>
      <c r="AB348" s="147"/>
      <c r="AC348" s="147"/>
    </row>
    <row r="349" spans="1:29" ht="15" customHeight="1" x14ac:dyDescent="0.25">
      <c r="A349" s="142" t="str">
        <f>[3]Enums!$A$134</f>
        <v>1.0.0</v>
      </c>
      <c r="B349" s="123"/>
      <c r="C349" s="123"/>
      <c r="D349" s="123"/>
      <c r="E349" s="123" t="str">
        <f>Objects!$O$4</f>
        <v>Beaker (Acrylonitrile)</v>
      </c>
      <c r="F349" s="123">
        <v>4</v>
      </c>
      <c r="G349" s="123" t="str">
        <f>Objects!$K$70</f>
        <v>Beaker (Butadiene)</v>
      </c>
      <c r="H349" s="123">
        <v>4</v>
      </c>
      <c r="I349" s="123" t="str">
        <f>Objects!$K$284</f>
        <v>Beaker (Styrene)</v>
      </c>
      <c r="J349" s="123">
        <v>4</v>
      </c>
      <c r="K349" s="123"/>
      <c r="L349" s="124"/>
      <c r="M349" s="123"/>
      <c r="N349" s="124"/>
      <c r="O349" s="156" t="str">
        <f>Objects!$W$3</f>
        <v>Sack (Acrylonitrile-Butadiene-Styrene Pellets)</v>
      </c>
      <c r="P349" s="123">
        <v>4</v>
      </c>
      <c r="Q349" s="123"/>
      <c r="R349" s="123"/>
      <c r="S349" s="123"/>
      <c r="T349" s="123"/>
      <c r="U349" s="123"/>
      <c r="V349" s="123"/>
      <c r="W349" s="123"/>
      <c r="X349" s="123"/>
      <c r="Y349" s="123"/>
      <c r="Z349" s="123"/>
      <c r="AA349" s="123"/>
      <c r="AB349" s="147"/>
      <c r="AC349" s="147"/>
    </row>
    <row r="350" spans="1:29" ht="15" customHeight="1" x14ac:dyDescent="0.25">
      <c r="A350" s="142" t="str">
        <f>[3]Enums!$A$134</f>
        <v>1.0.0</v>
      </c>
      <c r="B350" s="123"/>
      <c r="C350" s="123"/>
      <c r="D350" s="123"/>
      <c r="E350" s="123" t="str">
        <f>Objects!$O$4</f>
        <v>Beaker (Acrylonitrile)</v>
      </c>
      <c r="F350" s="123">
        <v>16</v>
      </c>
      <c r="G350" s="123" t="str">
        <f>Objects!$K$70</f>
        <v>Beaker (Butadiene)</v>
      </c>
      <c r="H350" s="123">
        <v>16</v>
      </c>
      <c r="I350" s="123" t="str">
        <f>Objects!$K$284</f>
        <v>Beaker (Styrene)</v>
      </c>
      <c r="J350" s="123">
        <v>16</v>
      </c>
      <c r="K350" s="123"/>
      <c r="L350" s="124"/>
      <c r="M350" s="123"/>
      <c r="N350" s="124"/>
      <c r="O350" s="156" t="str">
        <f>Objects!$W$3</f>
        <v>Sack (Acrylonitrile-Butadiene-Styrene Pellets)</v>
      </c>
      <c r="P350" s="123">
        <v>16</v>
      </c>
      <c r="Q350" s="123"/>
      <c r="R350" s="123"/>
      <c r="S350" s="123"/>
      <c r="T350" s="123"/>
      <c r="U350" s="123"/>
      <c r="V350" s="123"/>
      <c r="W350" s="123"/>
      <c r="X350" s="123"/>
      <c r="Y350" s="123"/>
      <c r="Z350" s="123"/>
      <c r="AA350" s="123"/>
      <c r="AB350" s="147"/>
      <c r="AC350" s="147"/>
    </row>
    <row r="351" spans="1:29" ht="15" customHeight="1" x14ac:dyDescent="0.25">
      <c r="A351" s="142" t="str">
        <f>[3]Enums!$A$134</f>
        <v>1.0.0</v>
      </c>
      <c r="B351" s="123"/>
      <c r="C351" s="123"/>
      <c r="D351" s="123"/>
      <c r="E351" s="123" t="str">
        <f>Objects!$P$4</f>
        <v>Drum (Acrylonitrile)</v>
      </c>
      <c r="F351" s="123">
        <v>1</v>
      </c>
      <c r="G351" s="123" t="str">
        <f>Objects!$L$70</f>
        <v>Drum (Butadiene)</v>
      </c>
      <c r="H351" s="123">
        <v>1</v>
      </c>
      <c r="I351" s="123" t="str">
        <f>Objects!$L$284</f>
        <v>Drum (Styrene)</v>
      </c>
      <c r="J351" s="123">
        <v>1</v>
      </c>
      <c r="K351" s="123"/>
      <c r="L351" s="124"/>
      <c r="M351" s="123"/>
      <c r="N351" s="124"/>
      <c r="O351" s="156" t="str">
        <f>Objects!$X$3</f>
        <v>Powder Keg (Acrylonitrile-Butadiene-Styrene Pellets)</v>
      </c>
      <c r="P351" s="123">
        <v>1</v>
      </c>
      <c r="Q351" s="123"/>
      <c r="R351" s="123"/>
      <c r="S351" s="123"/>
      <c r="T351" s="123"/>
      <c r="U351" s="123"/>
      <c r="V351" s="123"/>
      <c r="W351" s="123"/>
      <c r="X351" s="123"/>
      <c r="Y351" s="123"/>
      <c r="Z351" s="123"/>
      <c r="AA351" s="123"/>
      <c r="AB351" s="147"/>
      <c r="AC351" s="147"/>
    </row>
    <row r="352" spans="1:29" ht="15" customHeight="1" x14ac:dyDescent="0.25">
      <c r="A352" s="142" t="str">
        <f>[3]Enums!$A$134</f>
        <v>1.0.0</v>
      </c>
      <c r="B352" s="123"/>
      <c r="C352" s="123"/>
      <c r="D352" s="123"/>
      <c r="E352" s="123" t="str">
        <f>Objects!$P$4</f>
        <v>Drum (Acrylonitrile)</v>
      </c>
      <c r="F352" s="123">
        <v>4</v>
      </c>
      <c r="G352" s="123" t="str">
        <f>Objects!$L$70</f>
        <v>Drum (Butadiene)</v>
      </c>
      <c r="H352" s="123">
        <v>4</v>
      </c>
      <c r="I352" s="123" t="str">
        <f>Objects!$L$284</f>
        <v>Drum (Styrene)</v>
      </c>
      <c r="J352" s="123">
        <v>4</v>
      </c>
      <c r="K352" s="123"/>
      <c r="L352" s="124"/>
      <c r="M352" s="123"/>
      <c r="N352" s="124"/>
      <c r="O352" s="156" t="str">
        <f>Objects!$X$3</f>
        <v>Powder Keg (Acrylonitrile-Butadiene-Styrene Pellets)</v>
      </c>
      <c r="P352" s="123">
        <v>4</v>
      </c>
      <c r="Q352" s="123"/>
      <c r="R352" s="123"/>
      <c r="S352" s="123"/>
      <c r="T352" s="123"/>
      <c r="U352" s="123"/>
      <c r="V352" s="123"/>
      <c r="W352" s="123"/>
      <c r="X352" s="123"/>
      <c r="Y352" s="123"/>
      <c r="Z352" s="123"/>
      <c r="AA352" s="123"/>
      <c r="AB352" s="147"/>
      <c r="AC352" s="147"/>
    </row>
    <row r="353" spans="1:29" ht="15" customHeight="1" x14ac:dyDescent="0.25">
      <c r="A353" s="142" t="str">
        <f>[3]Enums!$A$134</f>
        <v>1.0.0</v>
      </c>
      <c r="B353" s="123"/>
      <c r="C353" s="123"/>
      <c r="D353" s="123"/>
      <c r="E353" s="123" t="str">
        <f>Objects!$P$4</f>
        <v>Drum (Acrylonitrile)</v>
      </c>
      <c r="F353" s="123">
        <v>16</v>
      </c>
      <c r="G353" s="123" t="str">
        <f>Objects!$L$70</f>
        <v>Drum (Butadiene)</v>
      </c>
      <c r="H353" s="123">
        <v>16</v>
      </c>
      <c r="I353" s="123" t="str">
        <f>Objects!$L$284</f>
        <v>Drum (Styrene)</v>
      </c>
      <c r="J353" s="123">
        <v>16</v>
      </c>
      <c r="K353" s="123"/>
      <c r="L353" s="124"/>
      <c r="M353" s="123"/>
      <c r="N353" s="124"/>
      <c r="O353" s="156" t="str">
        <f>Objects!$X$3</f>
        <v>Powder Keg (Acrylonitrile-Butadiene-Styrene Pellets)</v>
      </c>
      <c r="P353" s="123">
        <v>16</v>
      </c>
      <c r="Q353" s="123"/>
      <c r="R353" s="123"/>
      <c r="S353" s="123"/>
      <c r="T353" s="123"/>
      <c r="U353" s="123"/>
      <c r="V353" s="123"/>
      <c r="W353" s="123"/>
      <c r="X353" s="123"/>
      <c r="Y353" s="123"/>
      <c r="Z353" s="123"/>
      <c r="AA353" s="123"/>
      <c r="AB353" s="147"/>
      <c r="AC353" s="147"/>
    </row>
    <row r="354" spans="1:29" ht="15" customHeight="1" x14ac:dyDescent="0.25">
      <c r="A354" s="142" t="str">
        <f>[3]Enums!$A$134</f>
        <v>1.0.0</v>
      </c>
      <c r="B354" s="123"/>
      <c r="C354" s="123"/>
      <c r="D354" s="123"/>
      <c r="E354" s="123" t="str">
        <f>Objects!$P$4</f>
        <v>Drum (Acrylonitrile)</v>
      </c>
      <c r="F354" s="123">
        <v>64</v>
      </c>
      <c r="G354" s="123" t="str">
        <f>Objects!$L$70</f>
        <v>Drum (Butadiene)</v>
      </c>
      <c r="H354" s="123">
        <v>64</v>
      </c>
      <c r="I354" s="123" t="str">
        <f>Objects!$L$284</f>
        <v>Drum (Styrene)</v>
      </c>
      <c r="J354" s="123">
        <v>64</v>
      </c>
      <c r="K354" s="123"/>
      <c r="L354" s="124"/>
      <c r="M354" s="123"/>
      <c r="N354" s="124"/>
      <c r="O354" s="156" t="str">
        <f>Objects!$X$3</f>
        <v>Powder Keg (Acrylonitrile-Butadiene-Styrene Pellets)</v>
      </c>
      <c r="P354" s="123">
        <v>64</v>
      </c>
      <c r="Q354" s="123"/>
      <c r="R354" s="123"/>
      <c r="S354" s="123"/>
      <c r="T354" s="123"/>
      <c r="U354" s="123"/>
      <c r="V354" s="123"/>
      <c r="W354" s="123"/>
      <c r="X354" s="123"/>
      <c r="Y354" s="123"/>
      <c r="Z354" s="123"/>
      <c r="AA354" s="123"/>
      <c r="AB354" s="147"/>
      <c r="AC354" s="147"/>
    </row>
    <row r="355" spans="1:29" ht="15" customHeight="1" x14ac:dyDescent="0.25">
      <c r="A355" s="142" t="str">
        <f>[3]Enums!$A$134</f>
        <v>1.0.0</v>
      </c>
      <c r="B355" s="123"/>
      <c r="C355" s="123"/>
      <c r="D355" s="123"/>
      <c r="E355" s="123" t="str">
        <f>Objects!$J$284</f>
        <v>Vial (Styrene)</v>
      </c>
      <c r="F355" s="123">
        <v>1</v>
      </c>
      <c r="G355" s="123"/>
      <c r="K355" s="123"/>
      <c r="L355" s="124"/>
      <c r="M355" s="123"/>
      <c r="N355" s="124"/>
      <c r="O355" s="156" t="str">
        <f>Objects!$V$87</f>
        <v>Bag (PolyStyrene Pellets)</v>
      </c>
      <c r="P355" s="123">
        <v>1</v>
      </c>
      <c r="Q355" s="123"/>
      <c r="R355" s="123"/>
      <c r="S355" s="123"/>
      <c r="T355" s="123"/>
      <c r="U355" s="123"/>
      <c r="V355" s="123"/>
      <c r="W355" s="123"/>
      <c r="X355" s="123"/>
      <c r="Y355" s="123"/>
      <c r="Z355" s="123"/>
      <c r="AA355" s="123"/>
      <c r="AB355" s="147"/>
      <c r="AC355" s="147"/>
    </row>
    <row r="356" spans="1:29" ht="15" customHeight="1" x14ac:dyDescent="0.25">
      <c r="A356" s="142" t="str">
        <f>[3]Enums!$A$134</f>
        <v>1.0.0</v>
      </c>
      <c r="B356" s="123"/>
      <c r="C356" s="123"/>
      <c r="D356" s="123"/>
      <c r="E356" s="123" t="str">
        <f>Objects!$K$284</f>
        <v>Beaker (Styrene)</v>
      </c>
      <c r="F356" s="123">
        <v>1</v>
      </c>
      <c r="G356" s="123"/>
      <c r="K356" s="123"/>
      <c r="L356" s="124"/>
      <c r="M356" s="123"/>
      <c r="N356" s="124"/>
      <c r="O356" s="156" t="str">
        <f>Objects!$W$87</f>
        <v>Sack (PolyStyrene Pellets)</v>
      </c>
      <c r="P356" s="123">
        <v>1</v>
      </c>
      <c r="Q356" s="123"/>
      <c r="R356" s="123"/>
      <c r="S356" s="123"/>
      <c r="T356" s="123"/>
      <c r="U356" s="123"/>
      <c r="V356" s="123"/>
      <c r="W356" s="123"/>
      <c r="X356" s="123"/>
      <c r="Y356" s="123"/>
      <c r="Z356" s="123"/>
      <c r="AA356" s="123"/>
      <c r="AB356" s="147"/>
      <c r="AC356" s="147"/>
    </row>
    <row r="357" spans="1:29" ht="15" customHeight="1" x14ac:dyDescent="0.25">
      <c r="A357" s="142" t="str">
        <f>[3]Enums!$A$134</f>
        <v>1.0.0</v>
      </c>
      <c r="B357" s="123"/>
      <c r="C357" s="123"/>
      <c r="D357" s="123"/>
      <c r="E357" s="123" t="str">
        <f>Objects!$L$284</f>
        <v>Drum (Styrene)</v>
      </c>
      <c r="F357" s="123">
        <v>1</v>
      </c>
      <c r="G357" s="123"/>
      <c r="K357" s="123"/>
      <c r="L357" s="124"/>
      <c r="M357" s="123"/>
      <c r="N357" s="124"/>
      <c r="O357" s="156" t="str">
        <f>Objects!$X$87</f>
        <v>Powder Keg (PolyStyrene Pellets)</v>
      </c>
      <c r="P357" s="123">
        <v>1</v>
      </c>
      <c r="Q357" s="123"/>
      <c r="R357" s="123"/>
      <c r="S357" s="123"/>
      <c r="T357" s="123"/>
      <c r="U357" s="123"/>
      <c r="V357" s="123"/>
      <c r="W357" s="123"/>
      <c r="X357" s="123"/>
      <c r="Y357" s="123"/>
      <c r="Z357" s="123"/>
      <c r="AA357" s="123"/>
      <c r="AB357" s="147"/>
      <c r="AC357" s="147"/>
    </row>
    <row r="358" spans="1:29" ht="15" customHeight="1" x14ac:dyDescent="0.25">
      <c r="A358" s="142" t="str">
        <f>[3]Enums!$A$134</f>
        <v>1.0.0</v>
      </c>
      <c r="B358" s="123"/>
      <c r="C358" s="123"/>
      <c r="D358" s="123"/>
      <c r="E358" s="123" t="str">
        <f>Objects!$J$284</f>
        <v>Vial (Styrene)</v>
      </c>
      <c r="F358" s="123">
        <v>4</v>
      </c>
      <c r="G358" s="123"/>
      <c r="H358" s="123"/>
      <c r="J358" s="124"/>
      <c r="K358" s="123"/>
      <c r="L358" s="124"/>
      <c r="M358" s="123"/>
      <c r="N358" s="124"/>
      <c r="O358" s="156" t="str">
        <f>Objects!$V$87</f>
        <v>Bag (PolyStyrene Pellets)</v>
      </c>
      <c r="P358" s="123">
        <v>4</v>
      </c>
      <c r="Q358" s="123"/>
      <c r="R358" s="123"/>
      <c r="S358" s="123"/>
      <c r="T358" s="123"/>
      <c r="U358" s="123"/>
      <c r="V358" s="123"/>
      <c r="W358" s="123"/>
      <c r="X358" s="123"/>
      <c r="Y358" s="123"/>
      <c r="Z358" s="123"/>
      <c r="AA358" s="123"/>
      <c r="AB358" s="147"/>
      <c r="AC358" s="147"/>
    </row>
    <row r="359" spans="1:29" ht="15" customHeight="1" x14ac:dyDescent="0.25">
      <c r="A359" s="142" t="str">
        <f>[3]Enums!$A$134</f>
        <v>1.0.0</v>
      </c>
      <c r="B359" s="123"/>
      <c r="C359" s="123"/>
      <c r="D359" s="123"/>
      <c r="E359" s="123" t="str">
        <f>Objects!$K$284</f>
        <v>Beaker (Styrene)</v>
      </c>
      <c r="F359" s="123">
        <v>4</v>
      </c>
      <c r="G359" s="123"/>
      <c r="H359" s="123"/>
      <c r="J359" s="124"/>
      <c r="K359" s="123"/>
      <c r="L359" s="124"/>
      <c r="M359" s="123"/>
      <c r="N359" s="124"/>
      <c r="O359" s="156" t="str">
        <f>Objects!$W$87</f>
        <v>Sack (PolyStyrene Pellets)</v>
      </c>
      <c r="P359" s="123">
        <v>4</v>
      </c>
      <c r="Q359" s="123"/>
      <c r="R359" s="123"/>
      <c r="S359" s="123"/>
      <c r="T359" s="123"/>
      <c r="U359" s="123"/>
      <c r="V359" s="123"/>
      <c r="W359" s="123"/>
      <c r="X359" s="123"/>
      <c r="Y359" s="123"/>
      <c r="Z359" s="123"/>
      <c r="AA359" s="123"/>
      <c r="AB359" s="147"/>
      <c r="AC359" s="147"/>
    </row>
    <row r="360" spans="1:29" ht="15" customHeight="1" x14ac:dyDescent="0.25">
      <c r="A360" s="142" t="str">
        <f>[3]Enums!$A$134</f>
        <v>1.0.0</v>
      </c>
      <c r="B360" s="123"/>
      <c r="C360" s="123"/>
      <c r="D360" s="123"/>
      <c r="E360" s="123" t="str">
        <f>Objects!$L$284</f>
        <v>Drum (Styrene)</v>
      </c>
      <c r="F360" s="123">
        <v>4</v>
      </c>
      <c r="G360" s="123"/>
      <c r="H360" s="123"/>
      <c r="J360" s="124"/>
      <c r="K360" s="123"/>
      <c r="L360" s="124"/>
      <c r="M360" s="123"/>
      <c r="N360" s="124"/>
      <c r="O360" s="156" t="str">
        <f>Objects!$X$87</f>
        <v>Powder Keg (PolyStyrene Pellets)</v>
      </c>
      <c r="P360" s="123">
        <v>4</v>
      </c>
      <c r="Q360" s="123"/>
      <c r="R360" s="123"/>
      <c r="S360" s="123"/>
      <c r="T360" s="123"/>
      <c r="U360" s="123"/>
      <c r="V360" s="123"/>
      <c r="W360" s="123"/>
      <c r="X360" s="123"/>
      <c r="Y360" s="123"/>
      <c r="Z360" s="123"/>
      <c r="AA360" s="123"/>
      <c r="AB360" s="147"/>
      <c r="AC360" s="147"/>
    </row>
    <row r="361" spans="1:29" ht="15" customHeight="1" x14ac:dyDescent="0.25">
      <c r="A361" s="142" t="str">
        <f>[3]Enums!$A$134</f>
        <v>1.0.0</v>
      </c>
      <c r="B361" s="123"/>
      <c r="C361" s="123"/>
      <c r="D361" s="123"/>
      <c r="E361" s="123" t="str">
        <f>Objects!$J$284</f>
        <v>Vial (Styrene)</v>
      </c>
      <c r="F361" s="123">
        <v>16</v>
      </c>
      <c r="G361" s="123"/>
      <c r="H361" s="123"/>
      <c r="J361" s="124"/>
      <c r="K361" s="123"/>
      <c r="L361" s="124"/>
      <c r="M361" s="123"/>
      <c r="N361" s="124"/>
      <c r="O361" s="156" t="str">
        <f>Objects!$V$87</f>
        <v>Bag (PolyStyrene Pellets)</v>
      </c>
      <c r="P361" s="123">
        <v>16</v>
      </c>
      <c r="Q361" s="123"/>
      <c r="R361" s="123"/>
      <c r="S361" s="123"/>
      <c r="T361" s="123"/>
      <c r="U361" s="123"/>
      <c r="V361" s="123"/>
      <c r="W361" s="123"/>
      <c r="X361" s="123"/>
      <c r="Y361" s="123"/>
      <c r="Z361" s="123"/>
      <c r="AA361" s="123"/>
      <c r="AB361" s="147"/>
      <c r="AC361" s="147"/>
    </row>
    <row r="362" spans="1:29" ht="15" customHeight="1" x14ac:dyDescent="0.25">
      <c r="A362" s="142" t="str">
        <f>[3]Enums!$A$134</f>
        <v>1.0.0</v>
      </c>
      <c r="B362" s="123"/>
      <c r="C362" s="123"/>
      <c r="D362" s="123"/>
      <c r="E362" s="123" t="str">
        <f>Objects!$K$284</f>
        <v>Beaker (Styrene)</v>
      </c>
      <c r="F362" s="123">
        <v>16</v>
      </c>
      <c r="G362" s="123"/>
      <c r="H362" s="123"/>
      <c r="J362" s="124"/>
      <c r="K362" s="123"/>
      <c r="L362" s="124"/>
      <c r="M362" s="123"/>
      <c r="N362" s="124"/>
      <c r="O362" s="156" t="str">
        <f>Objects!$W$87</f>
        <v>Sack (PolyStyrene Pellets)</v>
      </c>
      <c r="P362" s="123">
        <v>16</v>
      </c>
      <c r="Q362" s="123"/>
      <c r="R362" s="123"/>
      <c r="S362" s="123"/>
      <c r="T362" s="123"/>
      <c r="U362" s="123"/>
      <c r="V362" s="123"/>
      <c r="W362" s="123"/>
      <c r="X362" s="123"/>
      <c r="Y362" s="123"/>
      <c r="Z362" s="123"/>
      <c r="AA362" s="123"/>
      <c r="AB362" s="147"/>
      <c r="AC362" s="147"/>
    </row>
    <row r="363" spans="1:29" ht="15" customHeight="1" x14ac:dyDescent="0.25">
      <c r="A363" s="142" t="str">
        <f>[3]Enums!$A$134</f>
        <v>1.0.0</v>
      </c>
      <c r="B363" s="123"/>
      <c r="C363" s="123"/>
      <c r="D363" s="123"/>
      <c r="E363" s="123" t="str">
        <f>Objects!$L$284</f>
        <v>Drum (Styrene)</v>
      </c>
      <c r="F363" s="123">
        <v>16</v>
      </c>
      <c r="G363" s="123"/>
      <c r="H363" s="123"/>
      <c r="J363" s="124"/>
      <c r="K363" s="123"/>
      <c r="L363" s="124"/>
      <c r="M363" s="123"/>
      <c r="N363" s="124"/>
      <c r="O363" s="156" t="str">
        <f>Objects!$X$87</f>
        <v>Powder Keg (PolyStyrene Pellets)</v>
      </c>
      <c r="P363" s="123">
        <v>16</v>
      </c>
      <c r="Q363" s="123"/>
      <c r="R363" s="123"/>
      <c r="S363" s="123"/>
      <c r="T363" s="123"/>
      <c r="U363" s="123"/>
      <c r="V363" s="123"/>
      <c r="W363" s="123"/>
      <c r="X363" s="123"/>
      <c r="Y363" s="123"/>
      <c r="Z363" s="123"/>
      <c r="AA363" s="123"/>
      <c r="AB363" s="147"/>
      <c r="AC363" s="147"/>
    </row>
    <row r="364" spans="1:29" ht="15" customHeight="1" x14ac:dyDescent="0.25">
      <c r="A364" s="142" t="str">
        <f>[3]Enums!$A$134</f>
        <v>1.0.0</v>
      </c>
      <c r="B364" s="123"/>
      <c r="C364" s="123"/>
      <c r="D364" s="123"/>
      <c r="E364" s="123" t="str">
        <f>Objects!$L$284</f>
        <v>Drum (Styrene)</v>
      </c>
      <c r="F364" s="123">
        <v>64</v>
      </c>
      <c r="G364" s="123"/>
      <c r="H364" s="123"/>
      <c r="J364" s="124"/>
      <c r="K364" s="123"/>
      <c r="L364" s="124"/>
      <c r="M364" s="123"/>
      <c r="N364" s="124"/>
      <c r="O364" s="156" t="str">
        <f>Objects!$X$87</f>
        <v>Powder Keg (PolyStyrene Pellets)</v>
      </c>
      <c r="P364" s="123">
        <v>64</v>
      </c>
      <c r="Q364" s="123"/>
      <c r="R364" s="123"/>
      <c r="S364" s="123"/>
      <c r="T364" s="123"/>
      <c r="U364" s="123"/>
      <c r="V364" s="123"/>
      <c r="W364" s="123"/>
      <c r="X364" s="123"/>
      <c r="Y364" s="123"/>
      <c r="Z364" s="123"/>
      <c r="AA364" s="123"/>
      <c r="AB364" s="147"/>
      <c r="AC364" s="147"/>
    </row>
    <row r="365" spans="1:29" ht="15" customHeight="1" x14ac:dyDescent="0.25">
      <c r="A365" s="142" t="str">
        <f>[3]Enums!$A$144</f>
        <v>1.1.0</v>
      </c>
      <c r="B365" s="123"/>
      <c r="C365" s="123"/>
      <c r="D365" s="123"/>
      <c r="E365" s="123" t="str">
        <f>Objects!$L$284</f>
        <v>Drum (Styrene)</v>
      </c>
      <c r="F365" s="123">
        <v>64</v>
      </c>
      <c r="G365" s="123" t="str">
        <f>Objects!$L$284</f>
        <v>Drum (Styrene)</v>
      </c>
      <c r="H365" s="124">
        <v>64</v>
      </c>
      <c r="I365" s="123" t="str">
        <f>Objects!$L$284</f>
        <v>Drum (Styrene)</v>
      </c>
      <c r="J365" s="123">
        <v>64</v>
      </c>
      <c r="K365" s="123" t="str">
        <f>Objects!$L$284</f>
        <v>Drum (Styrene)</v>
      </c>
      <c r="L365" s="123">
        <v>64</v>
      </c>
      <c r="M365" s="123"/>
      <c r="N365" s="124"/>
      <c r="O365" s="156" t="str">
        <f>Objects!$X$87</f>
        <v>Powder Keg (PolyStyrene Pellets)</v>
      </c>
      <c r="P365" s="123">
        <v>64</v>
      </c>
      <c r="Q365" s="123" t="str">
        <f>Objects!$X$87</f>
        <v>Powder Keg (PolyStyrene Pellets)</v>
      </c>
      <c r="R365" s="123">
        <v>64</v>
      </c>
      <c r="S365" s="123" t="str">
        <f>Objects!$X$87</f>
        <v>Powder Keg (PolyStyrene Pellets)</v>
      </c>
      <c r="T365" s="123">
        <v>64</v>
      </c>
      <c r="U365" s="123" t="str">
        <f>Objects!$X$87</f>
        <v>Powder Keg (PolyStyrene Pellets)</v>
      </c>
      <c r="V365" s="123">
        <v>64</v>
      </c>
      <c r="W365" s="123"/>
      <c r="X365" s="123"/>
      <c r="Y365" s="123"/>
      <c r="Z365" s="123"/>
      <c r="AA365" s="123"/>
      <c r="AB365" s="147"/>
      <c r="AC365" s="147"/>
    </row>
    <row r="366" spans="1:29" ht="15" customHeight="1" x14ac:dyDescent="0.25">
      <c r="A366" s="142" t="str">
        <f>[3]Enums!$A$144</f>
        <v>1.1.0</v>
      </c>
      <c r="B366" s="123"/>
      <c r="C366" s="123"/>
      <c r="D366" s="123"/>
      <c r="E366" s="134" t="str">
        <f>Objects!$I$126</f>
        <v>Vial (Sweet Light Naphtha)</v>
      </c>
      <c r="F366" s="123">
        <v>1</v>
      </c>
      <c r="G366" s="130" t="str">
        <f>Objects!$G$16</f>
        <v>Zeolite Catalyst</v>
      </c>
      <c r="H366" s="124">
        <v>1</v>
      </c>
      <c r="I366" s="123"/>
      <c r="J366" s="123"/>
      <c r="K366" s="123"/>
      <c r="L366" s="123"/>
      <c r="M366" s="123"/>
      <c r="N366" s="124"/>
      <c r="O366" s="158" t="str">
        <f>Objects!$J$160</f>
        <v>Vial (High Octane Gasoline)</v>
      </c>
      <c r="P366" s="123">
        <v>1</v>
      </c>
      <c r="Q366" s="123"/>
      <c r="R366" s="123"/>
      <c r="S366" s="123"/>
      <c r="T366" s="123"/>
      <c r="U366" s="123"/>
      <c r="V366" s="123"/>
      <c r="W366" s="123"/>
      <c r="X366" s="123"/>
      <c r="Y366" s="123"/>
      <c r="Z366" s="123"/>
      <c r="AA366" s="123"/>
      <c r="AB366" s="147"/>
      <c r="AC366" s="147"/>
    </row>
    <row r="367" spans="1:29" ht="15.75" customHeight="1" x14ac:dyDescent="0.25">
      <c r="A367" s="142" t="str">
        <f>[3]Enums!$A$134</f>
        <v>1.0.0</v>
      </c>
      <c r="E367" s="134" t="str">
        <f>Objects!$I$126</f>
        <v>Vial (Sweet Light Naphtha)</v>
      </c>
      <c r="F367" s="127">
        <v>4</v>
      </c>
      <c r="G367" s="130" t="str">
        <f>Objects!$G$16</f>
        <v>Zeolite Catalyst</v>
      </c>
      <c r="H367" s="124">
        <v>2</v>
      </c>
      <c r="O367" s="158" t="str">
        <f>Objects!$J$160</f>
        <v>Vial (High Octane Gasoline)</v>
      </c>
      <c r="P367" s="124">
        <v>4</v>
      </c>
      <c r="Q367" s="130" t="str">
        <f>Objects!$G$16</f>
        <v>Zeolite Catalyst</v>
      </c>
      <c r="R367" s="124">
        <v>1</v>
      </c>
    </row>
    <row r="368" spans="1:29" ht="15.75" customHeight="1" x14ac:dyDescent="0.25">
      <c r="A368" s="142" t="str">
        <f>[3]Enums!$A$134</f>
        <v>1.0.0</v>
      </c>
      <c r="E368" s="134" t="str">
        <f>Objects!$I$126</f>
        <v>Vial (Sweet Light Naphtha)</v>
      </c>
      <c r="F368" s="127">
        <v>16</v>
      </c>
      <c r="G368" s="130" t="str">
        <f>Objects!$G$16</f>
        <v>Zeolite Catalyst</v>
      </c>
      <c r="H368" s="124">
        <v>3</v>
      </c>
      <c r="O368" s="158" t="str">
        <f>Objects!$J$160</f>
        <v>Vial (High Octane Gasoline)</v>
      </c>
      <c r="P368" s="124">
        <v>16</v>
      </c>
      <c r="Q368" s="130" t="str">
        <f>Objects!$G$16</f>
        <v>Zeolite Catalyst</v>
      </c>
      <c r="R368" s="124">
        <v>2</v>
      </c>
    </row>
    <row r="369" spans="1:29" ht="15.75" customHeight="1" x14ac:dyDescent="0.25">
      <c r="A369" s="142" t="str">
        <f>[3]Enums!$A$134</f>
        <v>1.0.0</v>
      </c>
      <c r="E369" s="134" t="str">
        <f>Objects!$I$127</f>
        <v>Beaker (Sweet Light Naphtha)</v>
      </c>
      <c r="F369" s="127">
        <v>1</v>
      </c>
      <c r="G369" s="130" t="str">
        <f>Objects!$G$16</f>
        <v>Zeolite Catalyst</v>
      </c>
      <c r="H369" s="124">
        <v>4</v>
      </c>
      <c r="O369" s="158" t="str">
        <f>Objects!$K$160</f>
        <v>Beaker (High Octane Gasoline)</v>
      </c>
      <c r="P369" s="124">
        <v>1</v>
      </c>
      <c r="Q369" s="130" t="str">
        <f>Objects!$G$16</f>
        <v>Zeolite Catalyst</v>
      </c>
      <c r="R369" s="124">
        <v>3</v>
      </c>
    </row>
    <row r="370" spans="1:29" ht="15.75" customHeight="1" x14ac:dyDescent="0.25">
      <c r="A370" s="142" t="str">
        <f>[3]Enums!$A$134</f>
        <v>1.0.0</v>
      </c>
      <c r="E370" s="134" t="str">
        <f>Objects!$I$127</f>
        <v>Beaker (Sweet Light Naphtha)</v>
      </c>
      <c r="F370" s="127">
        <v>4</v>
      </c>
      <c r="G370" s="130" t="str">
        <f>Objects!$G$16</f>
        <v>Zeolite Catalyst</v>
      </c>
      <c r="H370" s="124">
        <v>8</v>
      </c>
      <c r="O370" s="158" t="str">
        <f>Objects!$K$160</f>
        <v>Beaker (High Octane Gasoline)</v>
      </c>
      <c r="P370" s="124">
        <v>4</v>
      </c>
      <c r="Q370" s="130" t="str">
        <f>Objects!$G$16</f>
        <v>Zeolite Catalyst</v>
      </c>
      <c r="R370" s="124">
        <v>7</v>
      </c>
    </row>
    <row r="371" spans="1:29" ht="15" customHeight="1" x14ac:dyDescent="0.25">
      <c r="A371" s="142" t="str">
        <f>[3]Enums!$A$134</f>
        <v>1.0.0</v>
      </c>
      <c r="B371" s="123"/>
      <c r="C371" s="123"/>
      <c r="D371" s="123"/>
      <c r="E371" s="134" t="str">
        <f>Objects!$I$127</f>
        <v>Beaker (Sweet Light Naphtha)</v>
      </c>
      <c r="F371" s="123">
        <v>16</v>
      </c>
      <c r="G371" s="130" t="str">
        <f>Objects!$G$16</f>
        <v>Zeolite Catalyst</v>
      </c>
      <c r="H371" s="124">
        <v>12</v>
      </c>
      <c r="I371" s="123"/>
      <c r="J371" s="124"/>
      <c r="K371" s="123"/>
      <c r="L371" s="124"/>
      <c r="M371" s="123"/>
      <c r="N371" s="124"/>
      <c r="O371" s="158" t="str">
        <f>Objects!$K$160</f>
        <v>Beaker (High Octane Gasoline)</v>
      </c>
      <c r="P371" s="123">
        <v>16</v>
      </c>
      <c r="Q371" s="130" t="str">
        <f>Objects!$G$16</f>
        <v>Zeolite Catalyst</v>
      </c>
      <c r="R371" s="124">
        <v>11</v>
      </c>
      <c r="S371" s="123"/>
      <c r="T371" s="123"/>
      <c r="U371" s="123"/>
      <c r="V371" s="123"/>
      <c r="W371" s="123"/>
      <c r="X371" s="123"/>
      <c r="Y371" s="123"/>
      <c r="Z371" s="123"/>
      <c r="AA371" s="123"/>
      <c r="AB371" s="147"/>
      <c r="AC371" s="147"/>
    </row>
    <row r="372" spans="1:29" ht="15" customHeight="1" x14ac:dyDescent="0.25">
      <c r="A372" s="142" t="str">
        <f>[3]Enums!$A$134</f>
        <v>1.0.0</v>
      </c>
      <c r="B372" s="123"/>
      <c r="C372" s="123"/>
      <c r="D372" s="123"/>
      <c r="E372" s="134" t="str">
        <f>Objects!$I$128</f>
        <v>Drum (Sweet Light Naphtha)</v>
      </c>
      <c r="F372" s="123">
        <v>1</v>
      </c>
      <c r="G372" s="130" t="str">
        <f>Objects!$G$16</f>
        <v>Zeolite Catalyst</v>
      </c>
      <c r="H372" s="124">
        <v>16</v>
      </c>
      <c r="I372" s="123"/>
      <c r="J372" s="124"/>
      <c r="K372" s="123"/>
      <c r="L372" s="124"/>
      <c r="M372" s="123"/>
      <c r="N372" s="124"/>
      <c r="O372" s="158" t="str">
        <f>Objects!$J$160</f>
        <v>Vial (High Octane Gasoline)</v>
      </c>
      <c r="P372" s="123">
        <v>1</v>
      </c>
      <c r="Q372" s="130" t="str">
        <f>Objects!$G$16</f>
        <v>Zeolite Catalyst</v>
      </c>
      <c r="R372" s="124">
        <v>15</v>
      </c>
      <c r="S372" s="123"/>
      <c r="T372" s="123"/>
      <c r="U372" s="123"/>
      <c r="V372" s="123"/>
      <c r="W372" s="123"/>
      <c r="X372" s="123"/>
      <c r="Y372" s="123"/>
      <c r="Z372" s="123"/>
      <c r="AA372" s="123"/>
      <c r="AB372" s="147"/>
      <c r="AC372" s="147"/>
    </row>
    <row r="373" spans="1:29" ht="15" customHeight="1" x14ac:dyDescent="0.25">
      <c r="A373" s="142" t="str">
        <f>[3]Enums!$A$134</f>
        <v>1.0.0</v>
      </c>
      <c r="B373" s="123"/>
      <c r="C373" s="123"/>
      <c r="D373" s="123"/>
      <c r="E373" s="134" t="str">
        <f>Objects!$I$128</f>
        <v>Drum (Sweet Light Naphtha)</v>
      </c>
      <c r="F373" s="123">
        <v>4</v>
      </c>
      <c r="G373" s="130" t="str">
        <f>Objects!$G$16</f>
        <v>Zeolite Catalyst</v>
      </c>
      <c r="H373" s="124">
        <v>32</v>
      </c>
      <c r="I373" s="123"/>
      <c r="J373" s="124"/>
      <c r="K373" s="123"/>
      <c r="L373" s="124"/>
      <c r="M373" s="123"/>
      <c r="N373" s="124"/>
      <c r="O373" s="158" t="str">
        <f>Objects!$J$160</f>
        <v>Vial (High Octane Gasoline)</v>
      </c>
      <c r="P373" s="123">
        <v>4</v>
      </c>
      <c r="Q373" s="130" t="str">
        <f>Objects!$G$16</f>
        <v>Zeolite Catalyst</v>
      </c>
      <c r="R373" s="124">
        <v>31</v>
      </c>
      <c r="S373" s="123"/>
      <c r="T373" s="123"/>
      <c r="U373" s="123"/>
      <c r="V373" s="123"/>
      <c r="W373" s="123"/>
      <c r="X373" s="123"/>
      <c r="Y373" s="123"/>
      <c r="Z373" s="123"/>
      <c r="AA373" s="123"/>
      <c r="AB373" s="147"/>
      <c r="AC373" s="147"/>
    </row>
    <row r="374" spans="1:29" ht="15" customHeight="1" x14ac:dyDescent="0.25">
      <c r="A374" s="142" t="str">
        <f>[3]Enums!$A$134</f>
        <v>1.0.0</v>
      </c>
      <c r="B374" s="123"/>
      <c r="C374" s="123"/>
      <c r="D374" s="123"/>
      <c r="E374" s="134" t="str">
        <f>Objects!$I$128</f>
        <v>Drum (Sweet Light Naphtha)</v>
      </c>
      <c r="F374" s="123">
        <v>16</v>
      </c>
      <c r="G374" s="130" t="str">
        <f>Objects!$G$16</f>
        <v>Zeolite Catalyst</v>
      </c>
      <c r="H374" s="124">
        <v>48</v>
      </c>
      <c r="I374" s="123"/>
      <c r="J374" s="124"/>
      <c r="K374" s="123"/>
      <c r="L374" s="124"/>
      <c r="M374" s="123"/>
      <c r="N374" s="124"/>
      <c r="O374" s="158" t="str">
        <f>Objects!$J$160</f>
        <v>Vial (High Octane Gasoline)</v>
      </c>
      <c r="P374" s="123">
        <v>16</v>
      </c>
      <c r="Q374" s="130" t="str">
        <f>Objects!$G$16</f>
        <v>Zeolite Catalyst</v>
      </c>
      <c r="R374" s="124">
        <v>47</v>
      </c>
      <c r="S374" s="123"/>
      <c r="T374" s="123"/>
      <c r="U374" s="123"/>
      <c r="V374" s="123"/>
      <c r="W374" s="123"/>
      <c r="X374" s="123"/>
      <c r="Y374" s="123"/>
      <c r="Z374" s="123"/>
      <c r="AA374" s="123"/>
      <c r="AB374" s="147"/>
      <c r="AC374" s="147"/>
    </row>
    <row r="375" spans="1:29" ht="15" customHeight="1" x14ac:dyDescent="0.25">
      <c r="A375" s="142" t="str">
        <f>[3]Enums!$A$134</f>
        <v>1.0.0</v>
      </c>
      <c r="B375" s="123"/>
      <c r="C375" s="123"/>
      <c r="D375" s="123"/>
      <c r="E375" s="134" t="str">
        <f>Objects!$I$128</f>
        <v>Drum (Sweet Light Naphtha)</v>
      </c>
      <c r="F375" s="123">
        <v>64</v>
      </c>
      <c r="G375" s="130" t="str">
        <f>Objects!$G$16</f>
        <v>Zeolite Catalyst</v>
      </c>
      <c r="H375" s="124">
        <v>64</v>
      </c>
      <c r="I375" s="123"/>
      <c r="J375" s="124"/>
      <c r="K375" s="123"/>
      <c r="L375" s="124"/>
      <c r="M375" s="123"/>
      <c r="N375" s="124"/>
      <c r="O375" s="158" t="str">
        <f>Objects!$J$160</f>
        <v>Vial (High Octane Gasoline)</v>
      </c>
      <c r="P375" s="123">
        <v>64</v>
      </c>
      <c r="Q375" s="130" t="str">
        <f>Objects!$G$16</f>
        <v>Zeolite Catalyst</v>
      </c>
      <c r="R375" s="124">
        <v>63</v>
      </c>
      <c r="S375" s="123"/>
      <c r="T375" s="123"/>
      <c r="U375" s="123"/>
      <c r="V375" s="123"/>
      <c r="W375" s="123"/>
      <c r="X375" s="123"/>
      <c r="Y375" s="123"/>
      <c r="Z375" s="123"/>
      <c r="AA375" s="123"/>
      <c r="AB375" s="147"/>
      <c r="AC375" s="147"/>
    </row>
    <row r="376" spans="1:29" ht="15" customHeight="1" x14ac:dyDescent="0.25">
      <c r="A376" s="142" t="str">
        <f>[3]Enums!$A$144</f>
        <v>1.1.0</v>
      </c>
      <c r="B376" s="123"/>
      <c r="C376" s="123"/>
      <c r="D376" s="123"/>
      <c r="E376" s="134" t="str">
        <f>Objects!$J$255</f>
        <v>Flask (Propylene)</v>
      </c>
      <c r="F376" s="123">
        <v>1</v>
      </c>
      <c r="G376" s="130" t="str">
        <f>Objects!$R$18</f>
        <v>Flask (Chlorine)</v>
      </c>
      <c r="H376" s="123">
        <v>1</v>
      </c>
      <c r="I376" s="123" t="str">
        <f>Objects!$J$317</f>
        <v>Vial (Deionized Water)</v>
      </c>
      <c r="J376" s="123">
        <v>1</v>
      </c>
      <c r="K376" s="123"/>
      <c r="L376" s="124"/>
      <c r="M376" s="123"/>
      <c r="N376" s="124"/>
      <c r="O376" s="156" t="str">
        <f>Objects!$J$317</f>
        <v>Vial (Deionized Water)</v>
      </c>
      <c r="P376" s="123">
        <v>1</v>
      </c>
      <c r="Q376" s="126" t="str">
        <f>Objects!$N$23</f>
        <v>Vial (Epichlorohydrin)</v>
      </c>
      <c r="R376" s="123">
        <v>2</v>
      </c>
      <c r="S376" s="123"/>
      <c r="T376" s="123"/>
      <c r="Y376" s="123"/>
      <c r="Z376" s="123"/>
      <c r="AA376" s="123"/>
      <c r="AB376" s="147"/>
      <c r="AC376" s="147"/>
    </row>
    <row r="377" spans="1:29" ht="15" customHeight="1" x14ac:dyDescent="0.25">
      <c r="A377" s="142" t="str">
        <f>[3]Enums!$A$144</f>
        <v>1.1.0</v>
      </c>
      <c r="B377" s="123"/>
      <c r="C377" s="123"/>
      <c r="D377" s="123"/>
      <c r="E377" s="134" t="str">
        <f>Objects!$J$255</f>
        <v>Flask (Propylene)</v>
      </c>
      <c r="F377" s="123">
        <v>4</v>
      </c>
      <c r="G377" s="130" t="str">
        <f>Objects!$R$18</f>
        <v>Flask (Chlorine)</v>
      </c>
      <c r="H377" s="123">
        <v>4</v>
      </c>
      <c r="I377" s="123" t="str">
        <f>Objects!$J$317</f>
        <v>Vial (Deionized Water)</v>
      </c>
      <c r="J377" s="123">
        <v>4</v>
      </c>
      <c r="K377" s="123"/>
      <c r="L377" s="124"/>
      <c r="M377" s="123"/>
      <c r="N377" s="124"/>
      <c r="O377" s="156" t="str">
        <f>Objects!$J$317</f>
        <v>Vial (Deionized Water)</v>
      </c>
      <c r="P377" s="123">
        <v>4</v>
      </c>
      <c r="Q377" s="126" t="str">
        <f>Objects!$N$23</f>
        <v>Vial (Epichlorohydrin)</v>
      </c>
      <c r="R377" s="123">
        <v>8</v>
      </c>
      <c r="S377" s="123"/>
      <c r="T377" s="123"/>
      <c r="Y377" s="123"/>
      <c r="Z377" s="123"/>
      <c r="AA377" s="123"/>
      <c r="AB377" s="147"/>
      <c r="AC377" s="147"/>
    </row>
    <row r="378" spans="1:29" ht="15" customHeight="1" x14ac:dyDescent="0.25">
      <c r="A378" s="142" t="str">
        <f>[3]Enums!$A$144</f>
        <v>1.1.0</v>
      </c>
      <c r="B378" s="123"/>
      <c r="C378" s="123"/>
      <c r="D378" s="123"/>
      <c r="E378" s="134" t="str">
        <f>Objects!$J$255</f>
        <v>Flask (Propylene)</v>
      </c>
      <c r="F378" s="123">
        <v>16</v>
      </c>
      <c r="G378" s="130" t="str">
        <f>Objects!$R$18</f>
        <v>Flask (Chlorine)</v>
      </c>
      <c r="H378" s="123">
        <v>16</v>
      </c>
      <c r="I378" s="123" t="str">
        <f>Objects!$J$317</f>
        <v>Vial (Deionized Water)</v>
      </c>
      <c r="J378" s="123">
        <v>16</v>
      </c>
      <c r="K378" s="123"/>
      <c r="L378" s="124"/>
      <c r="M378" s="123"/>
      <c r="N378" s="124"/>
      <c r="O378" s="156" t="str">
        <f>Objects!$J$317</f>
        <v>Vial (Deionized Water)</v>
      </c>
      <c r="P378" s="123">
        <v>16</v>
      </c>
      <c r="Q378" s="126" t="str">
        <f>Objects!$N$23</f>
        <v>Vial (Epichlorohydrin)</v>
      </c>
      <c r="R378" s="123">
        <v>32</v>
      </c>
      <c r="S378" s="123"/>
      <c r="T378" s="123"/>
      <c r="Y378" s="123"/>
      <c r="Z378" s="123"/>
      <c r="AA378" s="123"/>
      <c r="AB378" s="147"/>
      <c r="AC378" s="147"/>
    </row>
    <row r="379" spans="1:29" ht="15" customHeight="1" x14ac:dyDescent="0.25">
      <c r="A379" s="142" t="str">
        <f>[3]Enums!$A$144</f>
        <v>1.1.0</v>
      </c>
      <c r="B379" s="123"/>
      <c r="C379" s="123"/>
      <c r="D379" s="123"/>
      <c r="E379" s="134" t="str">
        <f>Objects!$K$255</f>
        <v>Cartridge (Propylene)</v>
      </c>
      <c r="F379" s="123">
        <v>1</v>
      </c>
      <c r="G379" s="130" t="str">
        <f>Objects!$S$18</f>
        <v>Cartridge (Chlorine)</v>
      </c>
      <c r="H379" s="123">
        <v>1</v>
      </c>
      <c r="I379" s="123" t="str">
        <f>Objects!$K$317</f>
        <v>Beaker (Deionized Water)</v>
      </c>
      <c r="J379" s="123">
        <v>1</v>
      </c>
      <c r="K379" s="123"/>
      <c r="L379" s="124"/>
      <c r="M379" s="123"/>
      <c r="N379" s="124"/>
      <c r="O379" s="156" t="str">
        <f>Objects!$K$317</f>
        <v>Beaker (Deionized Water)</v>
      </c>
      <c r="P379" s="123">
        <v>1</v>
      </c>
      <c r="Q379" s="126" t="str">
        <f>Objects!$O$23</f>
        <v>Beaker (Epichlorohydrin)</v>
      </c>
      <c r="R379" s="123">
        <v>2</v>
      </c>
      <c r="S379" s="123"/>
      <c r="T379" s="123"/>
      <c r="Y379" s="123"/>
      <c r="Z379" s="123"/>
      <c r="AA379" s="123"/>
      <c r="AB379" s="147"/>
      <c r="AC379" s="147"/>
    </row>
    <row r="380" spans="1:29" ht="15" customHeight="1" x14ac:dyDescent="0.25">
      <c r="A380" s="142" t="str">
        <f>[3]Enums!$A$144</f>
        <v>1.1.0</v>
      </c>
      <c r="B380" s="123"/>
      <c r="C380" s="123"/>
      <c r="D380" s="123"/>
      <c r="E380" s="134" t="str">
        <f>Objects!$K$255</f>
        <v>Cartridge (Propylene)</v>
      </c>
      <c r="F380" s="123">
        <v>4</v>
      </c>
      <c r="G380" s="130" t="str">
        <f>Objects!$S$18</f>
        <v>Cartridge (Chlorine)</v>
      </c>
      <c r="H380" s="123">
        <v>4</v>
      </c>
      <c r="I380" s="123" t="str">
        <f>Objects!$K$317</f>
        <v>Beaker (Deionized Water)</v>
      </c>
      <c r="J380" s="123">
        <v>4</v>
      </c>
      <c r="K380" s="123"/>
      <c r="L380" s="124"/>
      <c r="M380" s="123"/>
      <c r="N380" s="124"/>
      <c r="O380" s="156" t="str">
        <f>Objects!$K$317</f>
        <v>Beaker (Deionized Water)</v>
      </c>
      <c r="P380" s="123">
        <v>4</v>
      </c>
      <c r="Q380" s="126" t="str">
        <f>Objects!$O$23</f>
        <v>Beaker (Epichlorohydrin)</v>
      </c>
      <c r="R380" s="123">
        <v>8</v>
      </c>
      <c r="S380" s="123"/>
      <c r="T380" s="123"/>
      <c r="Y380" s="123"/>
      <c r="Z380" s="123"/>
      <c r="AA380" s="123"/>
      <c r="AB380" s="147"/>
      <c r="AC380" s="147"/>
    </row>
    <row r="381" spans="1:29" ht="15" customHeight="1" x14ac:dyDescent="0.25">
      <c r="A381" s="142" t="str">
        <f>[3]Enums!$A$144</f>
        <v>1.1.0</v>
      </c>
      <c r="B381" s="123"/>
      <c r="C381" s="123"/>
      <c r="D381" s="123"/>
      <c r="E381" s="134" t="str">
        <f>Objects!$K$255</f>
        <v>Cartridge (Propylene)</v>
      </c>
      <c r="F381" s="123">
        <v>16</v>
      </c>
      <c r="G381" s="130" t="str">
        <f>Objects!$S$18</f>
        <v>Cartridge (Chlorine)</v>
      </c>
      <c r="H381" s="123">
        <v>16</v>
      </c>
      <c r="I381" s="123" t="str">
        <f>Objects!$K$317</f>
        <v>Beaker (Deionized Water)</v>
      </c>
      <c r="J381" s="123">
        <v>16</v>
      </c>
      <c r="K381" s="123"/>
      <c r="L381" s="124"/>
      <c r="M381" s="123"/>
      <c r="N381" s="124"/>
      <c r="O381" s="156" t="str">
        <f>Objects!$K$317</f>
        <v>Beaker (Deionized Water)</v>
      </c>
      <c r="P381" s="123">
        <v>16</v>
      </c>
      <c r="Q381" s="126" t="str">
        <f>Objects!$O$23</f>
        <v>Beaker (Epichlorohydrin)</v>
      </c>
      <c r="R381" s="123">
        <v>32</v>
      </c>
      <c r="S381" s="123"/>
      <c r="T381" s="123"/>
      <c r="Y381" s="123"/>
      <c r="Z381" s="123"/>
      <c r="AA381" s="123"/>
      <c r="AB381" s="147"/>
      <c r="AC381" s="147"/>
    </row>
    <row r="382" spans="1:29" ht="15" customHeight="1" x14ac:dyDescent="0.25">
      <c r="A382" s="142" t="str">
        <f>[3]Enums!$A$144</f>
        <v>1.1.0</v>
      </c>
      <c r="B382" s="123"/>
      <c r="C382" s="123"/>
      <c r="D382" s="123"/>
      <c r="E382" s="134" t="str">
        <f>Objects!$L$255</f>
        <v>Canister (Propylene)</v>
      </c>
      <c r="F382" s="123">
        <v>1</v>
      </c>
      <c r="G382" s="130" t="str">
        <f>Objects!$T$18</f>
        <v>Canister (Chlorine)</v>
      </c>
      <c r="H382" s="123">
        <v>1</v>
      </c>
      <c r="I382" s="123" t="str">
        <f>Objects!$L$317</f>
        <v>Drum (Deionized Water)</v>
      </c>
      <c r="J382" s="123">
        <v>1</v>
      </c>
      <c r="K382" s="123"/>
      <c r="L382" s="124"/>
      <c r="M382" s="123"/>
      <c r="N382" s="124"/>
      <c r="O382" s="156" t="str">
        <f>Objects!$L$317</f>
        <v>Drum (Deionized Water)</v>
      </c>
      <c r="P382" s="123">
        <v>1</v>
      </c>
      <c r="Q382" s="126" t="str">
        <f>Objects!$P$23</f>
        <v>Drum (Epichlorohydrin)</v>
      </c>
      <c r="R382" s="123">
        <v>2</v>
      </c>
      <c r="S382" s="123"/>
      <c r="T382" s="123"/>
      <c r="Y382" s="123"/>
      <c r="Z382" s="123"/>
      <c r="AA382" s="123"/>
      <c r="AB382" s="147"/>
      <c r="AC382" s="147"/>
    </row>
    <row r="383" spans="1:29" ht="15" customHeight="1" x14ac:dyDescent="0.25">
      <c r="A383" s="142" t="str">
        <f>[3]Enums!$A$144</f>
        <v>1.1.0</v>
      </c>
      <c r="B383" s="123"/>
      <c r="C383" s="123"/>
      <c r="D383" s="123"/>
      <c r="E383" s="134" t="str">
        <f>Objects!$L$255</f>
        <v>Canister (Propylene)</v>
      </c>
      <c r="F383" s="123">
        <v>4</v>
      </c>
      <c r="G383" s="130" t="str">
        <f>Objects!$T$18</f>
        <v>Canister (Chlorine)</v>
      </c>
      <c r="H383" s="123">
        <v>4</v>
      </c>
      <c r="I383" s="123" t="str">
        <f>Objects!$L$317</f>
        <v>Drum (Deionized Water)</v>
      </c>
      <c r="J383" s="123">
        <v>4</v>
      </c>
      <c r="K383" s="123"/>
      <c r="L383" s="124"/>
      <c r="M383" s="123"/>
      <c r="N383" s="124"/>
      <c r="O383" s="156" t="str">
        <f>Objects!$L$317</f>
        <v>Drum (Deionized Water)</v>
      </c>
      <c r="P383" s="123">
        <v>4</v>
      </c>
      <c r="Q383" s="126" t="str">
        <f>Objects!$P$23</f>
        <v>Drum (Epichlorohydrin)</v>
      </c>
      <c r="R383" s="123">
        <v>8</v>
      </c>
      <c r="S383" s="123"/>
      <c r="T383" s="123"/>
      <c r="Y383" s="123"/>
      <c r="Z383" s="123"/>
      <c r="AA383" s="123"/>
      <c r="AB383" s="147"/>
      <c r="AC383" s="147"/>
    </row>
    <row r="384" spans="1:29" ht="15" customHeight="1" x14ac:dyDescent="0.25">
      <c r="A384" s="142" t="str">
        <f>[3]Enums!$A$144</f>
        <v>1.1.0</v>
      </c>
      <c r="B384" s="123"/>
      <c r="C384" s="123"/>
      <c r="D384" s="123"/>
      <c r="E384" s="134" t="str">
        <f>Objects!$L$255</f>
        <v>Canister (Propylene)</v>
      </c>
      <c r="F384" s="123">
        <v>16</v>
      </c>
      <c r="G384" s="130" t="str">
        <f>Objects!$T$18</f>
        <v>Canister (Chlorine)</v>
      </c>
      <c r="H384" s="123">
        <v>16</v>
      </c>
      <c r="I384" s="123" t="str">
        <f>Objects!$L$317</f>
        <v>Drum (Deionized Water)</v>
      </c>
      <c r="J384" s="123">
        <v>16</v>
      </c>
      <c r="K384" s="123"/>
      <c r="L384" s="124"/>
      <c r="M384" s="123"/>
      <c r="N384" s="124"/>
      <c r="O384" s="156" t="str">
        <f>Objects!$L$317</f>
        <v>Drum (Deionized Water)</v>
      </c>
      <c r="P384" s="123">
        <v>16</v>
      </c>
      <c r="Q384" s="126" t="str">
        <f>Objects!$P$23</f>
        <v>Drum (Epichlorohydrin)</v>
      </c>
      <c r="R384" s="123">
        <v>32</v>
      </c>
      <c r="S384" s="123"/>
      <c r="T384" s="123"/>
      <c r="Y384" s="123"/>
      <c r="Z384" s="123"/>
      <c r="AA384" s="123"/>
      <c r="AB384" s="147"/>
      <c r="AC384" s="147"/>
    </row>
    <row r="385" spans="1:29" ht="15" customHeight="1" x14ac:dyDescent="0.25">
      <c r="A385" s="142" t="str">
        <f>[3]Enums!$A$144</f>
        <v>1.1.0</v>
      </c>
      <c r="B385" s="123"/>
      <c r="C385" s="123"/>
      <c r="D385" s="123"/>
      <c r="E385" s="134" t="str">
        <f>Objects!$L$255</f>
        <v>Canister (Propylene)</v>
      </c>
      <c r="F385" s="123">
        <v>64</v>
      </c>
      <c r="G385" s="130" t="str">
        <f>Objects!$T$18</f>
        <v>Canister (Chlorine)</v>
      </c>
      <c r="H385" s="123">
        <v>64</v>
      </c>
      <c r="I385" s="123" t="str">
        <f>Objects!$L$317</f>
        <v>Drum (Deionized Water)</v>
      </c>
      <c r="J385" s="123">
        <v>64</v>
      </c>
      <c r="K385" s="123"/>
      <c r="L385" s="124"/>
      <c r="M385" s="123"/>
      <c r="N385" s="124"/>
      <c r="O385" s="156" t="str">
        <f>Objects!$L$317</f>
        <v>Drum (Deionized Water)</v>
      </c>
      <c r="P385" s="123">
        <v>64</v>
      </c>
      <c r="Q385" s="126" t="str">
        <f>Objects!$P$23</f>
        <v>Drum (Epichlorohydrin)</v>
      </c>
      <c r="R385" s="123">
        <v>64</v>
      </c>
      <c r="S385" s="126" t="str">
        <f>Objects!$P$23</f>
        <v>Drum (Epichlorohydrin)</v>
      </c>
      <c r="T385" s="123">
        <v>64</v>
      </c>
      <c r="Y385" s="123"/>
      <c r="Z385" s="123"/>
      <c r="AA385" s="123"/>
      <c r="AB385" s="147"/>
      <c r="AC385" s="147"/>
    </row>
    <row r="386" spans="1:29" ht="15" customHeight="1" x14ac:dyDescent="0.25">
      <c r="A386" s="142" t="str">
        <f>[3]Enums!$A$144</f>
        <v>1.1.0</v>
      </c>
      <c r="B386" s="123"/>
      <c r="C386" s="123"/>
      <c r="D386" s="123"/>
      <c r="E386" s="134" t="str">
        <f>Objects!$J$255</f>
        <v>Flask (Propylene)</v>
      </c>
      <c r="F386" s="123">
        <v>1</v>
      </c>
      <c r="G386" s="123" t="str">
        <f>Objects!$J$287</f>
        <v>Vial (Sulfuric Acid)</v>
      </c>
      <c r="H386" s="124">
        <v>1</v>
      </c>
      <c r="I386" s="123"/>
      <c r="J386" s="123"/>
      <c r="K386" s="123"/>
      <c r="L386" s="124"/>
      <c r="M386" s="123"/>
      <c r="N386" s="124"/>
      <c r="O386" s="158" t="str">
        <f>Objects!$N$24</f>
        <v>Vial (Isopropanol)</v>
      </c>
      <c r="P386" s="123">
        <v>1</v>
      </c>
      <c r="Q386" s="123"/>
      <c r="R386" s="123"/>
      <c r="S386" s="123"/>
      <c r="T386" s="123"/>
      <c r="U386" s="123"/>
      <c r="V386" s="123"/>
      <c r="W386" s="123"/>
      <c r="X386" s="123"/>
      <c r="Y386" s="123"/>
      <c r="Z386" s="123"/>
      <c r="AA386" s="123"/>
      <c r="AB386" s="147"/>
      <c r="AC386" s="147"/>
    </row>
    <row r="387" spans="1:29" ht="15" customHeight="1" x14ac:dyDescent="0.25">
      <c r="A387" s="142" t="str">
        <f>[3]Enums!$A$144</f>
        <v>1.1.0</v>
      </c>
      <c r="B387" s="123"/>
      <c r="C387" s="123"/>
      <c r="D387" s="123"/>
      <c r="E387" s="134" t="str">
        <f>Objects!$J$255</f>
        <v>Flask (Propylene)</v>
      </c>
      <c r="F387" s="123">
        <v>4</v>
      </c>
      <c r="G387" s="123" t="str">
        <f>Objects!$J$287</f>
        <v>Vial (Sulfuric Acid)</v>
      </c>
      <c r="H387" s="124">
        <v>2</v>
      </c>
      <c r="I387" s="123"/>
      <c r="J387" s="123"/>
      <c r="K387" s="123"/>
      <c r="L387" s="124"/>
      <c r="M387" s="123"/>
      <c r="N387" s="124"/>
      <c r="O387" s="158" t="str">
        <f>Objects!$N$24</f>
        <v>Vial (Isopropanol)</v>
      </c>
      <c r="P387" s="123">
        <v>4</v>
      </c>
      <c r="Q387" s="123"/>
      <c r="R387" s="123"/>
      <c r="S387" s="123"/>
      <c r="T387" s="123"/>
      <c r="U387" s="123"/>
      <c r="V387" s="123"/>
      <c r="W387" s="123"/>
      <c r="X387" s="123"/>
      <c r="Y387" s="123"/>
      <c r="Z387" s="123"/>
      <c r="AA387" s="123"/>
      <c r="AB387" s="147"/>
      <c r="AC387" s="147"/>
    </row>
    <row r="388" spans="1:29" ht="15" customHeight="1" x14ac:dyDescent="0.25">
      <c r="A388" s="142" t="str">
        <f>[3]Enums!$A$144</f>
        <v>1.1.0</v>
      </c>
      <c r="B388" s="123"/>
      <c r="C388" s="123"/>
      <c r="D388" s="123"/>
      <c r="E388" s="134" t="str">
        <f>Objects!$J$255</f>
        <v>Flask (Propylene)</v>
      </c>
      <c r="F388" s="123">
        <v>16</v>
      </c>
      <c r="G388" s="123" t="str">
        <f>Objects!$J$287</f>
        <v>Vial (Sulfuric Acid)</v>
      </c>
      <c r="H388" s="124">
        <v>3</v>
      </c>
      <c r="I388" s="123"/>
      <c r="J388" s="123"/>
      <c r="K388" s="123"/>
      <c r="L388" s="124"/>
      <c r="M388" s="123"/>
      <c r="N388" s="124"/>
      <c r="O388" s="158" t="str">
        <f>Objects!$N$24</f>
        <v>Vial (Isopropanol)</v>
      </c>
      <c r="P388" s="123">
        <v>16</v>
      </c>
      <c r="Q388" s="123"/>
      <c r="R388" s="123"/>
      <c r="S388" s="123"/>
      <c r="T388" s="123"/>
      <c r="U388" s="123"/>
      <c r="V388" s="123"/>
      <c r="W388" s="123"/>
      <c r="X388" s="123"/>
      <c r="Y388" s="123"/>
      <c r="Z388" s="123"/>
      <c r="AA388" s="123"/>
      <c r="AB388" s="147"/>
      <c r="AC388" s="147"/>
    </row>
    <row r="389" spans="1:29" ht="15" customHeight="1" x14ac:dyDescent="0.25">
      <c r="A389" s="142" t="str">
        <f>[3]Enums!$A$144</f>
        <v>1.1.0</v>
      </c>
      <c r="B389" s="123"/>
      <c r="C389" s="123"/>
      <c r="D389" s="123"/>
      <c r="E389" s="134" t="str">
        <f>Objects!$K$255</f>
        <v>Cartridge (Propylene)</v>
      </c>
      <c r="F389" s="123">
        <v>1</v>
      </c>
      <c r="G389" s="123" t="str">
        <f>Objects!$J$287</f>
        <v>Vial (Sulfuric Acid)</v>
      </c>
      <c r="H389" s="124">
        <v>4</v>
      </c>
      <c r="I389" s="123"/>
      <c r="J389" s="123"/>
      <c r="K389" s="123"/>
      <c r="L389" s="124"/>
      <c r="M389" s="123"/>
      <c r="N389" s="124"/>
      <c r="O389" s="158" t="str">
        <f>Objects!$O$24</f>
        <v>Beaker (Isopropanol)</v>
      </c>
      <c r="P389" s="123">
        <v>1</v>
      </c>
      <c r="Q389" s="123"/>
      <c r="R389" s="123"/>
      <c r="S389" s="123"/>
      <c r="T389" s="123"/>
      <c r="U389" s="123"/>
      <c r="V389" s="123"/>
      <c r="W389" s="123"/>
      <c r="X389" s="123"/>
      <c r="Y389" s="123"/>
      <c r="Z389" s="123"/>
      <c r="AA389" s="123"/>
      <c r="AB389" s="147"/>
      <c r="AC389" s="147"/>
    </row>
    <row r="390" spans="1:29" ht="15" customHeight="1" x14ac:dyDescent="0.25">
      <c r="A390" s="142" t="str">
        <f>[3]Enums!$A$144</f>
        <v>1.1.0</v>
      </c>
      <c r="B390" s="123"/>
      <c r="C390" s="123"/>
      <c r="D390" s="123"/>
      <c r="E390" s="134" t="str">
        <f>Objects!$K$255</f>
        <v>Cartridge (Propylene)</v>
      </c>
      <c r="F390" s="123">
        <v>4</v>
      </c>
      <c r="G390" s="123" t="str">
        <f>Objects!$J$287</f>
        <v>Vial (Sulfuric Acid)</v>
      </c>
      <c r="H390" s="124">
        <v>8</v>
      </c>
      <c r="I390" s="123"/>
      <c r="J390" s="123"/>
      <c r="K390" s="123"/>
      <c r="L390" s="124"/>
      <c r="M390" s="123"/>
      <c r="N390" s="124"/>
      <c r="O390" s="158" t="str">
        <f>Objects!$O$24</f>
        <v>Beaker (Isopropanol)</v>
      </c>
      <c r="P390" s="123">
        <v>4</v>
      </c>
      <c r="Q390" s="123"/>
      <c r="R390" s="123"/>
      <c r="S390" s="123"/>
      <c r="T390" s="123"/>
      <c r="U390" s="123"/>
      <c r="V390" s="123"/>
      <c r="W390" s="123"/>
      <c r="X390" s="123"/>
      <c r="Y390" s="123"/>
      <c r="Z390" s="123"/>
      <c r="AA390" s="123"/>
      <c r="AB390" s="147"/>
      <c r="AC390" s="147"/>
    </row>
    <row r="391" spans="1:29" ht="15" customHeight="1" x14ac:dyDescent="0.25">
      <c r="A391" s="142" t="str">
        <f>[3]Enums!$A$144</f>
        <v>1.1.0</v>
      </c>
      <c r="B391" s="123"/>
      <c r="C391" s="123"/>
      <c r="D391" s="123"/>
      <c r="E391" s="134" t="str">
        <f>Objects!$K$255</f>
        <v>Cartridge (Propylene)</v>
      </c>
      <c r="F391" s="123">
        <v>16</v>
      </c>
      <c r="G391" s="123" t="str">
        <f>Objects!$J$287</f>
        <v>Vial (Sulfuric Acid)</v>
      </c>
      <c r="H391" s="124">
        <v>12</v>
      </c>
      <c r="I391" s="123"/>
      <c r="J391" s="123"/>
      <c r="K391" s="123"/>
      <c r="L391" s="124"/>
      <c r="M391" s="123"/>
      <c r="N391" s="124"/>
      <c r="O391" s="158" t="str">
        <f>Objects!$O$24</f>
        <v>Beaker (Isopropanol)</v>
      </c>
      <c r="P391" s="123">
        <v>16</v>
      </c>
      <c r="Q391" s="123"/>
      <c r="R391" s="123"/>
      <c r="S391" s="123"/>
      <c r="T391" s="123"/>
      <c r="U391" s="123"/>
      <c r="V391" s="123"/>
      <c r="W391" s="123"/>
      <c r="X391" s="123"/>
      <c r="Y391" s="123"/>
      <c r="Z391" s="123"/>
      <c r="AA391" s="123"/>
      <c r="AB391" s="147"/>
      <c r="AC391" s="147"/>
    </row>
    <row r="392" spans="1:29" ht="15" customHeight="1" x14ac:dyDescent="0.25">
      <c r="A392" s="142" t="str">
        <f>[3]Enums!$A$144</f>
        <v>1.1.0</v>
      </c>
      <c r="B392" s="123"/>
      <c r="C392" s="123"/>
      <c r="D392" s="123"/>
      <c r="E392" s="134" t="str">
        <f>Objects!$L$255</f>
        <v>Canister (Propylene)</v>
      </c>
      <c r="F392" s="123">
        <v>1</v>
      </c>
      <c r="G392" s="123" t="str">
        <f>Objects!$J$287</f>
        <v>Vial (Sulfuric Acid)</v>
      </c>
      <c r="H392" s="124">
        <v>16</v>
      </c>
      <c r="I392" s="123"/>
      <c r="J392" s="123"/>
      <c r="K392" s="123"/>
      <c r="L392" s="124"/>
      <c r="M392" s="123"/>
      <c r="N392" s="124"/>
      <c r="O392" s="158" t="str">
        <f>Objects!$P$24</f>
        <v>Drum (Isopropanol)</v>
      </c>
      <c r="P392" s="123">
        <v>1</v>
      </c>
      <c r="Q392" s="123"/>
      <c r="R392" s="123"/>
      <c r="S392" s="123"/>
      <c r="T392" s="123"/>
      <c r="U392" s="123"/>
      <c r="V392" s="123"/>
      <c r="W392" s="123"/>
      <c r="X392" s="123"/>
      <c r="Y392" s="123"/>
      <c r="Z392" s="123"/>
      <c r="AA392" s="123"/>
      <c r="AB392" s="147"/>
      <c r="AC392" s="147"/>
    </row>
    <row r="393" spans="1:29" ht="15" customHeight="1" x14ac:dyDescent="0.25">
      <c r="A393" s="142" t="str">
        <f>[3]Enums!$A$144</f>
        <v>1.1.0</v>
      </c>
      <c r="B393" s="123"/>
      <c r="C393" s="123"/>
      <c r="D393" s="123"/>
      <c r="E393" s="134" t="str">
        <f>Objects!$L$255</f>
        <v>Canister (Propylene)</v>
      </c>
      <c r="F393" s="123">
        <v>4</v>
      </c>
      <c r="G393" s="123" t="str">
        <f>Objects!$J$287</f>
        <v>Vial (Sulfuric Acid)</v>
      </c>
      <c r="H393" s="124">
        <v>32</v>
      </c>
      <c r="I393" s="123"/>
      <c r="J393" s="123"/>
      <c r="K393" s="123"/>
      <c r="L393" s="124"/>
      <c r="M393" s="123"/>
      <c r="N393" s="124"/>
      <c r="O393" s="158" t="str">
        <f>Objects!$P$24</f>
        <v>Drum (Isopropanol)</v>
      </c>
      <c r="P393" s="123">
        <v>4</v>
      </c>
      <c r="Q393" s="123"/>
      <c r="R393" s="123"/>
      <c r="S393" s="123"/>
      <c r="T393" s="123"/>
      <c r="U393" s="123"/>
      <c r="V393" s="123"/>
      <c r="W393" s="123"/>
      <c r="X393" s="123"/>
      <c r="Y393" s="123"/>
      <c r="Z393" s="123"/>
      <c r="AA393" s="123"/>
      <c r="AB393" s="147"/>
      <c r="AC393" s="147"/>
    </row>
    <row r="394" spans="1:29" ht="15" customHeight="1" x14ac:dyDescent="0.25">
      <c r="A394" s="142" t="str">
        <f>[3]Enums!$A$144</f>
        <v>1.1.0</v>
      </c>
      <c r="B394" s="123"/>
      <c r="C394" s="123"/>
      <c r="D394" s="123"/>
      <c r="E394" s="134" t="str">
        <f>Objects!$L$255</f>
        <v>Canister (Propylene)</v>
      </c>
      <c r="F394" s="123">
        <v>16</v>
      </c>
      <c r="G394" s="123" t="str">
        <f>Objects!$J$287</f>
        <v>Vial (Sulfuric Acid)</v>
      </c>
      <c r="H394" s="124">
        <v>48</v>
      </c>
      <c r="I394" s="123"/>
      <c r="J394" s="123"/>
      <c r="K394" s="123"/>
      <c r="L394" s="124"/>
      <c r="M394" s="123"/>
      <c r="N394" s="124"/>
      <c r="O394" s="158" t="str">
        <f>Objects!$P$24</f>
        <v>Drum (Isopropanol)</v>
      </c>
      <c r="P394" s="123">
        <v>16</v>
      </c>
      <c r="Q394" s="123"/>
      <c r="R394" s="123"/>
      <c r="S394" s="123"/>
      <c r="T394" s="123"/>
      <c r="U394" s="123"/>
      <c r="V394" s="123"/>
      <c r="W394" s="123"/>
      <c r="X394" s="123"/>
      <c r="Y394" s="123"/>
      <c r="Z394" s="123"/>
      <c r="AA394" s="123"/>
      <c r="AB394" s="147"/>
      <c r="AC394" s="147"/>
    </row>
    <row r="395" spans="1:29" ht="15" customHeight="1" x14ac:dyDescent="0.25">
      <c r="A395" s="142" t="str">
        <f>[3]Enums!$A$144</f>
        <v>1.1.0</v>
      </c>
      <c r="B395" s="123"/>
      <c r="C395" s="123"/>
      <c r="D395" s="123"/>
      <c r="E395" s="134" t="str">
        <f>Objects!$L$255</f>
        <v>Canister (Propylene)</v>
      </c>
      <c r="F395" s="123">
        <v>64</v>
      </c>
      <c r="G395" s="123" t="str">
        <f>Objects!$K$287</f>
        <v>Beaker (Sulfuric Acid)</v>
      </c>
      <c r="H395" s="124">
        <v>1</v>
      </c>
      <c r="I395" s="123"/>
      <c r="J395" s="123"/>
      <c r="K395" s="123"/>
      <c r="L395" s="124"/>
      <c r="M395" s="123"/>
      <c r="N395" s="124"/>
      <c r="O395" s="158" t="str">
        <f>Objects!$P$24</f>
        <v>Drum (Isopropanol)</v>
      </c>
      <c r="P395" s="123">
        <v>64</v>
      </c>
      <c r="R395" s="123"/>
      <c r="S395" s="123"/>
      <c r="T395" s="123"/>
      <c r="U395" s="123"/>
      <c r="V395" s="123"/>
      <c r="W395" s="123"/>
      <c r="X395" s="123"/>
      <c r="Y395" s="123"/>
      <c r="Z395" s="123"/>
      <c r="AA395" s="123"/>
      <c r="AB395" s="147"/>
      <c r="AC395" s="147"/>
    </row>
    <row r="396" spans="1:29" ht="15" customHeight="1" x14ac:dyDescent="0.25">
      <c r="A396" s="142" t="str">
        <f>[3]Enums!$A$144</f>
        <v>1.1.0</v>
      </c>
      <c r="B396" s="123"/>
      <c r="C396" s="123"/>
      <c r="D396" s="123"/>
      <c r="E396" s="134" t="str">
        <f>Objects!$J$255</f>
        <v>Flask (Propylene)</v>
      </c>
      <c r="F396" s="123">
        <v>1</v>
      </c>
      <c r="G396" s="123" t="str">
        <f>Objects!$R$9</f>
        <v>Flask (Oxygen)</v>
      </c>
      <c r="H396" s="123">
        <v>1</v>
      </c>
      <c r="I396" s="130" t="str">
        <f>Objects!$G$20</f>
        <v>Magnesium Oxide Catalyst</v>
      </c>
      <c r="J396" s="123">
        <v>1</v>
      </c>
      <c r="M396" s="123"/>
      <c r="N396" s="124"/>
      <c r="O396" s="158" t="str">
        <f>Objects!$J$35</f>
        <v>Vial (Acrylic Acid)</v>
      </c>
      <c r="P396" s="123">
        <v>1</v>
      </c>
      <c r="Q396" s="123"/>
      <c r="R396" s="123"/>
      <c r="S396" s="123"/>
      <c r="T396" s="123"/>
      <c r="U396" s="123"/>
      <c r="V396" s="123"/>
      <c r="W396" s="123"/>
      <c r="X396" s="123"/>
      <c r="Y396" s="123"/>
      <c r="Z396" s="123"/>
      <c r="AA396" s="123"/>
      <c r="AB396" s="147"/>
      <c r="AC396" s="147"/>
    </row>
    <row r="397" spans="1:29" ht="15" customHeight="1" x14ac:dyDescent="0.25">
      <c r="A397" s="142" t="str">
        <f>[3]Enums!$A$144</f>
        <v>1.1.0</v>
      </c>
      <c r="B397" s="123"/>
      <c r="C397" s="123"/>
      <c r="D397" s="123"/>
      <c r="E397" s="134" t="str">
        <f>Objects!$J$255</f>
        <v>Flask (Propylene)</v>
      </c>
      <c r="F397" s="123">
        <v>4</v>
      </c>
      <c r="G397" s="123" t="str">
        <f>Objects!$R$9</f>
        <v>Flask (Oxygen)</v>
      </c>
      <c r="H397" s="123">
        <v>4</v>
      </c>
      <c r="I397" s="130" t="str">
        <f>Objects!$G$20</f>
        <v>Magnesium Oxide Catalyst</v>
      </c>
      <c r="J397" s="123">
        <v>2</v>
      </c>
      <c r="M397" s="123"/>
      <c r="N397" s="124"/>
      <c r="O397" s="158" t="str">
        <f>Objects!$J$35</f>
        <v>Vial (Acrylic Acid)</v>
      </c>
      <c r="P397" s="123">
        <v>4</v>
      </c>
      <c r="Q397" s="130" t="str">
        <f>Objects!$G$20</f>
        <v>Magnesium Oxide Catalyst</v>
      </c>
      <c r="R397" s="123">
        <v>1</v>
      </c>
      <c r="S397" s="123"/>
      <c r="T397" s="123"/>
      <c r="U397" s="123"/>
      <c r="V397" s="123"/>
      <c r="W397" s="123"/>
      <c r="X397" s="123"/>
      <c r="Y397" s="123"/>
      <c r="Z397" s="123"/>
      <c r="AA397" s="123"/>
      <c r="AB397" s="147"/>
      <c r="AC397" s="147"/>
    </row>
    <row r="398" spans="1:29" ht="15" customHeight="1" x14ac:dyDescent="0.25">
      <c r="A398" s="142" t="str">
        <f>[3]Enums!$A$144</f>
        <v>1.1.0</v>
      </c>
      <c r="B398" s="123"/>
      <c r="C398" s="123"/>
      <c r="D398" s="123"/>
      <c r="E398" s="134" t="str">
        <f>Objects!$J$255</f>
        <v>Flask (Propylene)</v>
      </c>
      <c r="F398" s="123">
        <v>16</v>
      </c>
      <c r="G398" s="123" t="str">
        <f>Objects!$R$9</f>
        <v>Flask (Oxygen)</v>
      </c>
      <c r="H398" s="123">
        <v>16</v>
      </c>
      <c r="I398" s="130" t="str">
        <f>Objects!$G$20</f>
        <v>Magnesium Oxide Catalyst</v>
      </c>
      <c r="J398" s="123">
        <v>3</v>
      </c>
      <c r="M398" s="123"/>
      <c r="N398" s="124"/>
      <c r="O398" s="158" t="str">
        <f>Objects!$J$35</f>
        <v>Vial (Acrylic Acid)</v>
      </c>
      <c r="P398" s="123">
        <v>16</v>
      </c>
      <c r="Q398" s="130" t="str">
        <f>Objects!$G$20</f>
        <v>Magnesium Oxide Catalyst</v>
      </c>
      <c r="R398" s="123">
        <v>2</v>
      </c>
      <c r="S398" s="123"/>
      <c r="T398" s="123"/>
      <c r="U398" s="123"/>
      <c r="V398" s="123"/>
      <c r="W398" s="123"/>
      <c r="X398" s="123"/>
      <c r="Y398" s="123"/>
      <c r="Z398" s="123"/>
      <c r="AA398" s="123"/>
      <c r="AB398" s="147"/>
      <c r="AC398" s="147"/>
    </row>
    <row r="399" spans="1:29" ht="15" customHeight="1" x14ac:dyDescent="0.25">
      <c r="A399" s="142" t="str">
        <f>[3]Enums!$A$144</f>
        <v>1.1.0</v>
      </c>
      <c r="B399" s="123"/>
      <c r="C399" s="123"/>
      <c r="D399" s="123"/>
      <c r="E399" s="134" t="str">
        <f>Objects!$K$255</f>
        <v>Cartridge (Propylene)</v>
      </c>
      <c r="F399" s="123">
        <v>1</v>
      </c>
      <c r="G399" s="123" t="str">
        <f>Objects!$S$9</f>
        <v>Cartridge (Oxygen)</v>
      </c>
      <c r="H399" s="123">
        <v>1</v>
      </c>
      <c r="I399" s="130" t="str">
        <f>Objects!$G$20</f>
        <v>Magnesium Oxide Catalyst</v>
      </c>
      <c r="J399" s="123">
        <v>4</v>
      </c>
      <c r="M399" s="123"/>
      <c r="N399" s="124"/>
      <c r="O399" s="158" t="str">
        <f>Objects!$K$35</f>
        <v>Beaker (Acrylic Acid)</v>
      </c>
      <c r="P399" s="123">
        <v>1</v>
      </c>
      <c r="Q399" s="130" t="str">
        <f>Objects!$G$20</f>
        <v>Magnesium Oxide Catalyst</v>
      </c>
      <c r="R399" s="123">
        <v>3</v>
      </c>
      <c r="S399" s="123"/>
      <c r="T399" s="123"/>
      <c r="U399" s="123"/>
      <c r="V399" s="123"/>
      <c r="W399" s="123"/>
      <c r="X399" s="123"/>
      <c r="Y399" s="123"/>
      <c r="Z399" s="123"/>
      <c r="AA399" s="123"/>
      <c r="AB399" s="147"/>
      <c r="AC399" s="147"/>
    </row>
    <row r="400" spans="1:29" ht="15" customHeight="1" x14ac:dyDescent="0.25">
      <c r="A400" s="142" t="str">
        <f>[3]Enums!$A$144</f>
        <v>1.1.0</v>
      </c>
      <c r="B400" s="123"/>
      <c r="C400" s="123"/>
      <c r="D400" s="123"/>
      <c r="E400" s="134" t="str">
        <f>Objects!$K$255</f>
        <v>Cartridge (Propylene)</v>
      </c>
      <c r="F400" s="123">
        <v>4</v>
      </c>
      <c r="G400" s="123" t="str">
        <f>Objects!$S$9</f>
        <v>Cartridge (Oxygen)</v>
      </c>
      <c r="H400" s="123">
        <v>4</v>
      </c>
      <c r="I400" s="130" t="str">
        <f>Objects!$G$20</f>
        <v>Magnesium Oxide Catalyst</v>
      </c>
      <c r="J400" s="123">
        <v>5</v>
      </c>
      <c r="M400" s="123"/>
      <c r="N400" s="124"/>
      <c r="O400" s="158" t="str">
        <f>Objects!$K$35</f>
        <v>Beaker (Acrylic Acid)</v>
      </c>
      <c r="P400" s="123">
        <v>4</v>
      </c>
      <c r="Q400" s="130" t="str">
        <f>Objects!$G$20</f>
        <v>Magnesium Oxide Catalyst</v>
      </c>
      <c r="R400" s="123">
        <v>4</v>
      </c>
      <c r="S400" s="123"/>
      <c r="T400" s="123"/>
      <c r="U400" s="123"/>
      <c r="V400" s="123"/>
      <c r="W400" s="123"/>
      <c r="X400" s="123"/>
      <c r="Y400" s="123"/>
      <c r="Z400" s="123"/>
      <c r="AA400" s="123"/>
      <c r="AB400" s="147"/>
      <c r="AC400" s="147"/>
    </row>
    <row r="401" spans="1:29" ht="15" customHeight="1" x14ac:dyDescent="0.25">
      <c r="A401" s="142" t="str">
        <f>[3]Enums!$A$144</f>
        <v>1.1.0</v>
      </c>
      <c r="B401" s="123"/>
      <c r="C401" s="123"/>
      <c r="D401" s="123"/>
      <c r="E401" s="134" t="str">
        <f>Objects!$K$255</f>
        <v>Cartridge (Propylene)</v>
      </c>
      <c r="F401" s="123">
        <v>16</v>
      </c>
      <c r="G401" s="123" t="str">
        <f>Objects!$S$9</f>
        <v>Cartridge (Oxygen)</v>
      </c>
      <c r="H401" s="123">
        <v>16</v>
      </c>
      <c r="I401" s="130" t="str">
        <f>Objects!$G$20</f>
        <v>Magnesium Oxide Catalyst</v>
      </c>
      <c r="J401" s="123">
        <v>6</v>
      </c>
      <c r="M401" s="123"/>
      <c r="N401" s="124"/>
      <c r="O401" s="158" t="str">
        <f>Objects!$K$35</f>
        <v>Beaker (Acrylic Acid)</v>
      </c>
      <c r="P401" s="123">
        <v>16</v>
      </c>
      <c r="Q401" s="130" t="str">
        <f>Objects!$G$20</f>
        <v>Magnesium Oxide Catalyst</v>
      </c>
      <c r="R401" s="123">
        <v>5</v>
      </c>
      <c r="S401" s="123"/>
      <c r="T401" s="123"/>
      <c r="U401" s="123"/>
      <c r="V401" s="123"/>
      <c r="W401" s="123"/>
      <c r="X401" s="123"/>
      <c r="Y401" s="123"/>
      <c r="Z401" s="123"/>
      <c r="AA401" s="123"/>
      <c r="AB401" s="147"/>
      <c r="AC401" s="147"/>
    </row>
    <row r="402" spans="1:29" ht="15" customHeight="1" x14ac:dyDescent="0.25">
      <c r="A402" s="142" t="str">
        <f>[3]Enums!$A$144</f>
        <v>1.1.0</v>
      </c>
      <c r="B402" s="123"/>
      <c r="C402" s="123"/>
      <c r="D402" s="123"/>
      <c r="E402" s="134" t="str">
        <f>Objects!$L$255</f>
        <v>Canister (Propylene)</v>
      </c>
      <c r="F402" s="123">
        <v>1</v>
      </c>
      <c r="G402" s="123" t="str">
        <f>Objects!$T$9</f>
        <v>Canister (Oxygen)</v>
      </c>
      <c r="H402" s="123">
        <v>1</v>
      </c>
      <c r="I402" s="130" t="str">
        <f>Objects!$G$20</f>
        <v>Magnesium Oxide Catalyst</v>
      </c>
      <c r="J402" s="123">
        <v>7</v>
      </c>
      <c r="M402" s="123"/>
      <c r="N402" s="124"/>
      <c r="O402" s="158" t="str">
        <f>Objects!$L$35</f>
        <v>Drum (Acrylic Acid)</v>
      </c>
      <c r="P402" s="123">
        <v>1</v>
      </c>
      <c r="Q402" s="130" t="str">
        <f>Objects!$G$20</f>
        <v>Magnesium Oxide Catalyst</v>
      </c>
      <c r="R402" s="123">
        <v>6</v>
      </c>
      <c r="S402" s="123"/>
      <c r="T402" s="123"/>
      <c r="U402" s="123"/>
      <c r="V402" s="123"/>
      <c r="W402" s="123"/>
      <c r="X402" s="123"/>
      <c r="Y402" s="123"/>
      <c r="Z402" s="123"/>
      <c r="AA402" s="123"/>
      <c r="AB402" s="147"/>
      <c r="AC402" s="147"/>
    </row>
    <row r="403" spans="1:29" ht="15" customHeight="1" x14ac:dyDescent="0.25">
      <c r="A403" s="142" t="str">
        <f>[3]Enums!$A$144</f>
        <v>1.1.0</v>
      </c>
      <c r="B403" s="123"/>
      <c r="C403" s="123"/>
      <c r="D403" s="123"/>
      <c r="E403" s="134" t="str">
        <f>Objects!$L$255</f>
        <v>Canister (Propylene)</v>
      </c>
      <c r="F403" s="123">
        <v>4</v>
      </c>
      <c r="G403" s="123" t="str">
        <f>Objects!$T$9</f>
        <v>Canister (Oxygen)</v>
      </c>
      <c r="H403" s="123">
        <v>4</v>
      </c>
      <c r="I403" s="130" t="str">
        <f>Objects!$G$20</f>
        <v>Magnesium Oxide Catalyst</v>
      </c>
      <c r="J403" s="123">
        <v>8</v>
      </c>
      <c r="M403" s="123"/>
      <c r="N403" s="124"/>
      <c r="O403" s="158" t="str">
        <f>Objects!$L$35</f>
        <v>Drum (Acrylic Acid)</v>
      </c>
      <c r="P403" s="123">
        <v>4</v>
      </c>
      <c r="Q403" s="130" t="str">
        <f>Objects!$G$20</f>
        <v>Magnesium Oxide Catalyst</v>
      </c>
      <c r="R403" s="123">
        <v>7</v>
      </c>
      <c r="S403" s="123"/>
      <c r="T403" s="123"/>
      <c r="U403" s="123"/>
      <c r="V403" s="123"/>
      <c r="W403" s="123"/>
      <c r="X403" s="123"/>
      <c r="Y403" s="123"/>
      <c r="Z403" s="123"/>
      <c r="AA403" s="123"/>
      <c r="AB403" s="147"/>
      <c r="AC403" s="147"/>
    </row>
    <row r="404" spans="1:29" ht="15" customHeight="1" x14ac:dyDescent="0.25">
      <c r="A404" s="142" t="str">
        <f>[3]Enums!$A$144</f>
        <v>1.1.0</v>
      </c>
      <c r="B404" s="123"/>
      <c r="C404" s="123"/>
      <c r="D404" s="123"/>
      <c r="E404" s="134" t="str">
        <f>Objects!$L$255</f>
        <v>Canister (Propylene)</v>
      </c>
      <c r="F404" s="123">
        <v>16</v>
      </c>
      <c r="G404" s="123" t="str">
        <f>Objects!$T$9</f>
        <v>Canister (Oxygen)</v>
      </c>
      <c r="H404" s="123">
        <v>16</v>
      </c>
      <c r="I404" s="130" t="str">
        <f>Objects!$G$20</f>
        <v>Magnesium Oxide Catalyst</v>
      </c>
      <c r="J404" s="123">
        <v>9</v>
      </c>
      <c r="M404" s="123"/>
      <c r="N404" s="124"/>
      <c r="O404" s="158" t="str">
        <f>Objects!$L$35</f>
        <v>Drum (Acrylic Acid)</v>
      </c>
      <c r="P404" s="123">
        <v>16</v>
      </c>
      <c r="Q404" s="130" t="str">
        <f>Objects!$G$20</f>
        <v>Magnesium Oxide Catalyst</v>
      </c>
      <c r="R404" s="123">
        <v>8</v>
      </c>
      <c r="S404" s="123"/>
      <c r="T404" s="123"/>
      <c r="U404" s="123"/>
      <c r="V404" s="123"/>
      <c r="W404" s="123"/>
      <c r="X404" s="123"/>
      <c r="Y404" s="123"/>
      <c r="Z404" s="123"/>
      <c r="AA404" s="123"/>
      <c r="AB404" s="147"/>
      <c r="AC404" s="147"/>
    </row>
    <row r="405" spans="1:29" ht="15" customHeight="1" x14ac:dyDescent="0.25">
      <c r="A405" s="142" t="str">
        <f>[3]Enums!$A$144</f>
        <v>1.1.0</v>
      </c>
      <c r="B405" s="123"/>
      <c r="C405" s="123"/>
      <c r="D405" s="123"/>
      <c r="E405" s="134" t="str">
        <f>Objects!$L$255</f>
        <v>Canister (Propylene)</v>
      </c>
      <c r="F405" s="123">
        <v>64</v>
      </c>
      <c r="G405" s="123" t="str">
        <f>Objects!$T$9</f>
        <v>Canister (Oxygen)</v>
      </c>
      <c r="H405" s="123">
        <v>64</v>
      </c>
      <c r="I405" s="130" t="str">
        <f>Objects!$G$20</f>
        <v>Magnesium Oxide Catalyst</v>
      </c>
      <c r="J405" s="123">
        <v>10</v>
      </c>
      <c r="M405" s="123"/>
      <c r="N405" s="124"/>
      <c r="O405" s="158" t="str">
        <f>Objects!$L$35</f>
        <v>Drum (Acrylic Acid)</v>
      </c>
      <c r="P405" s="123">
        <v>64</v>
      </c>
      <c r="Q405" s="130" t="str">
        <f>Objects!$G$20</f>
        <v>Magnesium Oxide Catalyst</v>
      </c>
      <c r="R405" s="123">
        <v>9</v>
      </c>
      <c r="S405" s="123"/>
      <c r="T405" s="123"/>
      <c r="U405" s="123"/>
      <c r="V405" s="123"/>
      <c r="W405" s="123"/>
      <c r="X405" s="123"/>
      <c r="Y405" s="123"/>
      <c r="Z405" s="123"/>
      <c r="AA405" s="123"/>
      <c r="AB405" s="147"/>
      <c r="AC405" s="147"/>
    </row>
    <row r="406" spans="1:29" ht="15" customHeight="1" x14ac:dyDescent="0.25">
      <c r="A406" s="142" t="str">
        <f>[3]Enums!$A$144</f>
        <v>1.1.0</v>
      </c>
      <c r="B406" s="123"/>
      <c r="C406" s="123"/>
      <c r="D406" s="123"/>
      <c r="E406" s="134" t="str">
        <f>Objects!$J$255</f>
        <v>Flask (Propylene)</v>
      </c>
      <c r="F406" s="123">
        <v>1</v>
      </c>
      <c r="G406" s="123" t="str">
        <f>Objects!$R$9</f>
        <v>Flask (Oxygen)</v>
      </c>
      <c r="H406" s="123">
        <v>1</v>
      </c>
      <c r="I406" s="130" t="str">
        <f>Objects!$G$13</f>
        <v>Iron III Oxide Catalyst</v>
      </c>
      <c r="J406" s="123">
        <v>1</v>
      </c>
      <c r="M406" s="123"/>
      <c r="N406" s="124"/>
      <c r="O406" s="158" t="str">
        <f>Objects!$J$35</f>
        <v>Vial (Acrylic Acid)</v>
      </c>
      <c r="P406" s="123">
        <v>1</v>
      </c>
      <c r="Q406" s="123"/>
      <c r="R406" s="123"/>
      <c r="S406" s="123"/>
      <c r="T406" s="123"/>
      <c r="U406" s="123"/>
      <c r="V406" s="123"/>
      <c r="W406" s="123"/>
      <c r="X406" s="123"/>
      <c r="Y406" s="123"/>
      <c r="Z406" s="123"/>
      <c r="AA406" s="123"/>
      <c r="AB406" s="147"/>
      <c r="AC406" s="147"/>
    </row>
    <row r="407" spans="1:29" ht="15" customHeight="1" x14ac:dyDescent="0.25">
      <c r="A407" s="142" t="str">
        <f>[3]Enums!$A$144</f>
        <v>1.1.0</v>
      </c>
      <c r="B407" s="123"/>
      <c r="C407" s="123"/>
      <c r="D407" s="123"/>
      <c r="E407" s="134" t="str">
        <f>Objects!$J$255</f>
        <v>Flask (Propylene)</v>
      </c>
      <c r="F407" s="123">
        <v>4</v>
      </c>
      <c r="G407" s="123" t="str">
        <f>Objects!$R$9</f>
        <v>Flask (Oxygen)</v>
      </c>
      <c r="H407" s="123">
        <v>4</v>
      </c>
      <c r="I407" s="130" t="str">
        <f>Objects!$G$13</f>
        <v>Iron III Oxide Catalyst</v>
      </c>
      <c r="J407" s="123">
        <v>2</v>
      </c>
      <c r="M407" s="123"/>
      <c r="N407" s="124"/>
      <c r="O407" s="158" t="str">
        <f>Objects!$J$35</f>
        <v>Vial (Acrylic Acid)</v>
      </c>
      <c r="P407" s="123">
        <v>4</v>
      </c>
      <c r="Q407" s="130" t="str">
        <f>Objects!$G$13</f>
        <v>Iron III Oxide Catalyst</v>
      </c>
      <c r="R407" s="123">
        <v>1</v>
      </c>
      <c r="S407" s="123"/>
      <c r="T407" s="123"/>
      <c r="U407" s="123"/>
      <c r="V407" s="123"/>
      <c r="W407" s="123"/>
      <c r="X407" s="123"/>
      <c r="Y407" s="123"/>
      <c r="Z407" s="123"/>
      <c r="AA407" s="123"/>
      <c r="AB407" s="147"/>
      <c r="AC407" s="147"/>
    </row>
    <row r="408" spans="1:29" ht="15" customHeight="1" x14ac:dyDescent="0.25">
      <c r="A408" s="142" t="str">
        <f>[3]Enums!$A$144</f>
        <v>1.1.0</v>
      </c>
      <c r="B408" s="123"/>
      <c r="C408" s="123"/>
      <c r="D408" s="123"/>
      <c r="E408" s="134" t="str">
        <f>Objects!$J$255</f>
        <v>Flask (Propylene)</v>
      </c>
      <c r="F408" s="123">
        <v>16</v>
      </c>
      <c r="G408" s="123" t="str">
        <f>Objects!$R$9</f>
        <v>Flask (Oxygen)</v>
      </c>
      <c r="H408" s="123">
        <v>16</v>
      </c>
      <c r="I408" s="130" t="str">
        <f>Objects!$G$13</f>
        <v>Iron III Oxide Catalyst</v>
      </c>
      <c r="J408" s="123">
        <v>3</v>
      </c>
      <c r="M408" s="123"/>
      <c r="N408" s="124"/>
      <c r="O408" s="158" t="str">
        <f>Objects!$J$35</f>
        <v>Vial (Acrylic Acid)</v>
      </c>
      <c r="P408" s="123">
        <v>16</v>
      </c>
      <c r="Q408" s="130" t="str">
        <f>Objects!$G$13</f>
        <v>Iron III Oxide Catalyst</v>
      </c>
      <c r="R408" s="123">
        <v>2</v>
      </c>
      <c r="S408" s="123"/>
      <c r="T408" s="123"/>
      <c r="U408" s="123"/>
      <c r="V408" s="123"/>
      <c r="W408" s="123"/>
      <c r="X408" s="123"/>
      <c r="Y408" s="123"/>
      <c r="Z408" s="123"/>
      <c r="AA408" s="123"/>
      <c r="AB408" s="147"/>
      <c r="AC408" s="147"/>
    </row>
    <row r="409" spans="1:29" ht="15" customHeight="1" x14ac:dyDescent="0.25">
      <c r="A409" s="142" t="str">
        <f>[3]Enums!$A$144</f>
        <v>1.1.0</v>
      </c>
      <c r="B409" s="123"/>
      <c r="C409" s="123"/>
      <c r="D409" s="123"/>
      <c r="E409" s="134" t="str">
        <f>Objects!$K$255</f>
        <v>Cartridge (Propylene)</v>
      </c>
      <c r="F409" s="123">
        <v>1</v>
      </c>
      <c r="G409" s="123" t="str">
        <f>Objects!$S$9</f>
        <v>Cartridge (Oxygen)</v>
      </c>
      <c r="H409" s="123">
        <v>1</v>
      </c>
      <c r="I409" s="130" t="str">
        <f>Objects!$G$13</f>
        <v>Iron III Oxide Catalyst</v>
      </c>
      <c r="J409" s="123">
        <v>4</v>
      </c>
      <c r="M409" s="123"/>
      <c r="N409" s="124"/>
      <c r="O409" s="158" t="str">
        <f>Objects!$K$35</f>
        <v>Beaker (Acrylic Acid)</v>
      </c>
      <c r="P409" s="123">
        <v>1</v>
      </c>
      <c r="Q409" s="130" t="str">
        <f>Objects!$G$13</f>
        <v>Iron III Oxide Catalyst</v>
      </c>
      <c r="R409" s="123">
        <v>3</v>
      </c>
      <c r="S409" s="123"/>
      <c r="T409" s="123"/>
      <c r="U409" s="123"/>
      <c r="V409" s="123"/>
      <c r="W409" s="123"/>
      <c r="X409" s="123"/>
      <c r="Y409" s="123"/>
      <c r="Z409" s="123"/>
      <c r="AA409" s="123"/>
      <c r="AB409" s="147"/>
      <c r="AC409" s="147"/>
    </row>
    <row r="410" spans="1:29" ht="15" customHeight="1" x14ac:dyDescent="0.25">
      <c r="A410" s="142" t="str">
        <f>[3]Enums!$A$144</f>
        <v>1.1.0</v>
      </c>
      <c r="B410" s="123"/>
      <c r="C410" s="123"/>
      <c r="D410" s="123"/>
      <c r="E410" s="134" t="str">
        <f>Objects!$K$255</f>
        <v>Cartridge (Propylene)</v>
      </c>
      <c r="F410" s="123">
        <v>4</v>
      </c>
      <c r="G410" s="123" t="str">
        <f>Objects!$S$9</f>
        <v>Cartridge (Oxygen)</v>
      </c>
      <c r="H410" s="123">
        <v>4</v>
      </c>
      <c r="I410" s="130" t="str">
        <f>Objects!$G$13</f>
        <v>Iron III Oxide Catalyst</v>
      </c>
      <c r="J410" s="123">
        <v>5</v>
      </c>
      <c r="M410" s="123"/>
      <c r="N410" s="124"/>
      <c r="O410" s="158" t="str">
        <f>Objects!$K$35</f>
        <v>Beaker (Acrylic Acid)</v>
      </c>
      <c r="P410" s="123">
        <v>4</v>
      </c>
      <c r="Q410" s="130" t="str">
        <f>Objects!$G$13</f>
        <v>Iron III Oxide Catalyst</v>
      </c>
      <c r="R410" s="123">
        <v>4</v>
      </c>
      <c r="S410" s="123"/>
      <c r="T410" s="123"/>
      <c r="U410" s="123"/>
      <c r="V410" s="123"/>
      <c r="W410" s="123"/>
      <c r="X410" s="123"/>
      <c r="Y410" s="123"/>
      <c r="Z410" s="123"/>
      <c r="AA410" s="123"/>
      <c r="AB410" s="147"/>
      <c r="AC410" s="147"/>
    </row>
    <row r="411" spans="1:29" ht="15" customHeight="1" x14ac:dyDescent="0.25">
      <c r="A411" s="142" t="str">
        <f>[3]Enums!$A$144</f>
        <v>1.1.0</v>
      </c>
      <c r="B411" s="123"/>
      <c r="C411" s="123"/>
      <c r="D411" s="123"/>
      <c r="E411" s="134" t="str">
        <f>Objects!$K$255</f>
        <v>Cartridge (Propylene)</v>
      </c>
      <c r="F411" s="123">
        <v>16</v>
      </c>
      <c r="G411" s="123" t="str">
        <f>Objects!$S$9</f>
        <v>Cartridge (Oxygen)</v>
      </c>
      <c r="H411" s="123">
        <v>16</v>
      </c>
      <c r="I411" s="130" t="str">
        <f>Objects!$G$13</f>
        <v>Iron III Oxide Catalyst</v>
      </c>
      <c r="J411" s="123">
        <v>6</v>
      </c>
      <c r="M411" s="123"/>
      <c r="N411" s="124"/>
      <c r="O411" s="158" t="str">
        <f>Objects!$K$35</f>
        <v>Beaker (Acrylic Acid)</v>
      </c>
      <c r="P411" s="123">
        <v>16</v>
      </c>
      <c r="Q411" s="130" t="str">
        <f>Objects!$G$13</f>
        <v>Iron III Oxide Catalyst</v>
      </c>
      <c r="R411" s="123">
        <v>5</v>
      </c>
      <c r="S411" s="123"/>
      <c r="T411" s="123"/>
      <c r="U411" s="123"/>
      <c r="V411" s="123"/>
      <c r="W411" s="123"/>
      <c r="X411" s="123"/>
      <c r="Y411" s="123"/>
      <c r="Z411" s="123"/>
      <c r="AA411" s="123"/>
      <c r="AB411" s="147"/>
      <c r="AC411" s="147"/>
    </row>
    <row r="412" spans="1:29" ht="15" customHeight="1" x14ac:dyDescent="0.25">
      <c r="A412" s="142" t="str">
        <f>[3]Enums!$A$144</f>
        <v>1.1.0</v>
      </c>
      <c r="B412" s="123"/>
      <c r="C412" s="123"/>
      <c r="D412" s="123"/>
      <c r="E412" s="134" t="str">
        <f>Objects!$L$255</f>
        <v>Canister (Propylene)</v>
      </c>
      <c r="F412" s="123">
        <v>1</v>
      </c>
      <c r="G412" s="123" t="str">
        <f>Objects!$T$9</f>
        <v>Canister (Oxygen)</v>
      </c>
      <c r="H412" s="123">
        <v>1</v>
      </c>
      <c r="I412" s="130" t="str">
        <f>Objects!$G$13</f>
        <v>Iron III Oxide Catalyst</v>
      </c>
      <c r="J412" s="123">
        <v>7</v>
      </c>
      <c r="M412" s="123"/>
      <c r="N412" s="124"/>
      <c r="O412" s="158" t="str">
        <f>Objects!$L$35</f>
        <v>Drum (Acrylic Acid)</v>
      </c>
      <c r="P412" s="123">
        <v>1</v>
      </c>
      <c r="Q412" s="130" t="str">
        <f>Objects!$G$13</f>
        <v>Iron III Oxide Catalyst</v>
      </c>
      <c r="R412" s="123">
        <v>6</v>
      </c>
      <c r="S412" s="123"/>
      <c r="T412" s="123"/>
      <c r="U412" s="123"/>
      <c r="V412" s="123"/>
      <c r="W412" s="123"/>
      <c r="X412" s="123"/>
      <c r="Y412" s="123"/>
      <c r="Z412" s="123"/>
      <c r="AA412" s="123"/>
      <c r="AB412" s="147"/>
      <c r="AC412" s="147"/>
    </row>
    <row r="413" spans="1:29" ht="15" customHeight="1" x14ac:dyDescent="0.25">
      <c r="A413" s="142" t="str">
        <f>[3]Enums!$A$144</f>
        <v>1.1.0</v>
      </c>
      <c r="B413" s="123"/>
      <c r="C413" s="123"/>
      <c r="D413" s="123"/>
      <c r="E413" s="134" t="str">
        <f>Objects!$L$255</f>
        <v>Canister (Propylene)</v>
      </c>
      <c r="F413" s="123">
        <v>4</v>
      </c>
      <c r="G413" s="123" t="str">
        <f>Objects!$T$9</f>
        <v>Canister (Oxygen)</v>
      </c>
      <c r="H413" s="123">
        <v>4</v>
      </c>
      <c r="I413" s="130" t="str">
        <f>Objects!$G$13</f>
        <v>Iron III Oxide Catalyst</v>
      </c>
      <c r="J413" s="123">
        <v>8</v>
      </c>
      <c r="M413" s="123"/>
      <c r="N413" s="124"/>
      <c r="O413" s="158" t="str">
        <f>Objects!$L$35</f>
        <v>Drum (Acrylic Acid)</v>
      </c>
      <c r="P413" s="123">
        <v>4</v>
      </c>
      <c r="Q413" s="130" t="str">
        <f>Objects!$G$13</f>
        <v>Iron III Oxide Catalyst</v>
      </c>
      <c r="R413" s="123">
        <v>7</v>
      </c>
      <c r="S413" s="123"/>
      <c r="T413" s="123"/>
      <c r="U413" s="123"/>
      <c r="V413" s="123"/>
      <c r="W413" s="123"/>
      <c r="X413" s="123"/>
      <c r="Y413" s="123"/>
      <c r="Z413" s="123"/>
      <c r="AA413" s="123"/>
      <c r="AB413" s="147"/>
      <c r="AC413" s="147"/>
    </row>
    <row r="414" spans="1:29" ht="15" customHeight="1" x14ac:dyDescent="0.25">
      <c r="A414" s="142" t="str">
        <f>[3]Enums!$A$144</f>
        <v>1.1.0</v>
      </c>
      <c r="B414" s="123"/>
      <c r="C414" s="123"/>
      <c r="D414" s="123"/>
      <c r="E414" s="134" t="str">
        <f>Objects!$L$255</f>
        <v>Canister (Propylene)</v>
      </c>
      <c r="F414" s="123">
        <v>16</v>
      </c>
      <c r="G414" s="123" t="str">
        <f>Objects!$T$9</f>
        <v>Canister (Oxygen)</v>
      </c>
      <c r="H414" s="123">
        <v>16</v>
      </c>
      <c r="I414" s="130" t="str">
        <f>Objects!$G$13</f>
        <v>Iron III Oxide Catalyst</v>
      </c>
      <c r="J414" s="123">
        <v>9</v>
      </c>
      <c r="M414" s="123"/>
      <c r="N414" s="124"/>
      <c r="O414" s="158" t="str">
        <f>Objects!$L$35</f>
        <v>Drum (Acrylic Acid)</v>
      </c>
      <c r="P414" s="123">
        <v>16</v>
      </c>
      <c r="Q414" s="130" t="str">
        <f>Objects!$G$13</f>
        <v>Iron III Oxide Catalyst</v>
      </c>
      <c r="R414" s="123">
        <v>8</v>
      </c>
      <c r="S414" s="123"/>
      <c r="T414" s="123"/>
      <c r="U414" s="123"/>
      <c r="V414" s="123"/>
      <c r="W414" s="123"/>
      <c r="X414" s="123"/>
      <c r="Y414" s="123"/>
      <c r="Z414" s="123"/>
      <c r="AA414" s="123"/>
      <c r="AB414" s="147"/>
      <c r="AC414" s="147"/>
    </row>
    <row r="415" spans="1:29" ht="15" customHeight="1" x14ac:dyDescent="0.25">
      <c r="A415" s="142" t="str">
        <f>[3]Enums!$A$144</f>
        <v>1.1.0</v>
      </c>
      <c r="B415" s="123"/>
      <c r="C415" s="123"/>
      <c r="D415" s="123"/>
      <c r="E415" s="134" t="str">
        <f>Objects!$L$255</f>
        <v>Canister (Propylene)</v>
      </c>
      <c r="F415" s="123">
        <v>64</v>
      </c>
      <c r="G415" s="123" t="str">
        <f>Objects!$T$9</f>
        <v>Canister (Oxygen)</v>
      </c>
      <c r="H415" s="123">
        <v>64</v>
      </c>
      <c r="I415" s="130" t="str">
        <f>Objects!$G$13</f>
        <v>Iron III Oxide Catalyst</v>
      </c>
      <c r="J415" s="123">
        <v>10</v>
      </c>
      <c r="M415" s="123"/>
      <c r="N415" s="124"/>
      <c r="O415" s="158" t="str">
        <f>Objects!$L$35</f>
        <v>Drum (Acrylic Acid)</v>
      </c>
      <c r="P415" s="123">
        <v>64</v>
      </c>
      <c r="Q415" s="130" t="str">
        <f>Objects!$G$13</f>
        <v>Iron III Oxide Catalyst</v>
      </c>
      <c r="R415" s="123">
        <v>9</v>
      </c>
      <c r="S415" s="123"/>
      <c r="T415" s="123"/>
      <c r="U415" s="123"/>
      <c r="V415" s="123"/>
      <c r="W415" s="123"/>
      <c r="X415" s="123"/>
      <c r="Y415" s="123"/>
      <c r="Z415" s="123"/>
      <c r="AA415" s="123"/>
      <c r="AB415" s="147"/>
      <c r="AC415" s="147"/>
    </row>
    <row r="416" spans="1:29" ht="15" customHeight="1" x14ac:dyDescent="0.25">
      <c r="A416" s="142" t="str">
        <f>[3]Enums!$A$144</f>
        <v>1.1.0</v>
      </c>
      <c r="B416" s="123"/>
      <c r="C416" s="123"/>
      <c r="D416" s="123"/>
      <c r="E416" s="134" t="str">
        <f>Objects!$J$255</f>
        <v>Flask (Propylene)</v>
      </c>
      <c r="F416" s="123">
        <v>1</v>
      </c>
      <c r="G416" s="123" t="str">
        <f>Objects!$R$9</f>
        <v>Flask (Oxygen)</v>
      </c>
      <c r="H416" s="123">
        <v>1</v>
      </c>
      <c r="I416" s="130" t="str">
        <f>Objects!$G$10</f>
        <v>Antimony Trioxide Catalyst</v>
      </c>
      <c r="J416" s="123">
        <v>1</v>
      </c>
      <c r="M416" s="123"/>
      <c r="N416" s="124"/>
      <c r="O416" s="158" t="str">
        <f>Objects!$J$35</f>
        <v>Vial (Acrylic Acid)</v>
      </c>
      <c r="P416" s="123">
        <v>1</v>
      </c>
      <c r="Q416" s="123"/>
      <c r="R416" s="123"/>
      <c r="S416" s="123"/>
      <c r="T416" s="123"/>
      <c r="U416" s="123"/>
      <c r="V416" s="123"/>
      <c r="W416" s="123"/>
      <c r="X416" s="123"/>
      <c r="Y416" s="123"/>
      <c r="Z416" s="123"/>
      <c r="AA416" s="123"/>
      <c r="AB416" s="147"/>
      <c r="AC416" s="147"/>
    </row>
    <row r="417" spans="1:29" ht="15" customHeight="1" x14ac:dyDescent="0.25">
      <c r="A417" s="142" t="str">
        <f>[3]Enums!$A$144</f>
        <v>1.1.0</v>
      </c>
      <c r="B417" s="123"/>
      <c r="C417" s="123"/>
      <c r="D417" s="123"/>
      <c r="E417" s="134" t="str">
        <f>Objects!$J$255</f>
        <v>Flask (Propylene)</v>
      </c>
      <c r="F417" s="123">
        <v>4</v>
      </c>
      <c r="G417" s="123" t="str">
        <f>Objects!$R$9</f>
        <v>Flask (Oxygen)</v>
      </c>
      <c r="H417" s="123">
        <v>4</v>
      </c>
      <c r="I417" s="130" t="str">
        <f>Objects!$G$10</f>
        <v>Antimony Trioxide Catalyst</v>
      </c>
      <c r="J417" s="123">
        <v>2</v>
      </c>
      <c r="M417" s="123"/>
      <c r="N417" s="124"/>
      <c r="O417" s="158" t="str">
        <f>Objects!$J$35</f>
        <v>Vial (Acrylic Acid)</v>
      </c>
      <c r="P417" s="123">
        <v>4</v>
      </c>
      <c r="Q417" s="130" t="str">
        <f>Objects!$G$10</f>
        <v>Antimony Trioxide Catalyst</v>
      </c>
      <c r="R417" s="123">
        <v>1</v>
      </c>
      <c r="S417" s="123"/>
      <c r="T417" s="123"/>
      <c r="U417" s="123"/>
      <c r="V417" s="123"/>
      <c r="W417" s="123"/>
      <c r="X417" s="123"/>
      <c r="Y417" s="123"/>
      <c r="Z417" s="123"/>
      <c r="AA417" s="123"/>
      <c r="AB417" s="147"/>
      <c r="AC417" s="147"/>
    </row>
    <row r="418" spans="1:29" ht="15" customHeight="1" x14ac:dyDescent="0.25">
      <c r="A418" s="142" t="str">
        <f>[3]Enums!$A$144</f>
        <v>1.1.0</v>
      </c>
      <c r="B418" s="123"/>
      <c r="C418" s="123"/>
      <c r="D418" s="123"/>
      <c r="E418" s="134" t="str">
        <f>Objects!$J$255</f>
        <v>Flask (Propylene)</v>
      </c>
      <c r="F418" s="123">
        <v>16</v>
      </c>
      <c r="G418" s="123" t="str">
        <f>Objects!$R$9</f>
        <v>Flask (Oxygen)</v>
      </c>
      <c r="H418" s="123">
        <v>16</v>
      </c>
      <c r="I418" s="130" t="str">
        <f>Objects!$G$10</f>
        <v>Antimony Trioxide Catalyst</v>
      </c>
      <c r="J418" s="123">
        <v>3</v>
      </c>
      <c r="M418" s="123"/>
      <c r="N418" s="124"/>
      <c r="O418" s="158" t="str">
        <f>Objects!$J$35</f>
        <v>Vial (Acrylic Acid)</v>
      </c>
      <c r="P418" s="123">
        <v>16</v>
      </c>
      <c r="Q418" s="130" t="str">
        <f>Objects!$G$10</f>
        <v>Antimony Trioxide Catalyst</v>
      </c>
      <c r="R418" s="123">
        <v>2</v>
      </c>
      <c r="S418" s="123"/>
      <c r="T418" s="123"/>
      <c r="U418" s="123"/>
      <c r="V418" s="123"/>
      <c r="W418" s="123"/>
      <c r="X418" s="123"/>
      <c r="Y418" s="123"/>
      <c r="Z418" s="123"/>
      <c r="AA418" s="123"/>
      <c r="AB418" s="147"/>
      <c r="AC418" s="147"/>
    </row>
    <row r="419" spans="1:29" ht="15" customHeight="1" x14ac:dyDescent="0.25">
      <c r="A419" s="142" t="str">
        <f>[3]Enums!$A$144</f>
        <v>1.1.0</v>
      </c>
      <c r="B419" s="123"/>
      <c r="C419" s="123"/>
      <c r="D419" s="123"/>
      <c r="E419" s="134" t="str">
        <f>Objects!$K$255</f>
        <v>Cartridge (Propylene)</v>
      </c>
      <c r="F419" s="123">
        <v>1</v>
      </c>
      <c r="G419" s="123" t="str">
        <f>Objects!$S$9</f>
        <v>Cartridge (Oxygen)</v>
      </c>
      <c r="H419" s="123">
        <v>1</v>
      </c>
      <c r="I419" s="130" t="str">
        <f>Objects!$G$10</f>
        <v>Antimony Trioxide Catalyst</v>
      </c>
      <c r="J419" s="123">
        <v>4</v>
      </c>
      <c r="M419" s="123"/>
      <c r="N419" s="124"/>
      <c r="O419" s="158" t="str">
        <f>Objects!$K$35</f>
        <v>Beaker (Acrylic Acid)</v>
      </c>
      <c r="P419" s="123">
        <v>1</v>
      </c>
      <c r="Q419" s="130" t="str">
        <f>Objects!$G$10</f>
        <v>Antimony Trioxide Catalyst</v>
      </c>
      <c r="R419" s="123">
        <v>3</v>
      </c>
      <c r="S419" s="123"/>
      <c r="T419" s="123"/>
      <c r="U419" s="123"/>
      <c r="V419" s="123"/>
      <c r="W419" s="123"/>
      <c r="X419" s="123"/>
      <c r="Y419" s="123"/>
      <c r="Z419" s="123"/>
      <c r="AA419" s="123"/>
      <c r="AB419" s="147"/>
      <c r="AC419" s="147"/>
    </row>
    <row r="420" spans="1:29" ht="15" customHeight="1" x14ac:dyDescent="0.25">
      <c r="A420" s="142" t="str">
        <f>[3]Enums!$A$144</f>
        <v>1.1.0</v>
      </c>
      <c r="B420" s="123"/>
      <c r="C420" s="123"/>
      <c r="D420" s="123"/>
      <c r="E420" s="134" t="str">
        <f>Objects!$K$255</f>
        <v>Cartridge (Propylene)</v>
      </c>
      <c r="F420" s="123">
        <v>4</v>
      </c>
      <c r="G420" s="123" t="str">
        <f>Objects!$S$9</f>
        <v>Cartridge (Oxygen)</v>
      </c>
      <c r="H420" s="123">
        <v>4</v>
      </c>
      <c r="I420" s="130" t="str">
        <f>Objects!$G$10</f>
        <v>Antimony Trioxide Catalyst</v>
      </c>
      <c r="J420" s="123">
        <v>5</v>
      </c>
      <c r="M420" s="123"/>
      <c r="N420" s="124"/>
      <c r="O420" s="158" t="str">
        <f>Objects!$K$35</f>
        <v>Beaker (Acrylic Acid)</v>
      </c>
      <c r="P420" s="123">
        <v>4</v>
      </c>
      <c r="Q420" s="130" t="str">
        <f>Objects!$G$10</f>
        <v>Antimony Trioxide Catalyst</v>
      </c>
      <c r="R420" s="123">
        <v>4</v>
      </c>
      <c r="S420" s="123"/>
      <c r="T420" s="123"/>
      <c r="U420" s="123"/>
      <c r="V420" s="123"/>
      <c r="W420" s="123"/>
      <c r="X420" s="123"/>
      <c r="Y420" s="123"/>
      <c r="Z420" s="123"/>
      <c r="AA420" s="123"/>
      <c r="AB420" s="147"/>
      <c r="AC420" s="147"/>
    </row>
    <row r="421" spans="1:29" ht="15" customHeight="1" x14ac:dyDescent="0.25">
      <c r="A421" s="142" t="str">
        <f>[3]Enums!$A$144</f>
        <v>1.1.0</v>
      </c>
      <c r="B421" s="123"/>
      <c r="C421" s="123"/>
      <c r="D421" s="123"/>
      <c r="E421" s="134" t="str">
        <f>Objects!$K$255</f>
        <v>Cartridge (Propylene)</v>
      </c>
      <c r="F421" s="123">
        <v>16</v>
      </c>
      <c r="G421" s="123" t="str">
        <f>Objects!$S$9</f>
        <v>Cartridge (Oxygen)</v>
      </c>
      <c r="H421" s="123">
        <v>16</v>
      </c>
      <c r="I421" s="130" t="str">
        <f>Objects!$G$10</f>
        <v>Antimony Trioxide Catalyst</v>
      </c>
      <c r="J421" s="123">
        <v>6</v>
      </c>
      <c r="M421" s="123"/>
      <c r="N421" s="124"/>
      <c r="O421" s="158" t="str">
        <f>Objects!$K$35</f>
        <v>Beaker (Acrylic Acid)</v>
      </c>
      <c r="P421" s="123">
        <v>16</v>
      </c>
      <c r="Q421" s="130" t="str">
        <f>Objects!$G$10</f>
        <v>Antimony Trioxide Catalyst</v>
      </c>
      <c r="R421" s="123">
        <v>5</v>
      </c>
      <c r="S421" s="123"/>
      <c r="T421" s="123"/>
      <c r="U421" s="123"/>
      <c r="V421" s="123"/>
      <c r="W421" s="123"/>
      <c r="X421" s="123"/>
      <c r="Y421" s="123"/>
      <c r="Z421" s="123"/>
      <c r="AA421" s="123"/>
      <c r="AB421" s="147"/>
      <c r="AC421" s="147"/>
    </row>
    <row r="422" spans="1:29" ht="15" customHeight="1" x14ac:dyDescent="0.25">
      <c r="A422" s="142" t="str">
        <f>[3]Enums!$A$144</f>
        <v>1.1.0</v>
      </c>
      <c r="B422" s="123"/>
      <c r="C422" s="123"/>
      <c r="D422" s="123"/>
      <c r="E422" s="134" t="str">
        <f>Objects!$L$255</f>
        <v>Canister (Propylene)</v>
      </c>
      <c r="F422" s="123">
        <v>1</v>
      </c>
      <c r="G422" s="123" t="str">
        <f>Objects!$T$9</f>
        <v>Canister (Oxygen)</v>
      </c>
      <c r="H422" s="123">
        <v>1</v>
      </c>
      <c r="I422" s="130" t="str">
        <f>Objects!$G$10</f>
        <v>Antimony Trioxide Catalyst</v>
      </c>
      <c r="J422" s="123">
        <v>7</v>
      </c>
      <c r="M422" s="123"/>
      <c r="N422" s="124"/>
      <c r="O422" s="158" t="str">
        <f>Objects!$L$35</f>
        <v>Drum (Acrylic Acid)</v>
      </c>
      <c r="P422" s="123">
        <v>1</v>
      </c>
      <c r="Q422" s="130" t="str">
        <f>Objects!$G$10</f>
        <v>Antimony Trioxide Catalyst</v>
      </c>
      <c r="R422" s="123">
        <v>6</v>
      </c>
      <c r="S422" s="123"/>
      <c r="T422" s="123"/>
      <c r="U422" s="123"/>
      <c r="V422" s="123"/>
      <c r="W422" s="123"/>
      <c r="X422" s="123"/>
      <c r="Y422" s="123"/>
      <c r="Z422" s="123"/>
      <c r="AA422" s="123"/>
      <c r="AB422" s="147"/>
      <c r="AC422" s="147"/>
    </row>
    <row r="423" spans="1:29" ht="15" customHeight="1" x14ac:dyDescent="0.25">
      <c r="A423" s="142" t="str">
        <f>[3]Enums!$A$144</f>
        <v>1.1.0</v>
      </c>
      <c r="B423" s="123"/>
      <c r="C423" s="123"/>
      <c r="D423" s="123"/>
      <c r="E423" s="134" t="str">
        <f>Objects!$L$255</f>
        <v>Canister (Propylene)</v>
      </c>
      <c r="F423" s="123">
        <v>4</v>
      </c>
      <c r="G423" s="123" t="str">
        <f>Objects!$T$9</f>
        <v>Canister (Oxygen)</v>
      </c>
      <c r="H423" s="123">
        <v>4</v>
      </c>
      <c r="I423" s="130" t="str">
        <f>Objects!$G$10</f>
        <v>Antimony Trioxide Catalyst</v>
      </c>
      <c r="J423" s="123">
        <v>8</v>
      </c>
      <c r="M423" s="123"/>
      <c r="N423" s="124"/>
      <c r="O423" s="158" t="str">
        <f>Objects!$L$35</f>
        <v>Drum (Acrylic Acid)</v>
      </c>
      <c r="P423" s="123">
        <v>4</v>
      </c>
      <c r="Q423" s="130" t="str">
        <f>Objects!$G$10</f>
        <v>Antimony Trioxide Catalyst</v>
      </c>
      <c r="R423" s="123">
        <v>7</v>
      </c>
      <c r="S423" s="123"/>
      <c r="T423" s="123"/>
      <c r="U423" s="123"/>
      <c r="V423" s="123"/>
      <c r="W423" s="123"/>
      <c r="X423" s="123"/>
      <c r="Y423" s="123"/>
      <c r="Z423" s="123"/>
      <c r="AA423" s="123"/>
      <c r="AB423" s="147"/>
      <c r="AC423" s="147"/>
    </row>
    <row r="424" spans="1:29" ht="15" customHeight="1" x14ac:dyDescent="0.25">
      <c r="A424" s="142" t="str">
        <f>[3]Enums!$A$144</f>
        <v>1.1.0</v>
      </c>
      <c r="B424" s="123"/>
      <c r="C424" s="123"/>
      <c r="D424" s="123"/>
      <c r="E424" s="134" t="str">
        <f>Objects!$L$255</f>
        <v>Canister (Propylene)</v>
      </c>
      <c r="F424" s="123">
        <v>16</v>
      </c>
      <c r="G424" s="123" t="str">
        <f>Objects!$T$9</f>
        <v>Canister (Oxygen)</v>
      </c>
      <c r="H424" s="123">
        <v>16</v>
      </c>
      <c r="I424" s="130" t="str">
        <f>Objects!$G$10</f>
        <v>Antimony Trioxide Catalyst</v>
      </c>
      <c r="J424" s="123">
        <v>9</v>
      </c>
      <c r="M424" s="123"/>
      <c r="N424" s="124"/>
      <c r="O424" s="158" t="str">
        <f>Objects!$L$35</f>
        <v>Drum (Acrylic Acid)</v>
      </c>
      <c r="P424" s="123">
        <v>16</v>
      </c>
      <c r="Q424" s="130" t="str">
        <f>Objects!$G$10</f>
        <v>Antimony Trioxide Catalyst</v>
      </c>
      <c r="R424" s="123">
        <v>8</v>
      </c>
      <c r="S424" s="123"/>
      <c r="T424" s="123"/>
      <c r="U424" s="123"/>
      <c r="V424" s="123"/>
      <c r="W424" s="123"/>
      <c r="X424" s="123"/>
      <c r="Y424" s="123"/>
      <c r="Z424" s="123"/>
      <c r="AA424" s="123"/>
      <c r="AB424" s="147"/>
      <c r="AC424" s="147"/>
    </row>
    <row r="425" spans="1:29" ht="15" customHeight="1" x14ac:dyDescent="0.25">
      <c r="A425" s="142" t="str">
        <f>[3]Enums!$A$144</f>
        <v>1.1.0</v>
      </c>
      <c r="B425" s="123"/>
      <c r="C425" s="123"/>
      <c r="D425" s="123"/>
      <c r="E425" s="134" t="str">
        <f>Objects!$L$255</f>
        <v>Canister (Propylene)</v>
      </c>
      <c r="F425" s="123">
        <v>64</v>
      </c>
      <c r="G425" s="123" t="str">
        <f>Objects!$T$9</f>
        <v>Canister (Oxygen)</v>
      </c>
      <c r="H425" s="123">
        <v>64</v>
      </c>
      <c r="I425" s="130" t="str">
        <f>Objects!$G$10</f>
        <v>Antimony Trioxide Catalyst</v>
      </c>
      <c r="J425" s="123">
        <v>10</v>
      </c>
      <c r="M425" s="123"/>
      <c r="N425" s="124"/>
      <c r="O425" s="158" t="str">
        <f>Objects!$L$35</f>
        <v>Drum (Acrylic Acid)</v>
      </c>
      <c r="P425" s="123">
        <v>64</v>
      </c>
      <c r="Q425" s="130" t="str">
        <f>Objects!$G$10</f>
        <v>Antimony Trioxide Catalyst</v>
      </c>
      <c r="R425" s="123">
        <v>9</v>
      </c>
      <c r="S425" s="123"/>
      <c r="T425" s="123"/>
      <c r="U425" s="123"/>
      <c r="V425" s="123"/>
      <c r="W425" s="123"/>
      <c r="X425" s="123"/>
      <c r="Y425" s="123"/>
      <c r="Z425" s="123"/>
      <c r="AA425" s="123"/>
      <c r="AB425" s="147"/>
      <c r="AC425" s="147"/>
    </row>
    <row r="426" spans="1:29" ht="15" customHeight="1" x14ac:dyDescent="0.25">
      <c r="A426" s="142" t="str">
        <f>[3]Enums!$A$144</f>
        <v>1.1.0</v>
      </c>
      <c r="B426" s="123"/>
      <c r="C426" s="123"/>
      <c r="D426" s="123"/>
      <c r="E426" s="134" t="str">
        <f>Objects!$J$255</f>
        <v>Flask (Propylene)</v>
      </c>
      <c r="F426" s="123">
        <v>1</v>
      </c>
      <c r="G426" s="130" t="str">
        <f>Objects!$R$18</f>
        <v>Flask (Chlorine)</v>
      </c>
      <c r="H426" s="123">
        <v>1</v>
      </c>
      <c r="I426" s="123"/>
      <c r="J426" s="123"/>
      <c r="K426" s="123"/>
      <c r="L426" s="124"/>
      <c r="M426" s="123"/>
      <c r="N426" s="124"/>
      <c r="O426" s="156" t="str">
        <f>Objects!$N$25</f>
        <v>Vial (Allyl Chloride)</v>
      </c>
      <c r="P426" s="123">
        <v>1</v>
      </c>
      <c r="R426" s="123"/>
      <c r="S426" s="123"/>
      <c r="T426" s="123"/>
      <c r="Y426" s="123"/>
      <c r="Z426" s="123"/>
      <c r="AA426" s="123"/>
      <c r="AB426" s="147"/>
      <c r="AC426" s="147"/>
    </row>
    <row r="427" spans="1:29" ht="15" customHeight="1" x14ac:dyDescent="0.25">
      <c r="A427" s="142" t="str">
        <f>[3]Enums!$A$144</f>
        <v>1.1.0</v>
      </c>
      <c r="B427" s="123"/>
      <c r="C427" s="123"/>
      <c r="D427" s="123"/>
      <c r="E427" s="134" t="str">
        <f>Objects!$J$255</f>
        <v>Flask (Propylene)</v>
      </c>
      <c r="F427" s="123">
        <v>4</v>
      </c>
      <c r="G427" s="130" t="str">
        <f>Objects!$R$18</f>
        <v>Flask (Chlorine)</v>
      </c>
      <c r="H427" s="123">
        <v>4</v>
      </c>
      <c r="I427" s="123"/>
      <c r="J427" s="123"/>
      <c r="K427" s="123"/>
      <c r="L427" s="124"/>
      <c r="M427" s="123"/>
      <c r="N427" s="124"/>
      <c r="O427" s="156" t="str">
        <f>Objects!$N$25</f>
        <v>Vial (Allyl Chloride)</v>
      </c>
      <c r="P427" s="123">
        <v>4</v>
      </c>
      <c r="R427" s="123"/>
      <c r="S427" s="123"/>
      <c r="T427" s="123"/>
      <c r="Y427" s="123"/>
      <c r="Z427" s="123"/>
      <c r="AA427" s="123"/>
      <c r="AB427" s="147"/>
      <c r="AC427" s="147"/>
    </row>
    <row r="428" spans="1:29" ht="15" customHeight="1" x14ac:dyDescent="0.25">
      <c r="A428" s="142" t="str">
        <f>[3]Enums!$A$144</f>
        <v>1.1.0</v>
      </c>
      <c r="B428" s="123"/>
      <c r="C428" s="123"/>
      <c r="D428" s="123"/>
      <c r="E428" s="134" t="str">
        <f>Objects!$J$255</f>
        <v>Flask (Propylene)</v>
      </c>
      <c r="F428" s="123">
        <v>16</v>
      </c>
      <c r="G428" s="130" t="str">
        <f>Objects!$R$18</f>
        <v>Flask (Chlorine)</v>
      </c>
      <c r="H428" s="123">
        <v>16</v>
      </c>
      <c r="I428" s="123"/>
      <c r="J428" s="123"/>
      <c r="K428" s="123"/>
      <c r="L428" s="124"/>
      <c r="M428" s="123"/>
      <c r="N428" s="124"/>
      <c r="O428" s="156" t="str">
        <f>Objects!$N$25</f>
        <v>Vial (Allyl Chloride)</v>
      </c>
      <c r="P428" s="123">
        <v>16</v>
      </c>
      <c r="R428" s="123"/>
      <c r="S428" s="123"/>
      <c r="T428" s="123"/>
      <c r="Y428" s="123"/>
      <c r="Z428" s="123"/>
      <c r="AA428" s="123"/>
      <c r="AB428" s="147"/>
      <c r="AC428" s="147"/>
    </row>
    <row r="429" spans="1:29" ht="15" customHeight="1" x14ac:dyDescent="0.25">
      <c r="A429" s="142" t="str">
        <f>[3]Enums!$A$144</f>
        <v>1.1.0</v>
      </c>
      <c r="B429" s="123"/>
      <c r="C429" s="123"/>
      <c r="D429" s="123"/>
      <c r="E429" s="134" t="str">
        <f>Objects!$K$255</f>
        <v>Cartridge (Propylene)</v>
      </c>
      <c r="F429" s="123">
        <v>1</v>
      </c>
      <c r="G429" s="130" t="str">
        <f>Objects!$S$18</f>
        <v>Cartridge (Chlorine)</v>
      </c>
      <c r="H429" s="123">
        <v>1</v>
      </c>
      <c r="I429" s="123"/>
      <c r="J429" s="123"/>
      <c r="K429" s="123"/>
      <c r="L429" s="124"/>
      <c r="M429" s="123"/>
      <c r="N429" s="124"/>
      <c r="O429" s="156" t="str">
        <f>Objects!$O$25</f>
        <v>Beaker (Allyl Chloride)</v>
      </c>
      <c r="P429" s="123">
        <v>1</v>
      </c>
      <c r="R429" s="123"/>
      <c r="S429" s="123"/>
      <c r="T429" s="123"/>
      <c r="Y429" s="123"/>
      <c r="Z429" s="123"/>
      <c r="AA429" s="123"/>
      <c r="AB429" s="147"/>
      <c r="AC429" s="147"/>
    </row>
    <row r="430" spans="1:29" ht="15" customHeight="1" x14ac:dyDescent="0.25">
      <c r="A430" s="142" t="str">
        <f>[3]Enums!$A$144</f>
        <v>1.1.0</v>
      </c>
      <c r="B430" s="123"/>
      <c r="C430" s="123"/>
      <c r="D430" s="123"/>
      <c r="E430" s="134" t="str">
        <f>Objects!$K$255</f>
        <v>Cartridge (Propylene)</v>
      </c>
      <c r="F430" s="123">
        <v>4</v>
      </c>
      <c r="G430" s="130" t="str">
        <f>Objects!$S$18</f>
        <v>Cartridge (Chlorine)</v>
      </c>
      <c r="H430" s="123">
        <v>4</v>
      </c>
      <c r="I430" s="123"/>
      <c r="J430" s="123"/>
      <c r="K430" s="123"/>
      <c r="L430" s="124"/>
      <c r="M430" s="123"/>
      <c r="N430" s="124"/>
      <c r="O430" s="156" t="str">
        <f>Objects!$O$25</f>
        <v>Beaker (Allyl Chloride)</v>
      </c>
      <c r="P430" s="123">
        <v>4</v>
      </c>
      <c r="R430" s="123"/>
      <c r="S430" s="123"/>
      <c r="T430" s="123"/>
      <c r="Y430" s="123"/>
      <c r="Z430" s="123"/>
      <c r="AA430" s="123"/>
      <c r="AB430" s="147"/>
      <c r="AC430" s="147"/>
    </row>
    <row r="431" spans="1:29" ht="15" customHeight="1" x14ac:dyDescent="0.25">
      <c r="A431" s="142" t="str">
        <f>[3]Enums!$A$144</f>
        <v>1.1.0</v>
      </c>
      <c r="B431" s="123"/>
      <c r="C431" s="123"/>
      <c r="D431" s="123"/>
      <c r="E431" s="134" t="str">
        <f>Objects!$K$255</f>
        <v>Cartridge (Propylene)</v>
      </c>
      <c r="F431" s="123">
        <v>16</v>
      </c>
      <c r="G431" s="130" t="str">
        <f>Objects!$S$18</f>
        <v>Cartridge (Chlorine)</v>
      </c>
      <c r="H431" s="123">
        <v>16</v>
      </c>
      <c r="I431" s="123"/>
      <c r="J431" s="123"/>
      <c r="K431" s="123"/>
      <c r="L431" s="124"/>
      <c r="M431" s="123"/>
      <c r="N431" s="124"/>
      <c r="O431" s="156" t="str">
        <f>Objects!$O$25</f>
        <v>Beaker (Allyl Chloride)</v>
      </c>
      <c r="P431" s="123">
        <v>16</v>
      </c>
      <c r="R431" s="123"/>
      <c r="S431" s="123"/>
      <c r="T431" s="123"/>
      <c r="Y431" s="123"/>
      <c r="Z431" s="123"/>
      <c r="AA431" s="123"/>
      <c r="AB431" s="147"/>
      <c r="AC431" s="147"/>
    </row>
    <row r="432" spans="1:29" ht="15" customHeight="1" x14ac:dyDescent="0.25">
      <c r="A432" s="142" t="str">
        <f>[3]Enums!$A$144</f>
        <v>1.1.0</v>
      </c>
      <c r="B432" s="123"/>
      <c r="C432" s="123"/>
      <c r="D432" s="123"/>
      <c r="E432" s="134" t="str">
        <f>Objects!$L$255</f>
        <v>Canister (Propylene)</v>
      </c>
      <c r="F432" s="123">
        <v>1</v>
      </c>
      <c r="G432" s="130" t="str">
        <f>Objects!$T$18</f>
        <v>Canister (Chlorine)</v>
      </c>
      <c r="H432" s="123">
        <v>1</v>
      </c>
      <c r="I432" s="123"/>
      <c r="J432" s="123"/>
      <c r="K432" s="123"/>
      <c r="L432" s="124"/>
      <c r="M432" s="123"/>
      <c r="N432" s="124"/>
      <c r="O432" s="156" t="str">
        <f>Objects!$P$25</f>
        <v>Drum (Allyl Chloride)</v>
      </c>
      <c r="P432" s="123">
        <v>1</v>
      </c>
      <c r="R432" s="123"/>
      <c r="S432" s="123"/>
      <c r="T432" s="123"/>
      <c r="Y432" s="123"/>
      <c r="Z432" s="123"/>
      <c r="AA432" s="123"/>
      <c r="AB432" s="147"/>
      <c r="AC432" s="147"/>
    </row>
    <row r="433" spans="1:29" ht="15" customHeight="1" x14ac:dyDescent="0.25">
      <c r="A433" s="142" t="str">
        <f>[3]Enums!$A$144</f>
        <v>1.1.0</v>
      </c>
      <c r="B433" s="123"/>
      <c r="C433" s="123"/>
      <c r="D433" s="123"/>
      <c r="E433" s="134" t="str">
        <f>Objects!$L$255</f>
        <v>Canister (Propylene)</v>
      </c>
      <c r="F433" s="123">
        <v>4</v>
      </c>
      <c r="G433" s="130" t="str">
        <f>Objects!$T$18</f>
        <v>Canister (Chlorine)</v>
      </c>
      <c r="H433" s="123">
        <v>4</v>
      </c>
      <c r="I433" s="123"/>
      <c r="J433" s="123"/>
      <c r="K433" s="123"/>
      <c r="L433" s="124"/>
      <c r="M433" s="123"/>
      <c r="N433" s="124"/>
      <c r="O433" s="156" t="str">
        <f>Objects!$P$25</f>
        <v>Drum (Allyl Chloride)</v>
      </c>
      <c r="P433" s="123">
        <v>4</v>
      </c>
      <c r="R433" s="123"/>
      <c r="S433" s="123"/>
      <c r="T433" s="123"/>
      <c r="Y433" s="123"/>
      <c r="Z433" s="123"/>
      <c r="AA433" s="123"/>
      <c r="AB433" s="147"/>
      <c r="AC433" s="147"/>
    </row>
    <row r="434" spans="1:29" ht="15" customHeight="1" x14ac:dyDescent="0.25">
      <c r="A434" s="142" t="str">
        <f>[3]Enums!$A$144</f>
        <v>1.1.0</v>
      </c>
      <c r="B434" s="123"/>
      <c r="C434" s="123"/>
      <c r="D434" s="123"/>
      <c r="E434" s="134" t="str">
        <f>Objects!$L$255</f>
        <v>Canister (Propylene)</v>
      </c>
      <c r="F434" s="123">
        <v>16</v>
      </c>
      <c r="G434" s="130" t="str">
        <f>Objects!$T$18</f>
        <v>Canister (Chlorine)</v>
      </c>
      <c r="H434" s="123">
        <v>16</v>
      </c>
      <c r="I434" s="123"/>
      <c r="J434" s="123"/>
      <c r="K434" s="123"/>
      <c r="L434" s="124"/>
      <c r="M434" s="123"/>
      <c r="N434" s="124"/>
      <c r="O434" s="156" t="str">
        <f>Objects!$P$25</f>
        <v>Drum (Allyl Chloride)</v>
      </c>
      <c r="P434" s="123">
        <v>16</v>
      </c>
      <c r="R434" s="123"/>
      <c r="S434" s="123"/>
      <c r="T434" s="123"/>
      <c r="Y434" s="123"/>
      <c r="Z434" s="123"/>
      <c r="AA434" s="123"/>
      <c r="AB434" s="147"/>
      <c r="AC434" s="147"/>
    </row>
    <row r="435" spans="1:29" ht="15" customHeight="1" x14ac:dyDescent="0.25">
      <c r="A435" s="142" t="str">
        <f>[3]Enums!$A$144</f>
        <v>1.1.0</v>
      </c>
      <c r="B435" s="123"/>
      <c r="C435" s="123"/>
      <c r="D435" s="123"/>
      <c r="E435" s="134" t="str">
        <f>Objects!$L$255</f>
        <v>Canister (Propylene)</v>
      </c>
      <c r="F435" s="123">
        <v>64</v>
      </c>
      <c r="G435" s="130" t="str">
        <f>Objects!$T$18</f>
        <v>Canister (Chlorine)</v>
      </c>
      <c r="H435" s="123">
        <v>64</v>
      </c>
      <c r="I435" s="123"/>
      <c r="J435" s="123"/>
      <c r="K435" s="123"/>
      <c r="L435" s="124"/>
      <c r="M435" s="123"/>
      <c r="N435" s="124"/>
      <c r="O435" s="156" t="str">
        <f>Objects!$P$25</f>
        <v>Drum (Allyl Chloride)</v>
      </c>
      <c r="P435" s="123">
        <v>64</v>
      </c>
      <c r="Q435" s="123" t="str">
        <f>Objects!$P$25</f>
        <v>Drum (Allyl Chloride)</v>
      </c>
      <c r="R435" s="123">
        <v>64</v>
      </c>
      <c r="T435" s="123"/>
      <c r="Y435" s="123"/>
      <c r="Z435" s="123"/>
      <c r="AA435" s="123"/>
      <c r="AB435" s="147"/>
      <c r="AC435" s="147"/>
    </row>
    <row r="436" spans="1:29" ht="15" customHeight="1" x14ac:dyDescent="0.25">
      <c r="A436" s="142" t="str">
        <f>[3]Enums!$A$144</f>
        <v>1.1.0</v>
      </c>
      <c r="B436" s="123"/>
      <c r="C436" s="123"/>
      <c r="D436" s="123"/>
      <c r="E436" s="134" t="str">
        <f>Objects!$N$26</f>
        <v>Vial (Propylene Oxide)</v>
      </c>
      <c r="F436" s="123">
        <v>1</v>
      </c>
      <c r="G436" s="123" t="str">
        <f>Objects!$J$287</f>
        <v>Vial (Sulfuric Acid)</v>
      </c>
      <c r="H436" s="124">
        <v>1</v>
      </c>
      <c r="I436" s="123"/>
      <c r="J436" s="123"/>
      <c r="K436" s="123"/>
      <c r="L436" s="124"/>
      <c r="M436" s="123"/>
      <c r="N436" s="124"/>
      <c r="O436" s="158" t="str">
        <f>Objects!$N$27</f>
        <v>Vial (Propylene Glycol)</v>
      </c>
      <c r="P436" s="123">
        <v>1</v>
      </c>
      <c r="Q436" s="123"/>
      <c r="R436" s="123"/>
      <c r="S436" s="123"/>
      <c r="T436" s="123"/>
      <c r="U436" s="123"/>
      <c r="V436" s="123"/>
      <c r="W436" s="123"/>
      <c r="X436" s="123"/>
      <c r="Y436" s="123"/>
      <c r="Z436" s="123"/>
      <c r="AA436" s="123"/>
      <c r="AB436" s="147"/>
      <c r="AC436" s="147"/>
    </row>
    <row r="437" spans="1:29" ht="15" customHeight="1" x14ac:dyDescent="0.25">
      <c r="A437" s="142" t="str">
        <f>[3]Enums!$A$144</f>
        <v>1.1.0</v>
      </c>
      <c r="B437" s="123"/>
      <c r="C437" s="123"/>
      <c r="D437" s="123"/>
      <c r="E437" s="123" t="str">
        <f>Objects!$N$26</f>
        <v>Vial (Propylene Oxide)</v>
      </c>
      <c r="F437" s="123">
        <v>4</v>
      </c>
      <c r="G437" s="123" t="str">
        <f>Objects!$J$287</f>
        <v>Vial (Sulfuric Acid)</v>
      </c>
      <c r="H437" s="124">
        <v>2</v>
      </c>
      <c r="I437" s="123"/>
      <c r="J437" s="123"/>
      <c r="K437" s="123"/>
      <c r="L437" s="124"/>
      <c r="M437" s="123"/>
      <c r="N437" s="124"/>
      <c r="O437" s="158" t="str">
        <f>Objects!$N$27</f>
        <v>Vial (Propylene Glycol)</v>
      </c>
      <c r="P437" s="123">
        <v>4</v>
      </c>
      <c r="Q437" s="123"/>
      <c r="R437" s="123"/>
      <c r="S437" s="123"/>
      <c r="T437" s="123"/>
      <c r="U437" s="123"/>
      <c r="V437" s="123"/>
      <c r="W437" s="123"/>
      <c r="X437" s="123"/>
      <c r="Y437" s="123"/>
      <c r="Z437" s="123"/>
      <c r="AA437" s="123"/>
      <c r="AB437" s="147"/>
      <c r="AC437" s="147"/>
    </row>
    <row r="438" spans="1:29" ht="15" customHeight="1" x14ac:dyDescent="0.25">
      <c r="A438" s="142" t="str">
        <f>[3]Enums!$A$144</f>
        <v>1.1.0</v>
      </c>
      <c r="B438" s="123"/>
      <c r="C438" s="123"/>
      <c r="D438" s="123"/>
      <c r="E438" s="123" t="str">
        <f>Objects!$N$26</f>
        <v>Vial (Propylene Oxide)</v>
      </c>
      <c r="F438" s="123">
        <v>16</v>
      </c>
      <c r="G438" s="123" t="str">
        <f>Objects!$J$287</f>
        <v>Vial (Sulfuric Acid)</v>
      </c>
      <c r="H438" s="124">
        <v>3</v>
      </c>
      <c r="I438" s="123"/>
      <c r="J438" s="123"/>
      <c r="K438" s="123"/>
      <c r="L438" s="124"/>
      <c r="M438" s="123"/>
      <c r="N438" s="124"/>
      <c r="O438" s="158" t="str">
        <f>Objects!$N$27</f>
        <v>Vial (Propylene Glycol)</v>
      </c>
      <c r="P438" s="123">
        <v>16</v>
      </c>
      <c r="Q438" s="123"/>
      <c r="R438" s="123"/>
      <c r="S438" s="123"/>
      <c r="T438" s="123"/>
      <c r="U438" s="123"/>
      <c r="V438" s="123"/>
      <c r="W438" s="123"/>
      <c r="X438" s="123"/>
      <c r="Y438" s="123"/>
      <c r="Z438" s="123"/>
      <c r="AA438" s="123"/>
      <c r="AB438" s="147"/>
      <c r="AC438" s="147"/>
    </row>
    <row r="439" spans="1:29" ht="15" customHeight="1" x14ac:dyDescent="0.25">
      <c r="A439" s="142" t="str">
        <f>[3]Enums!$A$144</f>
        <v>1.1.0</v>
      </c>
      <c r="B439" s="123"/>
      <c r="C439" s="123"/>
      <c r="D439" s="123"/>
      <c r="E439" s="123" t="str">
        <f>Objects!$O$26</f>
        <v>Beaker (Propylene Oxide)</v>
      </c>
      <c r="F439" s="123">
        <v>1</v>
      </c>
      <c r="G439" s="123" t="str">
        <f>Objects!$J$287</f>
        <v>Vial (Sulfuric Acid)</v>
      </c>
      <c r="H439" s="124">
        <v>4</v>
      </c>
      <c r="I439" s="123"/>
      <c r="J439" s="123"/>
      <c r="K439" s="123"/>
      <c r="L439" s="124"/>
      <c r="M439" s="123"/>
      <c r="N439" s="124"/>
      <c r="O439" s="158" t="str">
        <f>Objects!$O$27</f>
        <v>Beaker (Propylene Glycol)</v>
      </c>
      <c r="P439" s="123">
        <v>1</v>
      </c>
      <c r="Q439" s="123"/>
      <c r="R439" s="123"/>
      <c r="S439" s="123"/>
      <c r="T439" s="123"/>
      <c r="U439" s="123"/>
      <c r="V439" s="123"/>
      <c r="W439" s="123"/>
      <c r="X439" s="123"/>
      <c r="Y439" s="123"/>
      <c r="Z439" s="123"/>
      <c r="AA439" s="123"/>
      <c r="AB439" s="147"/>
      <c r="AC439" s="147"/>
    </row>
    <row r="440" spans="1:29" ht="15" customHeight="1" x14ac:dyDescent="0.25">
      <c r="A440" s="142" t="str">
        <f>[3]Enums!$A$144</f>
        <v>1.1.0</v>
      </c>
      <c r="B440" s="123"/>
      <c r="C440" s="123"/>
      <c r="D440" s="123"/>
      <c r="E440" s="123" t="str">
        <f>Objects!$O$26</f>
        <v>Beaker (Propylene Oxide)</v>
      </c>
      <c r="F440" s="123">
        <v>4</v>
      </c>
      <c r="G440" s="123" t="str">
        <f>Objects!$J$287</f>
        <v>Vial (Sulfuric Acid)</v>
      </c>
      <c r="H440" s="124">
        <v>8</v>
      </c>
      <c r="I440" s="123"/>
      <c r="J440" s="123"/>
      <c r="K440" s="123"/>
      <c r="L440" s="124"/>
      <c r="M440" s="123"/>
      <c r="N440" s="124"/>
      <c r="O440" s="158" t="str">
        <f>Objects!$O$27</f>
        <v>Beaker (Propylene Glycol)</v>
      </c>
      <c r="P440" s="123">
        <v>4</v>
      </c>
      <c r="Q440" s="123"/>
      <c r="R440" s="123"/>
      <c r="S440" s="123"/>
      <c r="T440" s="123"/>
      <c r="U440" s="123"/>
      <c r="V440" s="123"/>
      <c r="W440" s="123"/>
      <c r="X440" s="123"/>
      <c r="Y440" s="123"/>
      <c r="Z440" s="123"/>
      <c r="AA440" s="123"/>
      <c r="AB440" s="147"/>
      <c r="AC440" s="147"/>
    </row>
    <row r="441" spans="1:29" ht="15" customHeight="1" x14ac:dyDescent="0.25">
      <c r="A441" s="142" t="str">
        <f>[3]Enums!$A$144</f>
        <v>1.1.0</v>
      </c>
      <c r="B441" s="123"/>
      <c r="C441" s="123"/>
      <c r="D441" s="123"/>
      <c r="E441" s="123" t="str">
        <f>Objects!$O$26</f>
        <v>Beaker (Propylene Oxide)</v>
      </c>
      <c r="F441" s="123">
        <v>16</v>
      </c>
      <c r="G441" s="123" t="str">
        <f>Objects!$J$287</f>
        <v>Vial (Sulfuric Acid)</v>
      </c>
      <c r="H441" s="124">
        <v>12</v>
      </c>
      <c r="I441" s="123"/>
      <c r="J441" s="123"/>
      <c r="K441" s="123"/>
      <c r="L441" s="124"/>
      <c r="M441" s="123"/>
      <c r="N441" s="124"/>
      <c r="O441" s="158" t="str">
        <f>Objects!$O$27</f>
        <v>Beaker (Propylene Glycol)</v>
      </c>
      <c r="P441" s="123">
        <v>16</v>
      </c>
      <c r="Q441" s="123"/>
      <c r="R441" s="123"/>
      <c r="S441" s="123"/>
      <c r="T441" s="123"/>
      <c r="U441" s="123"/>
      <c r="V441" s="123"/>
      <c r="W441" s="123"/>
      <c r="X441" s="123"/>
      <c r="Y441" s="123"/>
      <c r="Z441" s="123"/>
      <c r="AA441" s="123"/>
      <c r="AB441" s="147"/>
      <c r="AC441" s="147"/>
    </row>
    <row r="442" spans="1:29" ht="15" customHeight="1" x14ac:dyDescent="0.25">
      <c r="A442" s="142" t="str">
        <f>[3]Enums!$A$144</f>
        <v>1.1.0</v>
      </c>
      <c r="B442" s="123"/>
      <c r="C442" s="123"/>
      <c r="D442" s="123"/>
      <c r="E442" s="123" t="str">
        <f>Objects!$P$26</f>
        <v>Drum (Propylene Oxide)</v>
      </c>
      <c r="F442" s="123">
        <v>1</v>
      </c>
      <c r="G442" s="123" t="str">
        <f>Objects!$J$287</f>
        <v>Vial (Sulfuric Acid)</v>
      </c>
      <c r="H442" s="124">
        <v>16</v>
      </c>
      <c r="I442" s="123"/>
      <c r="J442" s="123"/>
      <c r="K442" s="123"/>
      <c r="L442" s="124"/>
      <c r="M442" s="123"/>
      <c r="N442" s="124"/>
      <c r="O442" s="158" t="str">
        <f>Objects!$P$27</f>
        <v>Drum (Propylene Glycol)</v>
      </c>
      <c r="P442" s="123">
        <v>1</v>
      </c>
      <c r="Q442" s="123"/>
      <c r="R442" s="123"/>
      <c r="S442" s="123"/>
      <c r="T442" s="123"/>
      <c r="U442" s="123"/>
      <c r="V442" s="123"/>
      <c r="W442" s="123"/>
      <c r="X442" s="123"/>
      <c r="Y442" s="123"/>
      <c r="Z442" s="123"/>
      <c r="AA442" s="123"/>
      <c r="AB442" s="147"/>
      <c r="AC442" s="147"/>
    </row>
    <row r="443" spans="1:29" ht="15" customHeight="1" x14ac:dyDescent="0.25">
      <c r="A443" s="142" t="str">
        <f>[3]Enums!$A$144</f>
        <v>1.1.0</v>
      </c>
      <c r="B443" s="123"/>
      <c r="C443" s="123"/>
      <c r="D443" s="123"/>
      <c r="E443" s="123" t="str">
        <f>Objects!$P$26</f>
        <v>Drum (Propylene Oxide)</v>
      </c>
      <c r="F443" s="123">
        <v>4</v>
      </c>
      <c r="G443" s="123" t="str">
        <f>Objects!$J$287</f>
        <v>Vial (Sulfuric Acid)</v>
      </c>
      <c r="H443" s="124">
        <v>32</v>
      </c>
      <c r="I443" s="123"/>
      <c r="J443" s="123"/>
      <c r="K443" s="123"/>
      <c r="L443" s="124"/>
      <c r="M443" s="123"/>
      <c r="N443" s="124"/>
      <c r="O443" s="158" t="str">
        <f>Objects!$P$27</f>
        <v>Drum (Propylene Glycol)</v>
      </c>
      <c r="P443" s="123">
        <v>4</v>
      </c>
      <c r="Q443" s="123"/>
      <c r="R443" s="123"/>
      <c r="S443" s="123"/>
      <c r="T443" s="123"/>
      <c r="U443" s="123"/>
      <c r="V443" s="123"/>
      <c r="W443" s="123"/>
      <c r="X443" s="123"/>
      <c r="Y443" s="123"/>
      <c r="Z443" s="123"/>
      <c r="AA443" s="123"/>
      <c r="AB443" s="147"/>
      <c r="AC443" s="147"/>
    </row>
    <row r="444" spans="1:29" ht="15" customHeight="1" x14ac:dyDescent="0.25">
      <c r="A444" s="142" t="str">
        <f>[3]Enums!$A$144</f>
        <v>1.1.0</v>
      </c>
      <c r="B444" s="123"/>
      <c r="C444" s="123"/>
      <c r="D444" s="123"/>
      <c r="E444" s="123" t="str">
        <f>Objects!$P$26</f>
        <v>Drum (Propylene Oxide)</v>
      </c>
      <c r="F444" s="123">
        <v>16</v>
      </c>
      <c r="G444" s="123" t="str">
        <f>Objects!$J$287</f>
        <v>Vial (Sulfuric Acid)</v>
      </c>
      <c r="H444" s="124">
        <v>48</v>
      </c>
      <c r="I444" s="123"/>
      <c r="J444" s="123"/>
      <c r="K444" s="123"/>
      <c r="L444" s="124"/>
      <c r="M444" s="123"/>
      <c r="N444" s="124"/>
      <c r="O444" s="158" t="str">
        <f>Objects!$P$27</f>
        <v>Drum (Propylene Glycol)</v>
      </c>
      <c r="P444" s="123">
        <v>16</v>
      </c>
      <c r="Q444" s="123"/>
      <c r="R444" s="123"/>
      <c r="S444" s="123"/>
      <c r="T444" s="123"/>
      <c r="U444" s="123"/>
      <c r="V444" s="123"/>
      <c r="W444" s="123"/>
      <c r="X444" s="123"/>
      <c r="Y444" s="123"/>
      <c r="Z444" s="123"/>
      <c r="AA444" s="123"/>
      <c r="AB444" s="147"/>
      <c r="AC444" s="147"/>
    </row>
    <row r="445" spans="1:29" ht="15" customHeight="1" x14ac:dyDescent="0.25">
      <c r="A445" s="142" t="str">
        <f>[3]Enums!$A$144</f>
        <v>1.1.0</v>
      </c>
      <c r="B445" s="123"/>
      <c r="C445" s="123"/>
      <c r="D445" s="123"/>
      <c r="E445" s="123" t="str">
        <f>Objects!$P$26</f>
        <v>Drum (Propylene Oxide)</v>
      </c>
      <c r="F445" s="123">
        <v>64</v>
      </c>
      <c r="G445" s="123" t="str">
        <f>Objects!$K$287</f>
        <v>Beaker (Sulfuric Acid)</v>
      </c>
      <c r="H445" s="124">
        <v>1</v>
      </c>
      <c r="I445" s="123"/>
      <c r="J445" s="123"/>
      <c r="K445" s="123"/>
      <c r="L445" s="124"/>
      <c r="M445" s="123"/>
      <c r="N445" s="124"/>
      <c r="O445" s="158" t="str">
        <f>Objects!$P$27</f>
        <v>Drum (Propylene Glycol)</v>
      </c>
      <c r="P445" s="123">
        <v>64</v>
      </c>
      <c r="R445" s="123"/>
      <c r="S445" s="123"/>
      <c r="T445" s="123"/>
      <c r="U445" s="123"/>
      <c r="V445" s="123"/>
      <c r="W445" s="123"/>
      <c r="X445" s="123"/>
      <c r="Y445" s="123"/>
      <c r="Z445" s="123"/>
      <c r="AA445" s="123"/>
      <c r="AB445" s="147"/>
      <c r="AC445" s="147"/>
    </row>
    <row r="446" spans="1:29" ht="15" customHeight="1" x14ac:dyDescent="0.25">
      <c r="A446" s="142" t="str">
        <f>[3]Enums!$A$146</f>
        <v>1.1.2</v>
      </c>
      <c r="B446" s="123"/>
      <c r="C446" s="123"/>
      <c r="D446" s="123"/>
      <c r="E446" s="123" t="str">
        <f>Objects!$J$35</f>
        <v>Vial (Acrylic Acid)</v>
      </c>
      <c r="F446" s="123">
        <v>1</v>
      </c>
      <c r="G446" s="123"/>
      <c r="H446" s="124"/>
      <c r="I446" s="123"/>
      <c r="J446" s="123"/>
      <c r="K446" s="123"/>
      <c r="L446" s="124"/>
      <c r="M446" s="123"/>
      <c r="N446" s="124"/>
      <c r="O446" s="158" t="str">
        <f>Objects!$V$36</f>
        <v>Bag (PolyAcrylic Acid Pellets)</v>
      </c>
      <c r="P446" s="123">
        <v>1</v>
      </c>
      <c r="R446" s="123"/>
      <c r="S446" s="123"/>
      <c r="T446" s="123"/>
      <c r="U446" s="123"/>
      <c r="V446" s="123"/>
      <c r="W446" s="123"/>
      <c r="X446" s="123"/>
      <c r="Y446" s="123"/>
      <c r="Z446" s="123"/>
      <c r="AA446" s="123"/>
      <c r="AB446" s="147"/>
      <c r="AC446" s="147"/>
    </row>
    <row r="447" spans="1:29" ht="15" customHeight="1" x14ac:dyDescent="0.25">
      <c r="A447" s="142" t="str">
        <f>[3]Enums!$A$146</f>
        <v>1.1.2</v>
      </c>
      <c r="B447" s="123"/>
      <c r="C447" s="123"/>
      <c r="D447" s="123"/>
      <c r="E447" s="123" t="str">
        <f>Objects!$J$35</f>
        <v>Vial (Acrylic Acid)</v>
      </c>
      <c r="F447" s="123">
        <v>4</v>
      </c>
      <c r="G447" s="123"/>
      <c r="H447" s="124"/>
      <c r="I447" s="123"/>
      <c r="J447" s="123"/>
      <c r="K447" s="123"/>
      <c r="L447" s="124"/>
      <c r="M447" s="123"/>
      <c r="N447" s="124"/>
      <c r="O447" s="158" t="str">
        <f>Objects!$V$36</f>
        <v>Bag (PolyAcrylic Acid Pellets)</v>
      </c>
      <c r="P447" s="123">
        <v>4</v>
      </c>
      <c r="R447" s="123"/>
      <c r="S447" s="123"/>
      <c r="T447" s="123"/>
      <c r="U447" s="123"/>
      <c r="V447" s="123"/>
      <c r="W447" s="123"/>
      <c r="X447" s="123"/>
      <c r="Y447" s="123"/>
      <c r="Z447" s="123"/>
      <c r="AA447" s="123"/>
      <c r="AB447" s="147"/>
      <c r="AC447" s="147"/>
    </row>
    <row r="448" spans="1:29" ht="15" customHeight="1" x14ac:dyDescent="0.25">
      <c r="A448" s="142" t="str">
        <f>[3]Enums!$A$146</f>
        <v>1.1.2</v>
      </c>
      <c r="B448" s="123"/>
      <c r="C448" s="123"/>
      <c r="D448" s="123"/>
      <c r="E448" s="123" t="str">
        <f>Objects!$J$35</f>
        <v>Vial (Acrylic Acid)</v>
      </c>
      <c r="F448" s="123">
        <v>16</v>
      </c>
      <c r="G448" s="123"/>
      <c r="H448" s="124"/>
      <c r="I448" s="123"/>
      <c r="J448" s="123"/>
      <c r="K448" s="123"/>
      <c r="L448" s="124"/>
      <c r="M448" s="123"/>
      <c r="N448" s="124"/>
      <c r="O448" s="158" t="str">
        <f>Objects!$V$36</f>
        <v>Bag (PolyAcrylic Acid Pellets)</v>
      </c>
      <c r="P448" s="123">
        <v>16</v>
      </c>
      <c r="R448" s="123"/>
      <c r="S448" s="123"/>
      <c r="T448" s="123"/>
      <c r="U448" s="123"/>
      <c r="V448" s="123"/>
      <c r="W448" s="123"/>
      <c r="X448" s="123"/>
      <c r="Y448" s="123"/>
      <c r="Z448" s="123"/>
      <c r="AA448" s="123"/>
      <c r="AB448" s="147"/>
      <c r="AC448" s="147"/>
    </row>
    <row r="449" spans="1:29" ht="15" customHeight="1" x14ac:dyDescent="0.25">
      <c r="A449" s="142" t="str">
        <f>[3]Enums!$A$146</f>
        <v>1.1.2</v>
      </c>
      <c r="B449" s="123"/>
      <c r="C449" s="123"/>
      <c r="D449" s="123"/>
      <c r="E449" s="123" t="str">
        <f>Objects!$K$35</f>
        <v>Beaker (Acrylic Acid)</v>
      </c>
      <c r="F449" s="123">
        <v>1</v>
      </c>
      <c r="G449" s="123"/>
      <c r="H449" s="124"/>
      <c r="I449" s="123"/>
      <c r="J449" s="123"/>
      <c r="K449" s="123"/>
      <c r="L449" s="124"/>
      <c r="M449" s="123"/>
      <c r="N449" s="124"/>
      <c r="O449" s="158" t="str">
        <f>Objects!$W$36</f>
        <v>Sack (PolyAcrylic Acid Pellets)</v>
      </c>
      <c r="P449" s="123">
        <v>1</v>
      </c>
      <c r="R449" s="123"/>
      <c r="S449" s="123"/>
      <c r="T449" s="123"/>
      <c r="U449" s="123"/>
      <c r="V449" s="123"/>
      <c r="W449" s="123"/>
      <c r="X449" s="123"/>
      <c r="Y449" s="123"/>
      <c r="Z449" s="123"/>
      <c r="AA449" s="123"/>
      <c r="AB449" s="147"/>
      <c r="AC449" s="147"/>
    </row>
    <row r="450" spans="1:29" ht="15" customHeight="1" x14ac:dyDescent="0.25">
      <c r="A450" s="142" t="str">
        <f>[3]Enums!$A$146</f>
        <v>1.1.2</v>
      </c>
      <c r="B450" s="123"/>
      <c r="C450" s="123"/>
      <c r="D450" s="123"/>
      <c r="E450" s="123" t="str">
        <f>Objects!$K$35</f>
        <v>Beaker (Acrylic Acid)</v>
      </c>
      <c r="F450" s="123">
        <v>4</v>
      </c>
      <c r="G450" s="123"/>
      <c r="H450" s="124"/>
      <c r="I450" s="123"/>
      <c r="J450" s="123"/>
      <c r="K450" s="123"/>
      <c r="L450" s="124"/>
      <c r="M450" s="123"/>
      <c r="N450" s="124"/>
      <c r="O450" s="158" t="str">
        <f>Objects!$W$36</f>
        <v>Sack (PolyAcrylic Acid Pellets)</v>
      </c>
      <c r="P450" s="123">
        <v>4</v>
      </c>
      <c r="R450" s="123"/>
      <c r="S450" s="123"/>
      <c r="T450" s="123"/>
      <c r="U450" s="123"/>
      <c r="V450" s="123"/>
      <c r="W450" s="123"/>
      <c r="X450" s="123"/>
      <c r="Y450" s="123"/>
      <c r="Z450" s="123"/>
      <c r="AA450" s="123"/>
      <c r="AB450" s="147"/>
      <c r="AC450" s="147"/>
    </row>
    <row r="451" spans="1:29" ht="15" customHeight="1" x14ac:dyDescent="0.25">
      <c r="A451" s="142" t="str">
        <f>[3]Enums!$A$146</f>
        <v>1.1.2</v>
      </c>
      <c r="B451" s="123"/>
      <c r="C451" s="123"/>
      <c r="D451" s="123"/>
      <c r="E451" s="123" t="str">
        <f>Objects!$K$35</f>
        <v>Beaker (Acrylic Acid)</v>
      </c>
      <c r="F451" s="123">
        <v>16</v>
      </c>
      <c r="G451" s="123"/>
      <c r="H451" s="124"/>
      <c r="I451" s="123"/>
      <c r="J451" s="123"/>
      <c r="K451" s="123"/>
      <c r="L451" s="124"/>
      <c r="M451" s="123"/>
      <c r="N451" s="124"/>
      <c r="O451" s="158" t="str">
        <f>Objects!$W$36</f>
        <v>Sack (PolyAcrylic Acid Pellets)</v>
      </c>
      <c r="P451" s="123">
        <v>16</v>
      </c>
      <c r="R451" s="123"/>
      <c r="S451" s="123"/>
      <c r="T451" s="123"/>
      <c r="U451" s="123"/>
      <c r="V451" s="123"/>
      <c r="W451" s="123"/>
      <c r="X451" s="123"/>
      <c r="Y451" s="123"/>
      <c r="Z451" s="123"/>
      <c r="AA451" s="123"/>
      <c r="AB451" s="147"/>
      <c r="AC451" s="147"/>
    </row>
    <row r="452" spans="1:29" ht="15" customHeight="1" x14ac:dyDescent="0.25">
      <c r="A452" s="142" t="str">
        <f>[3]Enums!$A$146</f>
        <v>1.1.2</v>
      </c>
      <c r="B452" s="123"/>
      <c r="C452" s="123"/>
      <c r="D452" s="123"/>
      <c r="E452" s="123" t="str">
        <f>Objects!$L$35</f>
        <v>Drum (Acrylic Acid)</v>
      </c>
      <c r="F452" s="123">
        <v>1</v>
      </c>
      <c r="G452" s="123"/>
      <c r="H452" s="124"/>
      <c r="I452" s="123"/>
      <c r="J452" s="123"/>
      <c r="K452" s="123"/>
      <c r="L452" s="124"/>
      <c r="M452" s="123"/>
      <c r="N452" s="124"/>
      <c r="O452" s="158" t="str">
        <f>Objects!$X$36</f>
        <v>Powder Keg (PolyAcrylic Acid Pellets)</v>
      </c>
      <c r="P452" s="123">
        <v>1</v>
      </c>
      <c r="R452" s="123"/>
      <c r="S452" s="123"/>
      <c r="T452" s="123"/>
      <c r="U452" s="123"/>
      <c r="V452" s="123"/>
      <c r="W452" s="123"/>
      <c r="X452" s="123"/>
      <c r="Y452" s="123"/>
      <c r="Z452" s="123"/>
      <c r="AA452" s="123"/>
      <c r="AB452" s="147"/>
      <c r="AC452" s="147"/>
    </row>
    <row r="453" spans="1:29" ht="15" customHeight="1" x14ac:dyDescent="0.25">
      <c r="A453" s="142" t="str">
        <f>[3]Enums!$A$146</f>
        <v>1.1.2</v>
      </c>
      <c r="B453" s="123"/>
      <c r="C453" s="123"/>
      <c r="D453" s="123"/>
      <c r="E453" s="123" t="str">
        <f>Objects!$L$35</f>
        <v>Drum (Acrylic Acid)</v>
      </c>
      <c r="F453" s="123">
        <v>4</v>
      </c>
      <c r="G453" s="123"/>
      <c r="H453" s="124"/>
      <c r="I453" s="123"/>
      <c r="J453" s="123"/>
      <c r="K453" s="123"/>
      <c r="L453" s="124"/>
      <c r="M453" s="123"/>
      <c r="N453" s="124"/>
      <c r="O453" s="158" t="str">
        <f>Objects!$X$36</f>
        <v>Powder Keg (PolyAcrylic Acid Pellets)</v>
      </c>
      <c r="P453" s="123">
        <v>4</v>
      </c>
      <c r="R453" s="123"/>
      <c r="S453" s="123"/>
      <c r="T453" s="123"/>
      <c r="U453" s="123"/>
      <c r="V453" s="123"/>
      <c r="W453" s="123"/>
      <c r="X453" s="123"/>
      <c r="Y453" s="123"/>
      <c r="Z453" s="123"/>
      <c r="AA453" s="123"/>
      <c r="AB453" s="147"/>
      <c r="AC453" s="147"/>
    </row>
    <row r="454" spans="1:29" ht="15" customHeight="1" x14ac:dyDescent="0.25">
      <c r="A454" s="142" t="str">
        <f>[3]Enums!$A$146</f>
        <v>1.1.2</v>
      </c>
      <c r="B454" s="123"/>
      <c r="C454" s="123"/>
      <c r="D454" s="123"/>
      <c r="E454" s="123" t="str">
        <f>Objects!$L$35</f>
        <v>Drum (Acrylic Acid)</v>
      </c>
      <c r="F454" s="123">
        <v>16</v>
      </c>
      <c r="G454" s="123"/>
      <c r="H454" s="124"/>
      <c r="I454" s="123"/>
      <c r="J454" s="123"/>
      <c r="K454" s="123"/>
      <c r="L454" s="124"/>
      <c r="M454" s="123"/>
      <c r="N454" s="124"/>
      <c r="O454" s="158" t="str">
        <f>Objects!$X$36</f>
        <v>Powder Keg (PolyAcrylic Acid Pellets)</v>
      </c>
      <c r="P454" s="123">
        <v>16</v>
      </c>
      <c r="R454" s="123"/>
      <c r="S454" s="123"/>
      <c r="T454" s="123"/>
      <c r="U454" s="123"/>
      <c r="V454" s="123"/>
      <c r="W454" s="123"/>
      <c r="X454" s="123"/>
      <c r="Y454" s="123"/>
      <c r="Z454" s="123"/>
      <c r="AA454" s="123"/>
      <c r="AB454" s="147"/>
      <c r="AC454" s="147"/>
    </row>
    <row r="455" spans="1:29" ht="15" customHeight="1" x14ac:dyDescent="0.25">
      <c r="A455" s="142" t="str">
        <f>[3]Enums!$A$146</f>
        <v>1.1.2</v>
      </c>
      <c r="B455" s="123"/>
      <c r="C455" s="123"/>
      <c r="D455" s="123"/>
      <c r="E455" s="123" t="str">
        <f>Objects!$L$35</f>
        <v>Drum (Acrylic Acid)</v>
      </c>
      <c r="F455" s="123">
        <v>64</v>
      </c>
      <c r="G455" s="123"/>
      <c r="H455" s="123"/>
      <c r="I455" s="123"/>
      <c r="J455" s="124"/>
      <c r="K455" s="123"/>
      <c r="L455" s="124"/>
      <c r="M455" s="123"/>
      <c r="N455" s="124"/>
      <c r="O455" s="158" t="str">
        <f>Objects!$X$36</f>
        <v>Powder Keg (PolyAcrylic Acid Pellets)</v>
      </c>
      <c r="P455" s="123">
        <v>64</v>
      </c>
      <c r="Q455" s="123"/>
      <c r="R455" s="123"/>
      <c r="S455" s="123"/>
      <c r="T455" s="123"/>
      <c r="U455" s="123"/>
      <c r="V455" s="123"/>
      <c r="W455" s="123"/>
      <c r="X455" s="123"/>
      <c r="Y455" s="123"/>
      <c r="Z455" s="123"/>
      <c r="AA455" s="123"/>
      <c r="AB455" s="147"/>
      <c r="AC455" s="147"/>
    </row>
    <row r="456" spans="1:29" ht="15" customHeight="1" x14ac:dyDescent="0.25">
      <c r="A456" s="142" t="str">
        <f>[3]Enums!$A$146</f>
        <v>1.1.2</v>
      </c>
      <c r="B456" s="123"/>
      <c r="C456" s="123"/>
      <c r="D456" s="123"/>
      <c r="E456" s="123" t="str">
        <f>Objects!$J$62</f>
        <v>Vial (Benzene)</v>
      </c>
      <c r="F456" s="123">
        <v>1</v>
      </c>
      <c r="G456" s="13" t="str">
        <f>Objects!$J$255</f>
        <v>Flask (Propylene)</v>
      </c>
      <c r="H456" s="123">
        <v>1</v>
      </c>
      <c r="I456" s="123" t="str">
        <f>Objects!$G$16</f>
        <v>Zeolite Catalyst</v>
      </c>
      <c r="J456" s="124">
        <v>1</v>
      </c>
      <c r="K456" s="123"/>
      <c r="L456" s="124"/>
      <c r="M456" s="123"/>
      <c r="N456" s="124"/>
      <c r="O456" s="158" t="str">
        <f>Objects!$N$28</f>
        <v>Vial (Cumene)</v>
      </c>
      <c r="P456" s="123">
        <v>1</v>
      </c>
      <c r="Q456" s="123"/>
      <c r="R456" s="123"/>
      <c r="S456" s="123"/>
      <c r="T456" s="123"/>
      <c r="U456" s="123"/>
      <c r="V456" s="123"/>
      <c r="W456" s="123"/>
      <c r="X456" s="123"/>
      <c r="Y456" s="123"/>
      <c r="Z456" s="123"/>
      <c r="AA456" s="123"/>
      <c r="AB456" s="147"/>
      <c r="AC456" s="147"/>
    </row>
    <row r="457" spans="1:29" ht="15" customHeight="1" x14ac:dyDescent="0.25">
      <c r="A457" s="142" t="str">
        <f>[3]Enums!$A$146</f>
        <v>1.1.2</v>
      </c>
      <c r="B457" s="123"/>
      <c r="C457" s="123"/>
      <c r="D457" s="123"/>
      <c r="E457" s="123" t="str">
        <f>Objects!$J$62</f>
        <v>Vial (Benzene)</v>
      </c>
      <c r="F457" s="123">
        <v>4</v>
      </c>
      <c r="G457" s="13" t="str">
        <f>Objects!$J$255</f>
        <v>Flask (Propylene)</v>
      </c>
      <c r="H457" s="123">
        <v>4</v>
      </c>
      <c r="I457" s="123" t="str">
        <f>Objects!$G$16</f>
        <v>Zeolite Catalyst</v>
      </c>
      <c r="J457" s="124">
        <v>2</v>
      </c>
      <c r="K457" s="123"/>
      <c r="L457" s="124"/>
      <c r="M457" s="123"/>
      <c r="N457" s="124"/>
      <c r="O457" s="158" t="str">
        <f>Objects!$N$28</f>
        <v>Vial (Cumene)</v>
      </c>
      <c r="P457" s="123">
        <v>4</v>
      </c>
      <c r="Q457" s="123" t="str">
        <f>Objects!$G$16</f>
        <v>Zeolite Catalyst</v>
      </c>
      <c r="R457" s="124">
        <v>1</v>
      </c>
      <c r="S457" s="123"/>
      <c r="T457" s="123"/>
      <c r="U457" s="123"/>
      <c r="V457" s="123"/>
      <c r="W457" s="123"/>
      <c r="X457" s="123"/>
      <c r="Y457" s="123"/>
      <c r="Z457" s="123"/>
      <c r="AA457" s="123"/>
      <c r="AB457" s="147"/>
      <c r="AC457" s="147"/>
    </row>
    <row r="458" spans="1:29" ht="15" customHeight="1" x14ac:dyDescent="0.25">
      <c r="A458" s="142" t="str">
        <f>[3]Enums!$A$146</f>
        <v>1.1.2</v>
      </c>
      <c r="B458" s="123"/>
      <c r="C458" s="123"/>
      <c r="D458" s="123"/>
      <c r="E458" s="123" t="str">
        <f>Objects!$J$62</f>
        <v>Vial (Benzene)</v>
      </c>
      <c r="F458" s="123">
        <v>16</v>
      </c>
      <c r="G458" s="13" t="str">
        <f>Objects!$J$255</f>
        <v>Flask (Propylene)</v>
      </c>
      <c r="H458" s="123">
        <v>16</v>
      </c>
      <c r="I458" s="123" t="str">
        <f>Objects!$G$16</f>
        <v>Zeolite Catalyst</v>
      </c>
      <c r="J458" s="124">
        <v>3</v>
      </c>
      <c r="K458" s="123"/>
      <c r="L458" s="124"/>
      <c r="M458" s="123"/>
      <c r="N458" s="124"/>
      <c r="O458" s="158" t="str">
        <f>Objects!$N$28</f>
        <v>Vial (Cumene)</v>
      </c>
      <c r="P458" s="123">
        <v>16</v>
      </c>
      <c r="Q458" s="123" t="str">
        <f>Objects!$G$16</f>
        <v>Zeolite Catalyst</v>
      </c>
      <c r="R458" s="124">
        <v>2</v>
      </c>
      <c r="S458" s="123"/>
      <c r="T458" s="123"/>
      <c r="U458" s="123"/>
      <c r="V458" s="123"/>
      <c r="W458" s="123"/>
      <c r="X458" s="123"/>
      <c r="Y458" s="123"/>
      <c r="Z458" s="123"/>
      <c r="AA458" s="123"/>
      <c r="AB458" s="147"/>
      <c r="AC458" s="147"/>
    </row>
    <row r="459" spans="1:29" ht="15" customHeight="1" x14ac:dyDescent="0.25">
      <c r="A459" s="142" t="str">
        <f>[3]Enums!$A$146</f>
        <v>1.1.2</v>
      </c>
      <c r="B459" s="123"/>
      <c r="C459" s="123"/>
      <c r="D459" s="123"/>
      <c r="E459" s="123" t="str">
        <f>Objects!$K$62</f>
        <v>Beaker (Benzene)</v>
      </c>
      <c r="F459" s="123">
        <v>1</v>
      </c>
      <c r="G459" s="13" t="str">
        <f>Objects!$K$255</f>
        <v>Cartridge (Propylene)</v>
      </c>
      <c r="H459" s="123">
        <v>1</v>
      </c>
      <c r="I459" s="123" t="str">
        <f>Objects!$G$16</f>
        <v>Zeolite Catalyst</v>
      </c>
      <c r="J459" s="124">
        <v>4</v>
      </c>
      <c r="K459" s="123"/>
      <c r="L459" s="124"/>
      <c r="M459" s="123"/>
      <c r="N459" s="124"/>
      <c r="O459" s="158" t="str">
        <f>Objects!$O$28</f>
        <v>Beaker (Cumene)</v>
      </c>
      <c r="P459" s="123">
        <v>1</v>
      </c>
      <c r="Q459" s="123" t="str">
        <f>Objects!$G$16</f>
        <v>Zeolite Catalyst</v>
      </c>
      <c r="R459" s="124">
        <v>3</v>
      </c>
      <c r="S459" s="123"/>
      <c r="T459" s="123"/>
      <c r="U459" s="123"/>
      <c r="V459" s="123"/>
      <c r="W459" s="123"/>
      <c r="X459" s="123"/>
      <c r="Y459" s="123"/>
      <c r="Z459" s="123"/>
      <c r="AA459" s="123"/>
      <c r="AB459" s="147"/>
      <c r="AC459" s="147"/>
    </row>
    <row r="460" spans="1:29" ht="15" customHeight="1" x14ac:dyDescent="0.25">
      <c r="A460" s="142" t="str">
        <f>[3]Enums!$A$146</f>
        <v>1.1.2</v>
      </c>
      <c r="B460" s="123"/>
      <c r="C460" s="123"/>
      <c r="D460" s="123"/>
      <c r="E460" s="123" t="str">
        <f>Objects!$K$62</f>
        <v>Beaker (Benzene)</v>
      </c>
      <c r="F460" s="123">
        <v>4</v>
      </c>
      <c r="G460" s="13" t="str">
        <f>Objects!$K$255</f>
        <v>Cartridge (Propylene)</v>
      </c>
      <c r="H460" s="123">
        <v>4</v>
      </c>
      <c r="I460" s="123" t="str">
        <f>Objects!$G$16</f>
        <v>Zeolite Catalyst</v>
      </c>
      <c r="J460" s="124">
        <v>5</v>
      </c>
      <c r="K460" s="123"/>
      <c r="L460" s="124"/>
      <c r="M460" s="123"/>
      <c r="N460" s="124"/>
      <c r="O460" s="158" t="str">
        <f>Objects!$O$28</f>
        <v>Beaker (Cumene)</v>
      </c>
      <c r="P460" s="123">
        <v>4</v>
      </c>
      <c r="Q460" s="123" t="str">
        <f>Objects!$G$16</f>
        <v>Zeolite Catalyst</v>
      </c>
      <c r="R460" s="124">
        <v>4</v>
      </c>
      <c r="S460" s="123"/>
      <c r="T460" s="123"/>
      <c r="U460" s="123"/>
      <c r="V460" s="123"/>
      <c r="W460" s="123"/>
      <c r="X460" s="123"/>
      <c r="Y460" s="123"/>
      <c r="Z460" s="123"/>
      <c r="AA460" s="123"/>
      <c r="AB460" s="147"/>
      <c r="AC460" s="147"/>
    </row>
    <row r="461" spans="1:29" ht="15" customHeight="1" x14ac:dyDescent="0.25">
      <c r="A461" s="142" t="str">
        <f>[3]Enums!$A$146</f>
        <v>1.1.2</v>
      </c>
      <c r="B461" s="123"/>
      <c r="C461" s="123"/>
      <c r="D461" s="123"/>
      <c r="E461" s="123" t="str">
        <f>Objects!$K$62</f>
        <v>Beaker (Benzene)</v>
      </c>
      <c r="F461" s="123">
        <v>16</v>
      </c>
      <c r="G461" s="13" t="str">
        <f>Objects!$K$255</f>
        <v>Cartridge (Propylene)</v>
      </c>
      <c r="H461" s="123">
        <v>16</v>
      </c>
      <c r="I461" s="123" t="str">
        <f>Objects!$G$16</f>
        <v>Zeolite Catalyst</v>
      </c>
      <c r="J461" s="124">
        <v>6</v>
      </c>
      <c r="K461" s="123"/>
      <c r="L461" s="124"/>
      <c r="M461" s="123"/>
      <c r="N461" s="124"/>
      <c r="O461" s="158" t="str">
        <f>Objects!$O$28</f>
        <v>Beaker (Cumene)</v>
      </c>
      <c r="P461" s="123">
        <v>16</v>
      </c>
      <c r="Q461" s="123" t="str">
        <f>Objects!$G$16</f>
        <v>Zeolite Catalyst</v>
      </c>
      <c r="R461" s="124">
        <v>5</v>
      </c>
      <c r="S461" s="123"/>
      <c r="T461" s="123"/>
      <c r="U461" s="123"/>
      <c r="V461" s="123"/>
      <c r="W461" s="123"/>
      <c r="X461" s="123"/>
      <c r="Y461" s="123"/>
      <c r="Z461" s="123"/>
      <c r="AA461" s="123"/>
      <c r="AB461" s="147"/>
      <c r="AC461" s="147"/>
    </row>
    <row r="462" spans="1:29" ht="15" customHeight="1" x14ac:dyDescent="0.25">
      <c r="A462" s="142" t="str">
        <f>[3]Enums!$A$146</f>
        <v>1.1.2</v>
      </c>
      <c r="B462" s="123"/>
      <c r="C462" s="123"/>
      <c r="D462" s="123"/>
      <c r="E462" s="123" t="str">
        <f>Objects!$L$62</f>
        <v>Drum (Benzene)</v>
      </c>
      <c r="F462" s="123">
        <v>1</v>
      </c>
      <c r="G462" s="13" t="str">
        <f>Objects!$L$255</f>
        <v>Canister (Propylene)</v>
      </c>
      <c r="H462" s="123">
        <v>1</v>
      </c>
      <c r="I462" s="123" t="str">
        <f>Objects!$G$16</f>
        <v>Zeolite Catalyst</v>
      </c>
      <c r="J462" s="124">
        <v>7</v>
      </c>
      <c r="K462" s="123"/>
      <c r="L462" s="124"/>
      <c r="M462" s="123"/>
      <c r="N462" s="124"/>
      <c r="O462" s="158" t="str">
        <f>Objects!$P$28</f>
        <v>Drum (Cumene)</v>
      </c>
      <c r="P462" s="123">
        <v>1</v>
      </c>
      <c r="Q462" s="123" t="str">
        <f>Objects!$G$16</f>
        <v>Zeolite Catalyst</v>
      </c>
      <c r="R462" s="124">
        <v>6</v>
      </c>
      <c r="S462" s="123"/>
      <c r="T462" s="123"/>
      <c r="U462" s="123"/>
      <c r="V462" s="123"/>
      <c r="W462" s="123"/>
      <c r="X462" s="123"/>
      <c r="Y462" s="123"/>
      <c r="Z462" s="123"/>
      <c r="AA462" s="123"/>
      <c r="AB462" s="147"/>
      <c r="AC462" s="147"/>
    </row>
    <row r="463" spans="1:29" ht="15" customHeight="1" x14ac:dyDescent="0.25">
      <c r="A463" s="142" t="str">
        <f>[3]Enums!$A$146</f>
        <v>1.1.2</v>
      </c>
      <c r="B463" s="123"/>
      <c r="C463" s="123"/>
      <c r="D463" s="123"/>
      <c r="E463" s="123" t="str">
        <f>Objects!$L$62</f>
        <v>Drum (Benzene)</v>
      </c>
      <c r="F463" s="123">
        <v>4</v>
      </c>
      <c r="G463" s="13" t="str">
        <f>Objects!$L$255</f>
        <v>Canister (Propylene)</v>
      </c>
      <c r="H463" s="123">
        <v>4</v>
      </c>
      <c r="I463" s="123" t="str">
        <f>Objects!$G$16</f>
        <v>Zeolite Catalyst</v>
      </c>
      <c r="J463" s="124">
        <v>8</v>
      </c>
      <c r="K463" s="123"/>
      <c r="L463" s="124"/>
      <c r="M463" s="123"/>
      <c r="N463" s="124"/>
      <c r="O463" s="158" t="str">
        <f>Objects!$P$28</f>
        <v>Drum (Cumene)</v>
      </c>
      <c r="P463" s="123">
        <v>4</v>
      </c>
      <c r="Q463" s="123" t="str">
        <f>Objects!$G$16</f>
        <v>Zeolite Catalyst</v>
      </c>
      <c r="R463" s="124">
        <v>7</v>
      </c>
      <c r="S463" s="123"/>
      <c r="T463" s="123"/>
      <c r="U463" s="123"/>
      <c r="V463" s="123"/>
      <c r="W463" s="123"/>
      <c r="X463" s="123"/>
      <c r="Y463" s="123"/>
      <c r="Z463" s="123"/>
      <c r="AA463" s="123"/>
      <c r="AB463" s="147"/>
      <c r="AC463" s="147"/>
    </row>
    <row r="464" spans="1:29" ht="15" customHeight="1" x14ac:dyDescent="0.25">
      <c r="A464" s="142" t="str">
        <f>[3]Enums!$A$146</f>
        <v>1.1.2</v>
      </c>
      <c r="B464" s="123"/>
      <c r="E464" s="123" t="str">
        <f>Objects!$L$62</f>
        <v>Drum (Benzene)</v>
      </c>
      <c r="F464" s="123">
        <v>16</v>
      </c>
      <c r="G464" s="13" t="str">
        <f>Objects!$L$255</f>
        <v>Canister (Propylene)</v>
      </c>
      <c r="H464" s="123">
        <v>16</v>
      </c>
      <c r="I464" s="123" t="str">
        <f>Objects!$G$16</f>
        <v>Zeolite Catalyst</v>
      </c>
      <c r="J464" s="126">
        <v>9</v>
      </c>
      <c r="L464" s="126"/>
      <c r="N464" s="126"/>
      <c r="O464" s="158" t="str">
        <f>Objects!$P$28</f>
        <v>Drum (Cumene)</v>
      </c>
      <c r="P464" s="123">
        <v>16</v>
      </c>
      <c r="Q464" s="123" t="str">
        <f>Objects!$G$16</f>
        <v>Zeolite Catalyst</v>
      </c>
      <c r="R464" s="126">
        <v>8</v>
      </c>
      <c r="S464" s="123"/>
      <c r="T464" s="123"/>
      <c r="U464" s="123"/>
      <c r="V464" s="123"/>
      <c r="W464" s="123"/>
      <c r="X464" s="123"/>
      <c r="Y464" s="123"/>
      <c r="Z464" s="123"/>
      <c r="AA464" s="123"/>
      <c r="AB464" s="147"/>
      <c r="AC464" s="147"/>
    </row>
    <row r="465" spans="1:29" ht="15" customHeight="1" x14ac:dyDescent="0.25">
      <c r="A465" s="142" t="str">
        <f>[3]Enums!$A$146</f>
        <v>1.1.2</v>
      </c>
      <c r="B465" s="123"/>
      <c r="E465" s="123" t="str">
        <f>Objects!$L$62</f>
        <v>Drum (Benzene)</v>
      </c>
      <c r="F465" s="123">
        <v>64</v>
      </c>
      <c r="G465" s="13" t="str">
        <f>Objects!$L$255</f>
        <v>Canister (Propylene)</v>
      </c>
      <c r="H465" s="123">
        <v>64</v>
      </c>
      <c r="I465" s="123" t="str">
        <f>Objects!$G$16</f>
        <v>Zeolite Catalyst</v>
      </c>
      <c r="J465" s="126">
        <v>10</v>
      </c>
      <c r="L465" s="126"/>
      <c r="N465" s="126"/>
      <c r="O465" s="158" t="str">
        <f>Objects!$P$28</f>
        <v>Drum (Cumene)</v>
      </c>
      <c r="P465" s="123">
        <v>64</v>
      </c>
      <c r="Q465" s="123" t="str">
        <f>Objects!$G$16</f>
        <v>Zeolite Catalyst</v>
      </c>
      <c r="R465" s="126">
        <v>9</v>
      </c>
      <c r="S465" s="123"/>
      <c r="T465" s="123"/>
      <c r="U465" s="123"/>
      <c r="V465" s="123"/>
      <c r="W465" s="123"/>
      <c r="X465" s="123"/>
      <c r="Y465" s="123"/>
      <c r="Z465" s="123"/>
      <c r="AA465" s="123"/>
      <c r="AB465" s="147"/>
      <c r="AC465" s="147"/>
    </row>
    <row r="466" spans="1:29" ht="15" customHeight="1" x14ac:dyDescent="0.25">
      <c r="A466" s="142" t="str">
        <f>[3]Enums!$A$146</f>
        <v>1.1.2</v>
      </c>
      <c r="B466" s="123"/>
      <c r="E466" s="123" t="str">
        <f>Objects!$N$28</f>
        <v>Vial (Cumene)</v>
      </c>
      <c r="F466" s="123">
        <v>1</v>
      </c>
      <c r="G466" s="130" t="str">
        <f>Objects!$R$9</f>
        <v>Flask (Oxygen)</v>
      </c>
      <c r="H466" s="123">
        <v>1</v>
      </c>
      <c r="I466" s="123"/>
      <c r="J466" s="126"/>
      <c r="L466" s="126"/>
      <c r="N466" s="126"/>
      <c r="O466" s="158" t="str">
        <f>Objects!$J$231</f>
        <v>Vial (Phenol)</v>
      </c>
      <c r="P466" s="123">
        <v>1</v>
      </c>
      <c r="Q466" s="123" t="str">
        <f>Objects!$J$32</f>
        <v>Vial (Acetone)</v>
      </c>
      <c r="R466" s="123">
        <v>1</v>
      </c>
      <c r="S466" s="123"/>
      <c r="T466" s="123"/>
      <c r="U466" s="123"/>
      <c r="V466" s="123"/>
      <c r="W466" s="123"/>
      <c r="X466" s="123"/>
      <c r="Y466" s="123"/>
      <c r="Z466" s="123"/>
      <c r="AA466" s="123"/>
      <c r="AB466" s="147"/>
      <c r="AC466" s="147"/>
    </row>
    <row r="467" spans="1:29" ht="15" customHeight="1" x14ac:dyDescent="0.25">
      <c r="A467" s="142" t="str">
        <f>[3]Enums!$A$146</f>
        <v>1.1.2</v>
      </c>
      <c r="B467" s="123"/>
      <c r="E467" s="123" t="str">
        <f>Objects!$N$28</f>
        <v>Vial (Cumene)</v>
      </c>
      <c r="F467" s="123">
        <v>4</v>
      </c>
      <c r="G467" s="130" t="str">
        <f>Objects!$R$9</f>
        <v>Flask (Oxygen)</v>
      </c>
      <c r="H467" s="123">
        <v>4</v>
      </c>
      <c r="I467" s="123"/>
      <c r="J467" s="126"/>
      <c r="L467" s="126"/>
      <c r="N467" s="126"/>
      <c r="O467" s="158" t="str">
        <f>Objects!$J$231</f>
        <v>Vial (Phenol)</v>
      </c>
      <c r="P467" s="123">
        <v>4</v>
      </c>
      <c r="Q467" s="123" t="str">
        <f>Objects!$J$32</f>
        <v>Vial (Acetone)</v>
      </c>
      <c r="R467" s="123">
        <v>4</v>
      </c>
      <c r="S467" s="123"/>
      <c r="T467" s="123"/>
      <c r="U467" s="123"/>
      <c r="V467" s="123"/>
      <c r="W467" s="123"/>
      <c r="X467" s="123"/>
      <c r="Y467" s="123"/>
      <c r="Z467" s="123"/>
      <c r="AA467" s="123"/>
      <c r="AB467" s="147"/>
      <c r="AC467" s="147"/>
    </row>
    <row r="468" spans="1:29" ht="15" customHeight="1" x14ac:dyDescent="0.25">
      <c r="A468" s="142" t="str">
        <f>[3]Enums!$A$146</f>
        <v>1.1.2</v>
      </c>
      <c r="B468" s="123"/>
      <c r="E468" s="123" t="str">
        <f>Objects!$N$28</f>
        <v>Vial (Cumene)</v>
      </c>
      <c r="F468" s="123">
        <v>16</v>
      </c>
      <c r="G468" s="130" t="str">
        <f>Objects!$R$9</f>
        <v>Flask (Oxygen)</v>
      </c>
      <c r="H468" s="123">
        <v>16</v>
      </c>
      <c r="I468" s="123"/>
      <c r="J468" s="126"/>
      <c r="L468" s="126"/>
      <c r="N468" s="126"/>
      <c r="O468" s="158" t="str">
        <f>Objects!$J$231</f>
        <v>Vial (Phenol)</v>
      </c>
      <c r="P468" s="123">
        <v>16</v>
      </c>
      <c r="Q468" s="123" t="str">
        <f>Objects!$J$32</f>
        <v>Vial (Acetone)</v>
      </c>
      <c r="R468" s="123">
        <v>16</v>
      </c>
      <c r="S468" s="123"/>
      <c r="T468" s="123"/>
      <c r="U468" s="123"/>
      <c r="V468" s="123"/>
      <c r="W468" s="123"/>
      <c r="X468" s="123"/>
      <c r="Y468" s="123"/>
      <c r="Z468" s="123"/>
      <c r="AA468" s="123"/>
      <c r="AB468" s="147"/>
      <c r="AC468" s="147"/>
    </row>
    <row r="469" spans="1:29" ht="15" customHeight="1" x14ac:dyDescent="0.25">
      <c r="A469" s="142" t="str">
        <f>[3]Enums!$A$146</f>
        <v>1.1.2</v>
      </c>
      <c r="B469" s="123"/>
      <c r="E469" s="123" t="str">
        <f>Objects!$O$28</f>
        <v>Beaker (Cumene)</v>
      </c>
      <c r="F469" s="123">
        <v>1</v>
      </c>
      <c r="G469" s="130" t="str">
        <f>Objects!$S$9</f>
        <v>Cartridge (Oxygen)</v>
      </c>
      <c r="H469" s="123">
        <v>1</v>
      </c>
      <c r="I469" s="123"/>
      <c r="J469" s="126"/>
      <c r="L469" s="126"/>
      <c r="N469" s="126"/>
      <c r="O469" s="158" t="str">
        <f>Objects!$K$231</f>
        <v>Beaker (Phenol)</v>
      </c>
      <c r="P469" s="123">
        <v>1</v>
      </c>
      <c r="Q469" s="123" t="str">
        <f>Objects!$K$32</f>
        <v>Beaker (Acetone)</v>
      </c>
      <c r="R469" s="123">
        <v>1</v>
      </c>
      <c r="S469" s="123"/>
      <c r="T469" s="123"/>
      <c r="U469" s="123"/>
      <c r="V469" s="123"/>
      <c r="W469" s="123"/>
      <c r="X469" s="123"/>
      <c r="Y469" s="123"/>
      <c r="Z469" s="123"/>
      <c r="AA469" s="123"/>
      <c r="AB469" s="147"/>
      <c r="AC469" s="147"/>
    </row>
    <row r="470" spans="1:29" ht="15" customHeight="1" x14ac:dyDescent="0.25">
      <c r="A470" s="142" t="str">
        <f>[3]Enums!$A$146</f>
        <v>1.1.2</v>
      </c>
      <c r="B470" s="123"/>
      <c r="E470" s="123" t="str">
        <f>Objects!$O$28</f>
        <v>Beaker (Cumene)</v>
      </c>
      <c r="F470" s="123">
        <v>4</v>
      </c>
      <c r="G470" s="130" t="str">
        <f>Objects!$S$9</f>
        <v>Cartridge (Oxygen)</v>
      </c>
      <c r="H470" s="123">
        <v>4</v>
      </c>
      <c r="I470" s="123"/>
      <c r="J470" s="126"/>
      <c r="L470" s="126"/>
      <c r="N470" s="126"/>
      <c r="O470" s="158" t="str">
        <f>Objects!$K$231</f>
        <v>Beaker (Phenol)</v>
      </c>
      <c r="P470" s="123">
        <v>4</v>
      </c>
      <c r="Q470" s="123" t="str">
        <f>Objects!$K$32</f>
        <v>Beaker (Acetone)</v>
      </c>
      <c r="R470" s="123">
        <v>4</v>
      </c>
      <c r="S470" s="123"/>
      <c r="T470" s="123"/>
      <c r="U470" s="123"/>
      <c r="V470" s="123"/>
      <c r="W470" s="123"/>
      <c r="X470" s="123"/>
      <c r="Y470" s="123"/>
      <c r="Z470" s="123"/>
      <c r="AA470" s="123"/>
      <c r="AB470" s="147"/>
      <c r="AC470" s="147"/>
    </row>
    <row r="471" spans="1:29" ht="15" customHeight="1" x14ac:dyDescent="0.25">
      <c r="A471" s="142" t="str">
        <f>[3]Enums!$A$146</f>
        <v>1.1.2</v>
      </c>
      <c r="B471" s="123"/>
      <c r="E471" s="123" t="str">
        <f>Objects!$O$28</f>
        <v>Beaker (Cumene)</v>
      </c>
      <c r="F471" s="123">
        <v>16</v>
      </c>
      <c r="G471" s="130" t="str">
        <f>Objects!$S$9</f>
        <v>Cartridge (Oxygen)</v>
      </c>
      <c r="H471" s="123">
        <v>16</v>
      </c>
      <c r="I471" s="123"/>
      <c r="J471" s="126"/>
      <c r="L471" s="126"/>
      <c r="N471" s="126"/>
      <c r="O471" s="158" t="str">
        <f>Objects!$K$231</f>
        <v>Beaker (Phenol)</v>
      </c>
      <c r="P471" s="123">
        <v>16</v>
      </c>
      <c r="Q471" s="123" t="str">
        <f>Objects!$K$32</f>
        <v>Beaker (Acetone)</v>
      </c>
      <c r="R471" s="123">
        <v>16</v>
      </c>
      <c r="S471" s="123"/>
      <c r="T471" s="123"/>
      <c r="U471" s="123"/>
      <c r="V471" s="123"/>
      <c r="W471" s="123"/>
      <c r="X471" s="123"/>
      <c r="Y471" s="123"/>
      <c r="Z471" s="123"/>
      <c r="AA471" s="123"/>
      <c r="AB471" s="147"/>
      <c r="AC471" s="147"/>
    </row>
    <row r="472" spans="1:29" ht="15" customHeight="1" x14ac:dyDescent="0.25">
      <c r="A472" s="142" t="str">
        <f>[3]Enums!$A$146</f>
        <v>1.1.2</v>
      </c>
      <c r="B472" s="123"/>
      <c r="E472" s="123" t="str">
        <f>Objects!$P$28</f>
        <v>Drum (Cumene)</v>
      </c>
      <c r="F472" s="123">
        <v>1</v>
      </c>
      <c r="G472" s="130" t="str">
        <f>Objects!$T$9</f>
        <v>Canister (Oxygen)</v>
      </c>
      <c r="H472" s="123">
        <v>1</v>
      </c>
      <c r="J472" s="126"/>
      <c r="L472" s="126"/>
      <c r="N472" s="126"/>
      <c r="O472" s="158" t="str">
        <f>Objects!$L$231</f>
        <v>Drum (Phenol)</v>
      </c>
      <c r="P472" s="123">
        <v>1</v>
      </c>
      <c r="Q472" s="123" t="str">
        <f>Objects!$L$32</f>
        <v>Drum (Acetone)</v>
      </c>
      <c r="R472" s="123">
        <v>1</v>
      </c>
      <c r="S472" s="123"/>
      <c r="T472" s="123"/>
      <c r="U472" s="123"/>
      <c r="V472" s="123"/>
      <c r="W472" s="123"/>
      <c r="X472" s="123"/>
      <c r="Y472" s="123"/>
      <c r="Z472" s="123"/>
      <c r="AA472" s="123"/>
      <c r="AB472" s="147"/>
      <c r="AC472" s="147"/>
    </row>
    <row r="473" spans="1:29" ht="15" customHeight="1" x14ac:dyDescent="0.25">
      <c r="A473" s="142" t="str">
        <f>[3]Enums!$A$146</f>
        <v>1.1.2</v>
      </c>
      <c r="B473" s="123"/>
      <c r="E473" s="123" t="str">
        <f>Objects!$P$28</f>
        <v>Drum (Cumene)</v>
      </c>
      <c r="F473" s="123">
        <v>4</v>
      </c>
      <c r="G473" s="130" t="str">
        <f>Objects!$T$9</f>
        <v>Canister (Oxygen)</v>
      </c>
      <c r="H473" s="123">
        <v>4</v>
      </c>
      <c r="J473" s="126"/>
      <c r="L473" s="126"/>
      <c r="N473" s="126"/>
      <c r="O473" s="158" t="str">
        <f>Objects!$L$231</f>
        <v>Drum (Phenol)</v>
      </c>
      <c r="P473" s="123">
        <v>4</v>
      </c>
      <c r="Q473" s="123" t="str">
        <f>Objects!$L$32</f>
        <v>Drum (Acetone)</v>
      </c>
      <c r="R473" s="123">
        <v>4</v>
      </c>
      <c r="S473" s="123"/>
      <c r="T473" s="123"/>
      <c r="U473" s="123"/>
      <c r="V473" s="123"/>
      <c r="W473" s="123"/>
      <c r="X473" s="123"/>
      <c r="Y473" s="123"/>
      <c r="Z473" s="123"/>
      <c r="AA473" s="123"/>
      <c r="AB473" s="147"/>
      <c r="AC473" s="147"/>
    </row>
    <row r="474" spans="1:29" ht="15" customHeight="1" x14ac:dyDescent="0.25">
      <c r="A474" s="142" t="str">
        <f>[3]Enums!$A$146</f>
        <v>1.1.2</v>
      </c>
      <c r="B474" s="123"/>
      <c r="E474" s="123" t="str">
        <f>Objects!$P$28</f>
        <v>Drum (Cumene)</v>
      </c>
      <c r="F474" s="123">
        <v>16</v>
      </c>
      <c r="G474" s="130" t="str">
        <f>Objects!$T$9</f>
        <v>Canister (Oxygen)</v>
      </c>
      <c r="H474" s="123">
        <v>16</v>
      </c>
      <c r="J474" s="126"/>
      <c r="L474" s="126"/>
      <c r="N474" s="126"/>
      <c r="O474" s="158" t="str">
        <f>Objects!$L$231</f>
        <v>Drum (Phenol)</v>
      </c>
      <c r="P474" s="123">
        <v>16</v>
      </c>
      <c r="Q474" s="123" t="str">
        <f>Objects!$L$32</f>
        <v>Drum (Acetone)</v>
      </c>
      <c r="R474" s="123">
        <v>16</v>
      </c>
      <c r="S474" s="123"/>
      <c r="T474" s="123"/>
      <c r="U474" s="123"/>
      <c r="V474" s="123"/>
      <c r="W474" s="123"/>
      <c r="X474" s="123"/>
      <c r="Y474" s="123"/>
      <c r="Z474" s="123"/>
      <c r="AA474" s="123"/>
      <c r="AB474" s="147"/>
      <c r="AC474" s="147"/>
    </row>
    <row r="475" spans="1:29" ht="15" customHeight="1" x14ac:dyDescent="0.25">
      <c r="A475" s="142" t="str">
        <f>[3]Enums!$A$146</f>
        <v>1.1.2</v>
      </c>
      <c r="B475" s="123"/>
      <c r="E475" s="123" t="str">
        <f>Objects!$P$28</f>
        <v>Drum (Cumene)</v>
      </c>
      <c r="F475" s="123">
        <v>64</v>
      </c>
      <c r="G475" s="130" t="str">
        <f>Objects!$T$9</f>
        <v>Canister (Oxygen)</v>
      </c>
      <c r="H475" s="123">
        <v>64</v>
      </c>
      <c r="J475" s="126"/>
      <c r="L475" s="126"/>
      <c r="N475" s="126"/>
      <c r="O475" s="158" t="str">
        <f>Objects!$L$231</f>
        <v>Drum (Phenol)</v>
      </c>
      <c r="P475" s="123">
        <v>64</v>
      </c>
      <c r="Q475" s="123" t="str">
        <f>Objects!$L$32</f>
        <v>Drum (Acetone)</v>
      </c>
      <c r="R475" s="123">
        <v>64</v>
      </c>
      <c r="S475" s="123"/>
      <c r="T475" s="123"/>
      <c r="U475" s="123"/>
      <c r="V475" s="123"/>
      <c r="W475" s="123"/>
      <c r="X475" s="123"/>
      <c r="Y475" s="123"/>
      <c r="Z475" s="123"/>
      <c r="AA475" s="123"/>
      <c r="AB475" s="147"/>
      <c r="AC475" s="147"/>
    </row>
    <row r="476" spans="1:29" ht="15" customHeight="1" x14ac:dyDescent="0.25">
      <c r="A476" s="142" t="str">
        <f>[3]Enums!$A$146</f>
        <v>1.1.2</v>
      </c>
      <c r="B476" s="123"/>
      <c r="E476" s="123" t="str">
        <f>Objects!$J$231</f>
        <v>Vial (Phenol)</v>
      </c>
      <c r="F476" s="123">
        <v>2</v>
      </c>
      <c r="G476" s="123" t="str">
        <f>Objects!$J$32</f>
        <v>Vial (Acetone)</v>
      </c>
      <c r="H476" s="123">
        <v>1</v>
      </c>
      <c r="I476" s="123" t="str">
        <f>Objects!$J$287</f>
        <v>Vial (Sulfuric Acid)</v>
      </c>
      <c r="J476" s="124">
        <v>1</v>
      </c>
      <c r="L476" s="126"/>
      <c r="N476" s="126"/>
      <c r="O476" s="158" t="str">
        <f>Objects!$J$67</f>
        <v>Vial (Bisphenol A)</v>
      </c>
      <c r="P476" s="123">
        <v>1</v>
      </c>
      <c r="Q476" s="123" t="str">
        <f>Objects!$J$317</f>
        <v>Vial (Deionized Water)</v>
      </c>
      <c r="R476" s="123">
        <v>1</v>
      </c>
      <c r="S476" s="123"/>
      <c r="T476" s="123"/>
      <c r="U476" s="123"/>
      <c r="V476" s="123"/>
      <c r="W476" s="123"/>
      <c r="X476" s="123"/>
      <c r="Y476" s="123"/>
      <c r="Z476" s="123"/>
      <c r="AA476" s="123"/>
      <c r="AB476" s="147"/>
      <c r="AC476" s="147"/>
    </row>
    <row r="477" spans="1:29" ht="15" customHeight="1" x14ac:dyDescent="0.25">
      <c r="A477" s="142" t="str">
        <f>[3]Enums!$A$146</f>
        <v>1.1.2</v>
      </c>
      <c r="B477" s="123"/>
      <c r="E477" s="123" t="str">
        <f>Objects!$J$231</f>
        <v>Vial (Phenol)</v>
      </c>
      <c r="F477" s="123">
        <v>8</v>
      </c>
      <c r="G477" s="123" t="str">
        <f>Objects!$J$32</f>
        <v>Vial (Acetone)</v>
      </c>
      <c r="H477" s="123">
        <v>4</v>
      </c>
      <c r="I477" s="123" t="str">
        <f>Objects!$J$287</f>
        <v>Vial (Sulfuric Acid)</v>
      </c>
      <c r="J477" s="124">
        <v>2</v>
      </c>
      <c r="L477" s="126"/>
      <c r="N477" s="126"/>
      <c r="O477" s="158" t="str">
        <f>Objects!$J$67</f>
        <v>Vial (Bisphenol A)</v>
      </c>
      <c r="P477" s="123">
        <v>4</v>
      </c>
      <c r="Q477" s="123" t="str">
        <f>Objects!$J$317</f>
        <v>Vial (Deionized Water)</v>
      </c>
      <c r="R477" s="123">
        <v>4</v>
      </c>
      <c r="S477" s="123"/>
      <c r="T477" s="123"/>
      <c r="U477" s="123"/>
      <c r="V477" s="123"/>
      <c r="W477" s="123"/>
      <c r="X477" s="123"/>
      <c r="Y477" s="123"/>
      <c r="Z477" s="123"/>
      <c r="AA477" s="123"/>
      <c r="AB477" s="147"/>
      <c r="AC477" s="147"/>
    </row>
    <row r="478" spans="1:29" ht="15" customHeight="1" x14ac:dyDescent="0.25">
      <c r="A478" s="142" t="str">
        <f>[3]Enums!$A$146</f>
        <v>1.1.2</v>
      </c>
      <c r="B478" s="123"/>
      <c r="E478" s="123" t="str">
        <f>Objects!$J$231</f>
        <v>Vial (Phenol)</v>
      </c>
      <c r="F478" s="123">
        <v>32</v>
      </c>
      <c r="G478" s="123" t="str">
        <f>Objects!$J$32</f>
        <v>Vial (Acetone)</v>
      </c>
      <c r="H478" s="123">
        <v>16</v>
      </c>
      <c r="I478" s="123" t="str">
        <f>Objects!$J$287</f>
        <v>Vial (Sulfuric Acid)</v>
      </c>
      <c r="J478" s="124">
        <v>3</v>
      </c>
      <c r="L478" s="126"/>
      <c r="N478" s="126"/>
      <c r="O478" s="158" t="str">
        <f>Objects!$J$67</f>
        <v>Vial (Bisphenol A)</v>
      </c>
      <c r="P478" s="123">
        <v>16</v>
      </c>
      <c r="Q478" s="123" t="str">
        <f>Objects!$J$317</f>
        <v>Vial (Deionized Water)</v>
      </c>
      <c r="R478" s="123">
        <v>16</v>
      </c>
      <c r="S478" s="123"/>
      <c r="T478" s="123"/>
      <c r="U478" s="123"/>
      <c r="V478" s="123"/>
      <c r="W478" s="123"/>
      <c r="X478" s="123"/>
      <c r="Y478" s="123"/>
      <c r="Z478" s="123"/>
      <c r="AA478" s="123"/>
      <c r="AB478" s="147"/>
      <c r="AC478" s="147"/>
    </row>
    <row r="479" spans="1:29" ht="15" customHeight="1" x14ac:dyDescent="0.25">
      <c r="A479" s="142" t="str">
        <f>[3]Enums!$A$146</f>
        <v>1.1.2</v>
      </c>
      <c r="B479" s="123"/>
      <c r="E479" s="123" t="str">
        <f>Objects!$K$231</f>
        <v>Beaker (Phenol)</v>
      </c>
      <c r="F479" s="123">
        <v>2</v>
      </c>
      <c r="G479" s="123" t="str">
        <f>Objects!$K$32</f>
        <v>Beaker (Acetone)</v>
      </c>
      <c r="H479" s="123">
        <v>1</v>
      </c>
      <c r="I479" s="123" t="str">
        <f>Objects!$J$287</f>
        <v>Vial (Sulfuric Acid)</v>
      </c>
      <c r="J479" s="124">
        <v>4</v>
      </c>
      <c r="L479" s="126"/>
      <c r="N479" s="126"/>
      <c r="O479" s="158" t="str">
        <f>Objects!$K$67</f>
        <v>Beaker (Bisphenol A)</v>
      </c>
      <c r="P479" s="123">
        <v>1</v>
      </c>
      <c r="Q479" s="123" t="str">
        <f>Objects!$K$317</f>
        <v>Beaker (Deionized Water)</v>
      </c>
      <c r="R479" s="123">
        <v>1</v>
      </c>
      <c r="S479" s="123"/>
      <c r="T479" s="123"/>
      <c r="U479" s="123"/>
      <c r="V479" s="123"/>
      <c r="W479" s="123"/>
      <c r="X479" s="123"/>
      <c r="Y479" s="123"/>
      <c r="Z479" s="123"/>
      <c r="AA479" s="123"/>
      <c r="AB479" s="147"/>
      <c r="AC479" s="147"/>
    </row>
    <row r="480" spans="1:29" ht="15" customHeight="1" x14ac:dyDescent="0.25">
      <c r="A480" s="142" t="str">
        <f>[3]Enums!$A$146</f>
        <v>1.1.2</v>
      </c>
      <c r="B480" s="123"/>
      <c r="E480" s="123" t="str">
        <f>Objects!$K$231</f>
        <v>Beaker (Phenol)</v>
      </c>
      <c r="F480" s="123">
        <v>8</v>
      </c>
      <c r="G480" s="123" t="str">
        <f>Objects!$K$32</f>
        <v>Beaker (Acetone)</v>
      </c>
      <c r="H480" s="123">
        <v>4</v>
      </c>
      <c r="I480" s="123" t="str">
        <f>Objects!$J$287</f>
        <v>Vial (Sulfuric Acid)</v>
      </c>
      <c r="J480" s="124">
        <v>8</v>
      </c>
      <c r="L480" s="126"/>
      <c r="N480" s="126"/>
      <c r="O480" s="158" t="str">
        <f>Objects!$K$67</f>
        <v>Beaker (Bisphenol A)</v>
      </c>
      <c r="P480" s="123">
        <v>4</v>
      </c>
      <c r="Q480" s="123" t="str">
        <f>Objects!$K$317</f>
        <v>Beaker (Deionized Water)</v>
      </c>
      <c r="R480" s="123">
        <v>4</v>
      </c>
      <c r="S480" s="123"/>
      <c r="T480" s="123"/>
      <c r="U480" s="123"/>
      <c r="V480" s="123"/>
      <c r="W480" s="123"/>
      <c r="X480" s="123"/>
      <c r="Y480" s="123"/>
      <c r="Z480" s="123"/>
      <c r="AA480" s="123"/>
      <c r="AB480" s="147"/>
      <c r="AC480" s="147"/>
    </row>
    <row r="481" spans="1:29" ht="15" customHeight="1" x14ac:dyDescent="0.25">
      <c r="A481" s="142" t="str">
        <f>[3]Enums!$A$146</f>
        <v>1.1.2</v>
      </c>
      <c r="B481" s="123"/>
      <c r="E481" s="123" t="str">
        <f>Objects!$K$231</f>
        <v>Beaker (Phenol)</v>
      </c>
      <c r="F481" s="123">
        <v>32</v>
      </c>
      <c r="G481" s="123" t="str">
        <f>Objects!$K$32</f>
        <v>Beaker (Acetone)</v>
      </c>
      <c r="H481" s="123">
        <v>16</v>
      </c>
      <c r="I481" s="123" t="str">
        <f>Objects!$J$287</f>
        <v>Vial (Sulfuric Acid)</v>
      </c>
      <c r="J481" s="124">
        <v>12</v>
      </c>
      <c r="L481" s="126"/>
      <c r="N481" s="126"/>
      <c r="O481" s="158" t="str">
        <f>Objects!$K$67</f>
        <v>Beaker (Bisphenol A)</v>
      </c>
      <c r="P481" s="123">
        <v>16</v>
      </c>
      <c r="Q481" s="123" t="str">
        <f>Objects!$K$317</f>
        <v>Beaker (Deionized Water)</v>
      </c>
      <c r="R481" s="123">
        <v>16</v>
      </c>
      <c r="S481" s="123"/>
      <c r="T481" s="123"/>
      <c r="U481" s="123"/>
      <c r="V481" s="123"/>
      <c r="W481" s="123"/>
      <c r="X481" s="123"/>
      <c r="Y481" s="123"/>
      <c r="Z481" s="123"/>
      <c r="AA481" s="123"/>
      <c r="AB481" s="147"/>
      <c r="AC481" s="147"/>
    </row>
    <row r="482" spans="1:29" ht="15" customHeight="1" x14ac:dyDescent="0.25">
      <c r="A482" s="142" t="str">
        <f>[3]Enums!$A$146</f>
        <v>1.1.2</v>
      </c>
      <c r="B482" s="123"/>
      <c r="E482" s="123" t="str">
        <f>Objects!$L$231</f>
        <v>Drum (Phenol)</v>
      </c>
      <c r="F482" s="123">
        <v>2</v>
      </c>
      <c r="G482" s="123" t="str">
        <f>Objects!$L$32</f>
        <v>Drum (Acetone)</v>
      </c>
      <c r="H482" s="123">
        <v>1</v>
      </c>
      <c r="I482" s="123" t="str">
        <f>Objects!$J$287</f>
        <v>Vial (Sulfuric Acid)</v>
      </c>
      <c r="J482" s="124">
        <v>16</v>
      </c>
      <c r="L482" s="126"/>
      <c r="N482" s="126"/>
      <c r="O482" s="158" t="str">
        <f>Objects!$L$67</f>
        <v>Drum (Bisphenol A)</v>
      </c>
      <c r="P482" s="123">
        <v>1</v>
      </c>
      <c r="Q482" s="123" t="str">
        <f>Objects!$L$317</f>
        <v>Drum (Deionized Water)</v>
      </c>
      <c r="R482" s="123">
        <v>1</v>
      </c>
      <c r="S482" s="123"/>
      <c r="T482" s="123"/>
      <c r="U482" s="123"/>
      <c r="V482" s="123"/>
      <c r="W482" s="123"/>
      <c r="X482" s="123"/>
      <c r="Y482" s="123"/>
      <c r="Z482" s="123"/>
      <c r="AA482" s="123"/>
      <c r="AB482" s="147"/>
      <c r="AC482" s="147"/>
    </row>
    <row r="483" spans="1:29" ht="15" customHeight="1" x14ac:dyDescent="0.25">
      <c r="A483" s="142" t="str">
        <f>[3]Enums!$A$146</f>
        <v>1.1.2</v>
      </c>
      <c r="B483" s="123"/>
      <c r="E483" s="123" t="str">
        <f>Objects!$L$231</f>
        <v>Drum (Phenol)</v>
      </c>
      <c r="F483" s="123">
        <v>8</v>
      </c>
      <c r="G483" s="123" t="str">
        <f>Objects!$L$32</f>
        <v>Drum (Acetone)</v>
      </c>
      <c r="H483" s="123">
        <v>4</v>
      </c>
      <c r="I483" s="123" t="str">
        <f>Objects!$J$287</f>
        <v>Vial (Sulfuric Acid)</v>
      </c>
      <c r="J483" s="124">
        <v>32</v>
      </c>
      <c r="L483" s="126"/>
      <c r="N483" s="126"/>
      <c r="O483" s="158" t="str">
        <f>Objects!$L$67</f>
        <v>Drum (Bisphenol A)</v>
      </c>
      <c r="P483" s="123">
        <v>4</v>
      </c>
      <c r="Q483" s="123" t="str">
        <f>Objects!$L$317</f>
        <v>Drum (Deionized Water)</v>
      </c>
      <c r="R483" s="123">
        <v>4</v>
      </c>
      <c r="S483" s="123"/>
      <c r="T483" s="123"/>
      <c r="U483" s="123"/>
      <c r="V483" s="123"/>
      <c r="W483" s="123"/>
      <c r="X483" s="123"/>
      <c r="Y483" s="123"/>
      <c r="Z483" s="123"/>
      <c r="AA483" s="123"/>
      <c r="AB483" s="147"/>
      <c r="AC483" s="147"/>
    </row>
    <row r="484" spans="1:29" ht="15" customHeight="1" x14ac:dyDescent="0.25">
      <c r="A484" s="142" t="str">
        <f>[3]Enums!$A$146</f>
        <v>1.1.2</v>
      </c>
      <c r="B484" s="123"/>
      <c r="E484" s="123" t="str">
        <f>Objects!$L$231</f>
        <v>Drum (Phenol)</v>
      </c>
      <c r="F484" s="123">
        <v>32</v>
      </c>
      <c r="G484" s="123" t="str">
        <f>Objects!$L$32</f>
        <v>Drum (Acetone)</v>
      </c>
      <c r="H484" s="123">
        <v>16</v>
      </c>
      <c r="I484" s="123" t="str">
        <f>Objects!$J$287</f>
        <v>Vial (Sulfuric Acid)</v>
      </c>
      <c r="J484" s="124">
        <v>48</v>
      </c>
      <c r="L484" s="126"/>
      <c r="N484" s="126"/>
      <c r="O484" s="158" t="str">
        <f>Objects!$L$67</f>
        <v>Drum (Bisphenol A)</v>
      </c>
      <c r="P484" s="123">
        <v>16</v>
      </c>
      <c r="Q484" s="123" t="str">
        <f>Objects!$L$317</f>
        <v>Drum (Deionized Water)</v>
      </c>
      <c r="R484" s="123">
        <v>16</v>
      </c>
      <c r="S484" s="123"/>
      <c r="T484" s="123"/>
      <c r="U484" s="123"/>
      <c r="V484" s="123"/>
      <c r="W484" s="123"/>
      <c r="X484" s="123"/>
      <c r="Y484" s="123"/>
      <c r="Z484" s="123"/>
      <c r="AA484" s="123"/>
      <c r="AB484" s="147"/>
      <c r="AC484" s="147"/>
    </row>
    <row r="485" spans="1:29" ht="15" customHeight="1" x14ac:dyDescent="0.25">
      <c r="A485" s="142" t="str">
        <f>[3]Enums!$A$146</f>
        <v>1.1.2</v>
      </c>
      <c r="B485" s="123"/>
      <c r="E485" s="123" t="str">
        <f>Objects!$L$231</f>
        <v>Drum (Phenol)</v>
      </c>
      <c r="F485" s="123">
        <v>64</v>
      </c>
      <c r="G485" s="123" t="str">
        <f>Objects!$L$32</f>
        <v>Drum (Acetone)</v>
      </c>
      <c r="H485" s="123">
        <v>64</v>
      </c>
      <c r="I485" s="123" t="str">
        <f>Objects!$L$32</f>
        <v>Drum (Acetone)</v>
      </c>
      <c r="J485" s="123">
        <v>64</v>
      </c>
      <c r="K485" s="123" t="str">
        <f>Objects!$K$287</f>
        <v>Beaker (Sulfuric Acid)</v>
      </c>
      <c r="L485" s="124">
        <v>1</v>
      </c>
      <c r="N485" s="126"/>
      <c r="O485" s="158" t="str">
        <f>Objects!$L$67</f>
        <v>Drum (Bisphenol A)</v>
      </c>
      <c r="P485" s="123">
        <v>64</v>
      </c>
      <c r="Q485" s="123" t="str">
        <f>Objects!$L$317</f>
        <v>Drum (Deionized Water)</v>
      </c>
      <c r="R485" s="123">
        <v>64</v>
      </c>
      <c r="S485" s="123"/>
      <c r="T485" s="123"/>
      <c r="U485" s="123"/>
      <c r="V485" s="123"/>
      <c r="W485" s="123"/>
      <c r="X485" s="123"/>
      <c r="Y485" s="123"/>
      <c r="Z485" s="123"/>
      <c r="AA485" s="123"/>
      <c r="AB485" s="147"/>
      <c r="AC485" s="147"/>
    </row>
    <row r="486" spans="1:29" ht="15" customHeight="1" x14ac:dyDescent="0.25">
      <c r="A486" s="142" t="str">
        <f>[3]Enums!$A$146</f>
        <v>1.1.2</v>
      </c>
      <c r="B486" s="123"/>
      <c r="E486" s="123" t="str">
        <f>Objects!$J$231</f>
        <v>Vial (Phenol)</v>
      </c>
      <c r="F486" s="123">
        <v>1</v>
      </c>
      <c r="G486" s="123" t="str">
        <f>Objects!$J$147</f>
        <v>Vial (Formaldehyde)</v>
      </c>
      <c r="H486" s="123">
        <v>2</v>
      </c>
      <c r="I486" s="123" t="str">
        <f>Objects!$J$287</f>
        <v>Vial (Sulfuric Acid)</v>
      </c>
      <c r="J486" s="124">
        <v>1</v>
      </c>
      <c r="L486" s="126"/>
      <c r="N486" s="126"/>
      <c r="O486" s="158" t="str">
        <f>Objects!$J$232</f>
        <v>Vial (Phenol Formaldehyde)</v>
      </c>
      <c r="P486" s="123">
        <v>1</v>
      </c>
      <c r="Q486" s="123" t="str">
        <f>Objects!$J$317</f>
        <v>Vial (Deionized Water)</v>
      </c>
      <c r="R486" s="123">
        <v>1</v>
      </c>
      <c r="S486" s="123"/>
      <c r="T486" s="123"/>
      <c r="U486" s="123"/>
      <c r="V486" s="123"/>
      <c r="W486" s="123"/>
      <c r="X486" s="123"/>
      <c r="Y486" s="123"/>
      <c r="Z486" s="123"/>
      <c r="AA486" s="123"/>
      <c r="AB486" s="147"/>
      <c r="AC486" s="147"/>
    </row>
    <row r="487" spans="1:29" ht="15" customHeight="1" x14ac:dyDescent="0.25">
      <c r="A487" s="142" t="str">
        <f>[3]Enums!$A$146</f>
        <v>1.1.2</v>
      </c>
      <c r="B487" s="123"/>
      <c r="E487" s="123" t="str">
        <f>Objects!$J$231</f>
        <v>Vial (Phenol)</v>
      </c>
      <c r="F487" s="123">
        <v>4</v>
      </c>
      <c r="G487" s="123" t="str">
        <f>Objects!$J$147</f>
        <v>Vial (Formaldehyde)</v>
      </c>
      <c r="H487" s="123">
        <v>8</v>
      </c>
      <c r="I487" s="123" t="str">
        <f>Objects!$J$287</f>
        <v>Vial (Sulfuric Acid)</v>
      </c>
      <c r="J487" s="124">
        <v>2</v>
      </c>
      <c r="L487" s="126"/>
      <c r="N487" s="126"/>
      <c r="O487" s="158" t="str">
        <f>Objects!$J$232</f>
        <v>Vial (Phenol Formaldehyde)</v>
      </c>
      <c r="P487" s="123">
        <v>4</v>
      </c>
      <c r="Q487" s="123" t="str">
        <f>Objects!$J$317</f>
        <v>Vial (Deionized Water)</v>
      </c>
      <c r="R487" s="123">
        <v>4</v>
      </c>
      <c r="S487" s="123"/>
      <c r="T487" s="123"/>
      <c r="U487" s="123"/>
      <c r="V487" s="123"/>
      <c r="W487" s="123"/>
      <c r="X487" s="123"/>
      <c r="Y487" s="123"/>
      <c r="Z487" s="123"/>
      <c r="AA487" s="123"/>
      <c r="AB487" s="147"/>
      <c r="AC487" s="147"/>
    </row>
    <row r="488" spans="1:29" ht="15" customHeight="1" x14ac:dyDescent="0.25">
      <c r="A488" s="142" t="str">
        <f>[3]Enums!$A$146</f>
        <v>1.1.2</v>
      </c>
      <c r="B488" s="123"/>
      <c r="E488" s="123" t="str">
        <f>Objects!$J$231</f>
        <v>Vial (Phenol)</v>
      </c>
      <c r="F488" s="123">
        <v>16</v>
      </c>
      <c r="G488" s="123" t="str">
        <f>Objects!$J$147</f>
        <v>Vial (Formaldehyde)</v>
      </c>
      <c r="H488" s="123">
        <v>32</v>
      </c>
      <c r="I488" s="123" t="str">
        <f>Objects!$J$287</f>
        <v>Vial (Sulfuric Acid)</v>
      </c>
      <c r="J488" s="124">
        <v>3</v>
      </c>
      <c r="L488" s="126"/>
      <c r="N488" s="126"/>
      <c r="O488" s="158" t="str">
        <f>Objects!$J$232</f>
        <v>Vial (Phenol Formaldehyde)</v>
      </c>
      <c r="P488" s="123">
        <v>16</v>
      </c>
      <c r="Q488" s="123" t="str">
        <f>Objects!$J$317</f>
        <v>Vial (Deionized Water)</v>
      </c>
      <c r="R488" s="123">
        <v>16</v>
      </c>
      <c r="S488" s="123"/>
      <c r="T488" s="123"/>
      <c r="U488" s="123"/>
      <c r="V488" s="123"/>
      <c r="W488" s="123"/>
      <c r="X488" s="123"/>
      <c r="Y488" s="123"/>
      <c r="Z488" s="123"/>
      <c r="AA488" s="123"/>
      <c r="AB488" s="147"/>
      <c r="AC488" s="147"/>
    </row>
    <row r="489" spans="1:29" ht="15" customHeight="1" x14ac:dyDescent="0.25">
      <c r="A489" s="142" t="str">
        <f>[3]Enums!$A$146</f>
        <v>1.1.2</v>
      </c>
      <c r="B489" s="123"/>
      <c r="E489" s="123" t="str">
        <f>Objects!$K$231</f>
        <v>Beaker (Phenol)</v>
      </c>
      <c r="F489" s="123">
        <v>1</v>
      </c>
      <c r="G489" s="123" t="str">
        <f>Objects!$K$147</f>
        <v>Beaker (Formaldehyde)</v>
      </c>
      <c r="H489" s="123">
        <v>2</v>
      </c>
      <c r="I489" s="123" t="str">
        <f>Objects!$J$287</f>
        <v>Vial (Sulfuric Acid)</v>
      </c>
      <c r="J489" s="124">
        <v>4</v>
      </c>
      <c r="L489" s="126"/>
      <c r="N489" s="126"/>
      <c r="O489" s="158" t="str">
        <f>Objects!$K$232</f>
        <v>Beaker (Phenol Formaldehyde)</v>
      </c>
      <c r="P489" s="123">
        <v>1</v>
      </c>
      <c r="Q489" s="123" t="str">
        <f>Objects!$K$317</f>
        <v>Beaker (Deionized Water)</v>
      </c>
      <c r="R489" s="123">
        <v>1</v>
      </c>
      <c r="S489" s="123"/>
      <c r="T489" s="123"/>
      <c r="U489" s="123"/>
      <c r="V489" s="123"/>
      <c r="W489" s="123"/>
      <c r="X489" s="123"/>
      <c r="Y489" s="123"/>
      <c r="Z489" s="123"/>
      <c r="AA489" s="123"/>
      <c r="AB489" s="147"/>
      <c r="AC489" s="147"/>
    </row>
    <row r="490" spans="1:29" ht="15" customHeight="1" x14ac:dyDescent="0.25">
      <c r="A490" s="142" t="str">
        <f>[3]Enums!$A$146</f>
        <v>1.1.2</v>
      </c>
      <c r="B490" s="123"/>
      <c r="E490" s="123" t="str">
        <f>Objects!$K$231</f>
        <v>Beaker (Phenol)</v>
      </c>
      <c r="F490" s="123">
        <v>4</v>
      </c>
      <c r="G490" s="123" t="str">
        <f>Objects!$K$147</f>
        <v>Beaker (Formaldehyde)</v>
      </c>
      <c r="H490" s="123">
        <v>8</v>
      </c>
      <c r="I490" s="123" t="str">
        <f>Objects!$J$287</f>
        <v>Vial (Sulfuric Acid)</v>
      </c>
      <c r="J490" s="124">
        <v>8</v>
      </c>
      <c r="L490" s="126"/>
      <c r="N490" s="126"/>
      <c r="O490" s="158" t="str">
        <f>Objects!$K$232</f>
        <v>Beaker (Phenol Formaldehyde)</v>
      </c>
      <c r="P490" s="123">
        <v>4</v>
      </c>
      <c r="Q490" s="123" t="str">
        <f>Objects!$K$317</f>
        <v>Beaker (Deionized Water)</v>
      </c>
      <c r="R490" s="123">
        <v>4</v>
      </c>
      <c r="S490" s="123"/>
      <c r="T490" s="123"/>
      <c r="U490" s="123"/>
      <c r="V490" s="123"/>
      <c r="W490" s="123"/>
      <c r="X490" s="123"/>
      <c r="Y490" s="123"/>
      <c r="Z490" s="123"/>
      <c r="AA490" s="123"/>
      <c r="AB490" s="147"/>
      <c r="AC490" s="147"/>
    </row>
    <row r="491" spans="1:29" ht="15" customHeight="1" x14ac:dyDescent="0.25">
      <c r="A491" s="142" t="str">
        <f>[3]Enums!$A$146</f>
        <v>1.1.2</v>
      </c>
      <c r="B491" s="123"/>
      <c r="E491" s="123" t="str">
        <f>Objects!$K$231</f>
        <v>Beaker (Phenol)</v>
      </c>
      <c r="F491" s="123">
        <v>16</v>
      </c>
      <c r="G491" s="123" t="str">
        <f>Objects!$K$147</f>
        <v>Beaker (Formaldehyde)</v>
      </c>
      <c r="H491" s="123">
        <v>32</v>
      </c>
      <c r="I491" s="123" t="str">
        <f>Objects!$J$287</f>
        <v>Vial (Sulfuric Acid)</v>
      </c>
      <c r="J491" s="124">
        <v>12</v>
      </c>
      <c r="L491" s="126"/>
      <c r="N491" s="126"/>
      <c r="O491" s="158" t="str">
        <f>Objects!$K$232</f>
        <v>Beaker (Phenol Formaldehyde)</v>
      </c>
      <c r="P491" s="123">
        <v>16</v>
      </c>
      <c r="Q491" s="123" t="str">
        <f>Objects!$K$317</f>
        <v>Beaker (Deionized Water)</v>
      </c>
      <c r="R491" s="123">
        <v>16</v>
      </c>
      <c r="S491" s="123"/>
      <c r="T491" s="123"/>
      <c r="U491" s="123"/>
      <c r="V491" s="123"/>
      <c r="W491" s="123"/>
      <c r="X491" s="123"/>
      <c r="Y491" s="123"/>
      <c r="Z491" s="123"/>
      <c r="AA491" s="123"/>
      <c r="AB491" s="147"/>
      <c r="AC491" s="147"/>
    </row>
    <row r="492" spans="1:29" ht="15" customHeight="1" x14ac:dyDescent="0.25">
      <c r="A492" s="142" t="str">
        <f>[3]Enums!$A$146</f>
        <v>1.1.2</v>
      </c>
      <c r="B492" s="123"/>
      <c r="E492" s="123" t="str">
        <f>Objects!$L$231</f>
        <v>Drum (Phenol)</v>
      </c>
      <c r="F492" s="123">
        <v>1</v>
      </c>
      <c r="G492" s="123" t="str">
        <f>Objects!$L$147</f>
        <v>Drum (Formaldehyde)</v>
      </c>
      <c r="H492" s="123">
        <v>2</v>
      </c>
      <c r="I492" s="123" t="str">
        <f>Objects!$J$287</f>
        <v>Vial (Sulfuric Acid)</v>
      </c>
      <c r="J492" s="124">
        <v>16</v>
      </c>
      <c r="L492" s="126"/>
      <c r="N492" s="126"/>
      <c r="O492" s="158" t="str">
        <f>Objects!$L$232</f>
        <v>Drum (Phenol Formaldehyde)</v>
      </c>
      <c r="P492" s="123">
        <v>1</v>
      </c>
      <c r="Q492" s="123" t="str">
        <f>Objects!$L$317</f>
        <v>Drum (Deionized Water)</v>
      </c>
      <c r="R492" s="123">
        <v>1</v>
      </c>
      <c r="S492" s="123"/>
      <c r="T492" s="123"/>
      <c r="U492" s="123"/>
      <c r="V492" s="123"/>
      <c r="W492" s="123"/>
      <c r="X492" s="123"/>
      <c r="Y492" s="123"/>
      <c r="Z492" s="123"/>
      <c r="AA492" s="123"/>
      <c r="AB492" s="147"/>
      <c r="AC492" s="147"/>
    </row>
    <row r="493" spans="1:29" ht="15" customHeight="1" x14ac:dyDescent="0.25">
      <c r="A493" s="142" t="str">
        <f>[3]Enums!$A$146</f>
        <v>1.1.2</v>
      </c>
      <c r="B493" s="123"/>
      <c r="E493" s="123" t="str">
        <f>Objects!$L$231</f>
        <v>Drum (Phenol)</v>
      </c>
      <c r="F493" s="123">
        <v>4</v>
      </c>
      <c r="G493" s="123" t="str">
        <f>Objects!$L$147</f>
        <v>Drum (Formaldehyde)</v>
      </c>
      <c r="H493" s="123">
        <v>8</v>
      </c>
      <c r="I493" s="123" t="str">
        <f>Objects!$J$287</f>
        <v>Vial (Sulfuric Acid)</v>
      </c>
      <c r="J493" s="124">
        <v>32</v>
      </c>
      <c r="L493" s="126"/>
      <c r="N493" s="126"/>
      <c r="O493" s="158" t="str">
        <f>Objects!$L$232</f>
        <v>Drum (Phenol Formaldehyde)</v>
      </c>
      <c r="P493" s="123">
        <v>4</v>
      </c>
      <c r="Q493" s="123" t="str">
        <f>Objects!$L$317</f>
        <v>Drum (Deionized Water)</v>
      </c>
      <c r="R493" s="123">
        <v>4</v>
      </c>
      <c r="S493" s="123"/>
      <c r="T493" s="123"/>
      <c r="U493" s="123"/>
      <c r="V493" s="123"/>
      <c r="W493" s="123"/>
      <c r="X493" s="123"/>
      <c r="Y493" s="123"/>
      <c r="Z493" s="123"/>
      <c r="AA493" s="123"/>
      <c r="AB493" s="147"/>
      <c r="AC493" s="147"/>
    </row>
    <row r="494" spans="1:29" ht="15" customHeight="1" x14ac:dyDescent="0.25">
      <c r="A494" s="142" t="str">
        <f>[3]Enums!$A$146</f>
        <v>1.1.2</v>
      </c>
      <c r="B494" s="123"/>
      <c r="E494" s="123" t="str">
        <f>Objects!$L$231</f>
        <v>Drum (Phenol)</v>
      </c>
      <c r="F494" s="123">
        <v>16</v>
      </c>
      <c r="G494" s="123" t="str">
        <f>Objects!$L$147</f>
        <v>Drum (Formaldehyde)</v>
      </c>
      <c r="H494" s="123">
        <v>32</v>
      </c>
      <c r="I494" s="123" t="str">
        <f>Objects!$J$287</f>
        <v>Vial (Sulfuric Acid)</v>
      </c>
      <c r="J494" s="124">
        <v>48</v>
      </c>
      <c r="L494" s="126"/>
      <c r="N494" s="126"/>
      <c r="O494" s="158" t="str">
        <f>Objects!$L$232</f>
        <v>Drum (Phenol Formaldehyde)</v>
      </c>
      <c r="P494" s="123">
        <v>16</v>
      </c>
      <c r="Q494" s="123" t="str">
        <f>Objects!$L$317</f>
        <v>Drum (Deionized Water)</v>
      </c>
      <c r="R494" s="123">
        <v>16</v>
      </c>
      <c r="S494" s="123"/>
      <c r="T494" s="123"/>
      <c r="U494" s="123"/>
      <c r="V494" s="123"/>
      <c r="W494" s="123"/>
      <c r="X494" s="123"/>
      <c r="Y494" s="123"/>
      <c r="Z494" s="123"/>
      <c r="AA494" s="123"/>
      <c r="AB494" s="147"/>
      <c r="AC494" s="147"/>
    </row>
    <row r="495" spans="1:29" ht="15" customHeight="1" x14ac:dyDescent="0.25">
      <c r="A495" s="142" t="str">
        <f>[3]Enums!$A$146</f>
        <v>1.1.2</v>
      </c>
      <c r="B495" s="123"/>
      <c r="E495" s="123" t="str">
        <f>Objects!$L$231</f>
        <v>Drum (Phenol)</v>
      </c>
      <c r="F495" s="123">
        <v>64</v>
      </c>
      <c r="G495" s="123" t="str">
        <f>Objects!$L$147</f>
        <v>Drum (Formaldehyde)</v>
      </c>
      <c r="H495" s="123">
        <v>64</v>
      </c>
      <c r="I495" s="123" t="str">
        <f>Objects!$L$32</f>
        <v>Drum (Acetone)</v>
      </c>
      <c r="J495" s="123">
        <v>64</v>
      </c>
      <c r="K495" s="123" t="str">
        <f>Objects!$K$287</f>
        <v>Beaker (Sulfuric Acid)</v>
      </c>
      <c r="L495" s="124">
        <v>1</v>
      </c>
      <c r="N495" s="126"/>
      <c r="O495" s="158" t="str">
        <f>Objects!$L$232</f>
        <v>Drum (Phenol Formaldehyde)</v>
      </c>
      <c r="P495" s="123">
        <v>64</v>
      </c>
      <c r="Q495" s="123" t="str">
        <f>Objects!$L$317</f>
        <v>Drum (Deionized Water)</v>
      </c>
      <c r="R495" s="123">
        <v>64</v>
      </c>
      <c r="S495" s="123"/>
      <c r="T495" s="123"/>
      <c r="U495" s="123"/>
      <c r="V495" s="123"/>
      <c r="W495" s="123"/>
      <c r="X495" s="123"/>
      <c r="Y495" s="123"/>
      <c r="Z495" s="123"/>
      <c r="AA495" s="123"/>
      <c r="AB495" s="147"/>
      <c r="AC495" s="147"/>
    </row>
    <row r="496" spans="1:29" ht="15" customHeight="1" x14ac:dyDescent="0.25">
      <c r="A496" s="142" t="str">
        <f>[3]Enums!$A$146</f>
        <v>1.1.2</v>
      </c>
      <c r="B496" s="123"/>
      <c r="E496" s="123" t="str">
        <f>Objects!$K$231</f>
        <v>Beaker (Phenol)</v>
      </c>
      <c r="F496" s="123">
        <v>1</v>
      </c>
      <c r="G496" s="123" t="str">
        <f>Objects!$K$147</f>
        <v>Beaker (Formaldehyde)</v>
      </c>
      <c r="H496" s="123">
        <v>2</v>
      </c>
      <c r="I496" s="123" t="str">
        <f>Objects!$J$287</f>
        <v>Vial (Sulfuric Acid)</v>
      </c>
      <c r="J496" s="124">
        <v>4</v>
      </c>
      <c r="K496" s="126" t="str">
        <f>Objects!$AW$56</f>
        <v>Carbon Fiber Weave</v>
      </c>
      <c r="L496" s="126">
        <v>1</v>
      </c>
      <c r="N496" s="126"/>
      <c r="O496" s="158" t="str">
        <f>Objects!$V$117</f>
        <v>Vial (Phenolic-Carbon Fiber Resin)</v>
      </c>
      <c r="P496" s="123">
        <v>1</v>
      </c>
      <c r="Q496" s="123" t="str">
        <f>Objects!$K$317</f>
        <v>Beaker (Deionized Water)</v>
      </c>
      <c r="R496" s="123">
        <v>1</v>
      </c>
      <c r="S496" s="123"/>
      <c r="T496" s="123"/>
      <c r="U496" s="123"/>
      <c r="V496" s="123"/>
      <c r="W496" s="123"/>
      <c r="X496" s="123"/>
      <c r="Y496" s="123"/>
      <c r="Z496" s="123"/>
      <c r="AA496" s="123"/>
      <c r="AB496" s="147"/>
      <c r="AC496" s="147"/>
    </row>
    <row r="497" spans="1:29" ht="15" customHeight="1" x14ac:dyDescent="0.25">
      <c r="A497" s="142" t="str">
        <f>[3]Enums!$A$146</f>
        <v>1.1.2</v>
      </c>
      <c r="B497" s="123"/>
      <c r="E497" s="123" t="str">
        <f>Objects!$K$231</f>
        <v>Beaker (Phenol)</v>
      </c>
      <c r="F497" s="123">
        <v>4</v>
      </c>
      <c r="G497" s="123" t="str">
        <f>Objects!$K$147</f>
        <v>Beaker (Formaldehyde)</v>
      </c>
      <c r="H497" s="123">
        <v>8</v>
      </c>
      <c r="I497" s="123" t="str">
        <f>Objects!$J$287</f>
        <v>Vial (Sulfuric Acid)</v>
      </c>
      <c r="J497" s="124">
        <v>8</v>
      </c>
      <c r="K497" s="126" t="str">
        <f>Objects!$AW$56</f>
        <v>Carbon Fiber Weave</v>
      </c>
      <c r="L497" s="126">
        <v>4</v>
      </c>
      <c r="N497" s="126"/>
      <c r="O497" s="158" t="str">
        <f>Objects!$W$117</f>
        <v>Beaker (Phenolic-Carbon Fiber Resin)</v>
      </c>
      <c r="P497" s="123">
        <v>4</v>
      </c>
      <c r="Q497" s="123" t="str">
        <f>Objects!$K$317</f>
        <v>Beaker (Deionized Water)</v>
      </c>
      <c r="R497" s="123">
        <v>4</v>
      </c>
      <c r="S497" s="123"/>
      <c r="T497" s="123"/>
      <c r="U497" s="123"/>
      <c r="V497" s="123"/>
      <c r="W497" s="123"/>
      <c r="X497" s="123"/>
      <c r="Y497" s="123"/>
      <c r="Z497" s="123"/>
      <c r="AA497" s="123"/>
      <c r="AB497" s="147"/>
      <c r="AC497" s="147"/>
    </row>
    <row r="498" spans="1:29" ht="15" customHeight="1" x14ac:dyDescent="0.25">
      <c r="A498" s="142" t="str">
        <f>[3]Enums!$A$146</f>
        <v>1.1.2</v>
      </c>
      <c r="B498" s="123"/>
      <c r="E498" s="123" t="str">
        <f>Objects!$K$231</f>
        <v>Beaker (Phenol)</v>
      </c>
      <c r="F498" s="123">
        <v>16</v>
      </c>
      <c r="G498" s="123" t="str">
        <f>Objects!$K$147</f>
        <v>Beaker (Formaldehyde)</v>
      </c>
      <c r="H498" s="123">
        <v>32</v>
      </c>
      <c r="I498" s="123" t="str">
        <f>Objects!$J$287</f>
        <v>Vial (Sulfuric Acid)</v>
      </c>
      <c r="J498" s="124">
        <v>12</v>
      </c>
      <c r="K498" s="126" t="str">
        <f>Objects!$AW$56</f>
        <v>Carbon Fiber Weave</v>
      </c>
      <c r="L498" s="126">
        <v>16</v>
      </c>
      <c r="N498" s="126"/>
      <c r="O498" s="158" t="str">
        <f>Objects!$W$117</f>
        <v>Beaker (Phenolic-Carbon Fiber Resin)</v>
      </c>
      <c r="P498" s="123">
        <v>16</v>
      </c>
      <c r="Q498" s="123" t="str">
        <f>Objects!$K$317</f>
        <v>Beaker (Deionized Water)</v>
      </c>
      <c r="R498" s="123">
        <v>16</v>
      </c>
      <c r="S498" s="123"/>
      <c r="T498" s="123"/>
      <c r="U498" s="123"/>
      <c r="V498" s="123"/>
      <c r="W498" s="123"/>
      <c r="X498" s="123"/>
      <c r="Y498" s="123"/>
      <c r="Z498" s="123"/>
      <c r="AA498" s="123"/>
      <c r="AB498" s="147"/>
      <c r="AC498" s="147"/>
    </row>
    <row r="499" spans="1:29" ht="15" customHeight="1" x14ac:dyDescent="0.25">
      <c r="A499" s="142" t="str">
        <f>[3]Enums!$A$146</f>
        <v>1.1.2</v>
      </c>
      <c r="B499" s="123"/>
      <c r="E499" s="123" t="str">
        <f>Objects!$L$231</f>
        <v>Drum (Phenol)</v>
      </c>
      <c r="F499" s="123">
        <v>1</v>
      </c>
      <c r="G499" s="123" t="str">
        <f>Objects!$L$147</f>
        <v>Drum (Formaldehyde)</v>
      </c>
      <c r="H499" s="123">
        <v>2</v>
      </c>
      <c r="I499" s="123" t="str">
        <f>Objects!$J$287</f>
        <v>Vial (Sulfuric Acid)</v>
      </c>
      <c r="J499" s="124">
        <v>16</v>
      </c>
      <c r="K499" s="126" t="str">
        <f>Objects!$AW$56</f>
        <v>Carbon Fiber Weave</v>
      </c>
      <c r="L499" s="126">
        <v>64</v>
      </c>
      <c r="N499" s="126"/>
      <c r="O499" s="158" t="str">
        <f>Objects!$X$117</f>
        <v>Drum (Phenolic-Carbon Fiber Resin)</v>
      </c>
      <c r="P499" s="123">
        <v>1</v>
      </c>
      <c r="Q499" s="123" t="str">
        <f>Objects!$L$317</f>
        <v>Drum (Deionized Water)</v>
      </c>
      <c r="R499" s="123">
        <v>1</v>
      </c>
      <c r="S499" s="123"/>
      <c r="T499" s="123"/>
      <c r="U499" s="123"/>
      <c r="V499" s="123"/>
      <c r="W499" s="123"/>
      <c r="X499" s="123"/>
      <c r="Y499" s="123"/>
      <c r="Z499" s="123"/>
      <c r="AA499" s="123"/>
      <c r="AB499" s="147"/>
      <c r="AC499" s="147"/>
    </row>
    <row r="500" spans="1:29" ht="15" customHeight="1" x14ac:dyDescent="0.25">
      <c r="A500" s="142" t="str">
        <f>[3]Enums!$A$146</f>
        <v>1.1.2</v>
      </c>
      <c r="B500" s="123"/>
      <c r="E500" s="123" t="str">
        <f>Objects!$J$67</f>
        <v>Vial (Bisphenol A)</v>
      </c>
      <c r="F500" s="123">
        <v>1</v>
      </c>
      <c r="G500" s="123" t="str">
        <f>Objects!$J$235</f>
        <v>Vial (Phosgene)</v>
      </c>
      <c r="H500" s="123">
        <v>1</v>
      </c>
      <c r="I500" s="123"/>
      <c r="J500" s="123"/>
      <c r="K500" s="123"/>
      <c r="L500" s="124"/>
      <c r="N500" s="126"/>
      <c r="O500" s="158" t="str">
        <f>Objects!$V$43</f>
        <v>Bag (PolyCarbonate Pellets)</v>
      </c>
      <c r="P500" s="123">
        <v>1</v>
      </c>
      <c r="Q500" s="123"/>
      <c r="R500" s="123"/>
      <c r="S500" s="123"/>
      <c r="T500" s="123"/>
      <c r="U500" s="123"/>
      <c r="V500" s="123"/>
      <c r="W500" s="123"/>
      <c r="X500" s="123"/>
      <c r="Y500" s="123"/>
      <c r="Z500" s="123"/>
      <c r="AA500" s="123"/>
      <c r="AB500" s="147"/>
      <c r="AC500" s="147"/>
    </row>
    <row r="501" spans="1:29" ht="15" customHeight="1" x14ac:dyDescent="0.25">
      <c r="A501" s="142" t="str">
        <f>[3]Enums!$A$146</f>
        <v>1.1.2</v>
      </c>
      <c r="B501" s="123"/>
      <c r="E501" s="123" t="str">
        <f>Objects!$J$67</f>
        <v>Vial (Bisphenol A)</v>
      </c>
      <c r="F501" s="123">
        <v>4</v>
      </c>
      <c r="G501" s="123" t="str">
        <f>Objects!$J$235</f>
        <v>Vial (Phosgene)</v>
      </c>
      <c r="H501" s="123">
        <v>4</v>
      </c>
      <c r="I501" s="123"/>
      <c r="J501" s="123"/>
      <c r="K501" s="123"/>
      <c r="L501" s="124"/>
      <c r="N501" s="126"/>
      <c r="O501" s="158" t="str">
        <f>Objects!$V$43</f>
        <v>Bag (PolyCarbonate Pellets)</v>
      </c>
      <c r="P501" s="123">
        <v>4</v>
      </c>
      <c r="Q501" s="123"/>
      <c r="R501" s="123"/>
      <c r="S501" s="123"/>
      <c r="T501" s="123"/>
      <c r="U501" s="123"/>
      <c r="V501" s="123"/>
      <c r="W501" s="123"/>
      <c r="X501" s="123"/>
      <c r="Y501" s="123"/>
      <c r="Z501" s="123"/>
      <c r="AA501" s="123"/>
      <c r="AB501" s="147"/>
      <c r="AC501" s="147"/>
    </row>
    <row r="502" spans="1:29" ht="15" customHeight="1" x14ac:dyDescent="0.25">
      <c r="A502" s="142" t="str">
        <f>[3]Enums!$A$146</f>
        <v>1.1.2</v>
      </c>
      <c r="B502" s="123"/>
      <c r="E502" s="123" t="str">
        <f>Objects!$J$67</f>
        <v>Vial (Bisphenol A)</v>
      </c>
      <c r="F502" s="123">
        <v>16</v>
      </c>
      <c r="G502" s="123" t="str">
        <f>Objects!$J$235</f>
        <v>Vial (Phosgene)</v>
      </c>
      <c r="H502" s="123">
        <v>16</v>
      </c>
      <c r="I502" s="123"/>
      <c r="J502" s="123"/>
      <c r="K502" s="123"/>
      <c r="L502" s="124"/>
      <c r="N502" s="126"/>
      <c r="O502" s="158" t="str">
        <f>Objects!$V$43</f>
        <v>Bag (PolyCarbonate Pellets)</v>
      </c>
      <c r="P502" s="123">
        <v>16</v>
      </c>
      <c r="Q502" s="123"/>
      <c r="R502" s="123"/>
      <c r="S502" s="123"/>
      <c r="T502" s="123"/>
      <c r="U502" s="123"/>
      <c r="V502" s="123"/>
      <c r="W502" s="123"/>
      <c r="X502" s="123"/>
      <c r="Y502" s="123"/>
      <c r="Z502" s="123"/>
      <c r="AA502" s="123"/>
      <c r="AB502" s="147"/>
      <c r="AC502" s="147"/>
    </row>
    <row r="503" spans="1:29" ht="15" customHeight="1" x14ac:dyDescent="0.25">
      <c r="A503" s="142" t="str">
        <f>[3]Enums!$A$146</f>
        <v>1.1.2</v>
      </c>
      <c r="B503" s="123"/>
      <c r="E503" s="123" t="str">
        <f>Objects!$K$67</f>
        <v>Beaker (Bisphenol A)</v>
      </c>
      <c r="F503" s="123">
        <v>1</v>
      </c>
      <c r="G503" s="123" t="str">
        <f>Objects!$K$235</f>
        <v>Beaker (Phosgene)</v>
      </c>
      <c r="H503" s="123">
        <v>1</v>
      </c>
      <c r="I503" s="123"/>
      <c r="J503" s="123"/>
      <c r="K503" s="123"/>
      <c r="L503" s="124"/>
      <c r="N503" s="126"/>
      <c r="O503" s="158" t="str">
        <f>Objects!$W$43</f>
        <v>Sack (PolyCarbonate Pellets)</v>
      </c>
      <c r="P503" s="123">
        <v>1</v>
      </c>
      <c r="Q503" s="123"/>
      <c r="R503" s="123"/>
      <c r="S503" s="123"/>
      <c r="T503" s="123"/>
      <c r="U503" s="123"/>
      <c r="V503" s="123"/>
      <c r="W503" s="123"/>
      <c r="X503" s="123"/>
      <c r="Y503" s="123"/>
      <c r="Z503" s="123"/>
      <c r="AA503" s="123"/>
      <c r="AB503" s="147"/>
      <c r="AC503" s="147"/>
    </row>
    <row r="504" spans="1:29" ht="15" customHeight="1" x14ac:dyDescent="0.25">
      <c r="A504" s="142" t="str">
        <f>[3]Enums!$A$146</f>
        <v>1.1.2</v>
      </c>
      <c r="B504" s="123"/>
      <c r="E504" s="123" t="str">
        <f>Objects!$K$67</f>
        <v>Beaker (Bisphenol A)</v>
      </c>
      <c r="F504" s="123">
        <v>4</v>
      </c>
      <c r="G504" s="123" t="str">
        <f>Objects!$K$235</f>
        <v>Beaker (Phosgene)</v>
      </c>
      <c r="H504" s="123">
        <v>4</v>
      </c>
      <c r="I504" s="123"/>
      <c r="J504" s="123"/>
      <c r="K504" s="123"/>
      <c r="L504" s="124"/>
      <c r="N504" s="126"/>
      <c r="O504" s="158" t="str">
        <f>Objects!$W$43</f>
        <v>Sack (PolyCarbonate Pellets)</v>
      </c>
      <c r="P504" s="123">
        <v>4</v>
      </c>
      <c r="Q504" s="123"/>
      <c r="R504" s="123"/>
      <c r="S504" s="123"/>
      <c r="T504" s="123"/>
      <c r="U504" s="123"/>
      <c r="V504" s="123"/>
      <c r="W504" s="123"/>
      <c r="X504" s="123"/>
      <c r="Y504" s="123"/>
      <c r="Z504" s="123"/>
      <c r="AA504" s="123"/>
      <c r="AB504" s="147"/>
      <c r="AC504" s="147"/>
    </row>
    <row r="505" spans="1:29" ht="15" customHeight="1" x14ac:dyDescent="0.25">
      <c r="A505" s="142" t="str">
        <f>[3]Enums!$A$146</f>
        <v>1.1.2</v>
      </c>
      <c r="B505" s="123"/>
      <c r="E505" s="123" t="str">
        <f>Objects!$K$67</f>
        <v>Beaker (Bisphenol A)</v>
      </c>
      <c r="F505" s="123">
        <v>16</v>
      </c>
      <c r="G505" s="123" t="str">
        <f>Objects!$K$235</f>
        <v>Beaker (Phosgene)</v>
      </c>
      <c r="H505" s="123">
        <v>16</v>
      </c>
      <c r="I505" s="123"/>
      <c r="J505" s="123"/>
      <c r="K505" s="123"/>
      <c r="L505" s="124"/>
      <c r="N505" s="126"/>
      <c r="O505" s="158" t="str">
        <f>Objects!$W$43</f>
        <v>Sack (PolyCarbonate Pellets)</v>
      </c>
      <c r="P505" s="123">
        <v>16</v>
      </c>
      <c r="Q505" s="123"/>
      <c r="R505" s="123"/>
      <c r="S505" s="123"/>
      <c r="T505" s="123"/>
      <c r="U505" s="123"/>
      <c r="V505" s="123"/>
      <c r="W505" s="123"/>
      <c r="X505" s="123"/>
      <c r="Y505" s="123"/>
      <c r="Z505" s="123"/>
      <c r="AA505" s="123"/>
      <c r="AB505" s="147"/>
      <c r="AC505" s="147"/>
    </row>
    <row r="506" spans="1:29" ht="15" customHeight="1" x14ac:dyDescent="0.25">
      <c r="A506" s="142" t="str">
        <f>[3]Enums!$A$146</f>
        <v>1.1.2</v>
      </c>
      <c r="B506" s="123"/>
      <c r="E506" s="123" t="str">
        <f>Objects!$L$67</f>
        <v>Drum (Bisphenol A)</v>
      </c>
      <c r="F506" s="123">
        <v>1</v>
      </c>
      <c r="G506" s="123" t="str">
        <f>Objects!$L$235</f>
        <v>Drum (Phosgene)</v>
      </c>
      <c r="H506" s="123">
        <v>1</v>
      </c>
      <c r="I506" s="123"/>
      <c r="J506" s="123"/>
      <c r="K506" s="123"/>
      <c r="L506" s="124"/>
      <c r="N506" s="126"/>
      <c r="O506" s="158" t="str">
        <f>Objects!$X$43</f>
        <v>Powder Keg (PolyCarbonate Pellets)</v>
      </c>
      <c r="P506" s="123">
        <v>1</v>
      </c>
      <c r="Q506" s="123"/>
      <c r="R506" s="123"/>
      <c r="S506" s="123"/>
      <c r="T506" s="123"/>
      <c r="U506" s="123"/>
      <c r="V506" s="123"/>
      <c r="W506" s="123"/>
      <c r="X506" s="123"/>
      <c r="Y506" s="123"/>
      <c r="Z506" s="123"/>
      <c r="AA506" s="123"/>
      <c r="AB506" s="147"/>
      <c r="AC506" s="147"/>
    </row>
    <row r="507" spans="1:29" ht="15" customHeight="1" x14ac:dyDescent="0.25">
      <c r="A507" s="142" t="str">
        <f>[3]Enums!$A$146</f>
        <v>1.1.2</v>
      </c>
      <c r="B507" s="123"/>
      <c r="E507" s="123" t="str">
        <f>Objects!$L$67</f>
        <v>Drum (Bisphenol A)</v>
      </c>
      <c r="F507" s="123">
        <v>4</v>
      </c>
      <c r="G507" s="123" t="str">
        <f>Objects!$L$235</f>
        <v>Drum (Phosgene)</v>
      </c>
      <c r="H507" s="123">
        <v>4</v>
      </c>
      <c r="I507" s="123"/>
      <c r="J507" s="123"/>
      <c r="K507" s="123"/>
      <c r="L507" s="124"/>
      <c r="N507" s="126"/>
      <c r="O507" s="158" t="str">
        <f>Objects!$X$43</f>
        <v>Powder Keg (PolyCarbonate Pellets)</v>
      </c>
      <c r="P507" s="123">
        <v>4</v>
      </c>
      <c r="Q507" s="123"/>
      <c r="R507" s="123"/>
      <c r="S507" s="123"/>
      <c r="T507" s="123"/>
      <c r="U507" s="123"/>
      <c r="V507" s="123"/>
      <c r="W507" s="123"/>
      <c r="X507" s="123"/>
      <c r="Y507" s="123"/>
      <c r="Z507" s="123"/>
      <c r="AA507" s="123"/>
      <c r="AB507" s="147"/>
      <c r="AC507" s="147"/>
    </row>
    <row r="508" spans="1:29" ht="15" customHeight="1" x14ac:dyDescent="0.25">
      <c r="A508" s="142" t="str">
        <f>[3]Enums!$A$146</f>
        <v>1.1.2</v>
      </c>
      <c r="B508" s="123"/>
      <c r="E508" s="123" t="str">
        <f>Objects!$L$67</f>
        <v>Drum (Bisphenol A)</v>
      </c>
      <c r="F508" s="123">
        <v>16</v>
      </c>
      <c r="G508" s="123" t="str">
        <f>Objects!$L$235</f>
        <v>Drum (Phosgene)</v>
      </c>
      <c r="H508" s="123">
        <v>16</v>
      </c>
      <c r="I508" s="123"/>
      <c r="J508" s="123"/>
      <c r="K508" s="123"/>
      <c r="L508" s="124"/>
      <c r="N508" s="126"/>
      <c r="O508" s="158" t="str">
        <f>Objects!$X$43</f>
        <v>Powder Keg (PolyCarbonate Pellets)</v>
      </c>
      <c r="P508" s="123">
        <v>16</v>
      </c>
      <c r="Q508" s="123"/>
      <c r="R508" s="123"/>
      <c r="S508" s="123"/>
      <c r="T508" s="123"/>
      <c r="U508" s="123"/>
      <c r="V508" s="123"/>
      <c r="W508" s="123"/>
      <c r="X508" s="123"/>
      <c r="Y508" s="123"/>
      <c r="Z508" s="123"/>
      <c r="AA508" s="123"/>
      <c r="AB508" s="147"/>
      <c r="AC508" s="147"/>
    </row>
    <row r="509" spans="1:29" ht="15" customHeight="1" x14ac:dyDescent="0.25">
      <c r="A509" s="142" t="str">
        <f>[3]Enums!$A$146</f>
        <v>1.1.2</v>
      </c>
      <c r="B509" s="123"/>
      <c r="E509" s="123" t="str">
        <f>Objects!$L$67</f>
        <v>Drum (Bisphenol A)</v>
      </c>
      <c r="F509" s="123">
        <v>64</v>
      </c>
      <c r="G509" s="123" t="str">
        <f>Objects!$L$235</f>
        <v>Drum (Phosgene)</v>
      </c>
      <c r="H509" s="123">
        <v>64</v>
      </c>
      <c r="I509" s="123"/>
      <c r="J509" s="123"/>
      <c r="K509" s="123"/>
      <c r="L509" s="124"/>
      <c r="N509" s="126"/>
      <c r="O509" s="158" t="str">
        <f>Objects!$X$43</f>
        <v>Powder Keg (PolyCarbonate Pellets)</v>
      </c>
      <c r="P509" s="123">
        <v>64</v>
      </c>
      <c r="Q509" s="123"/>
      <c r="R509" s="123"/>
      <c r="S509" s="123"/>
      <c r="T509" s="123"/>
      <c r="U509" s="123"/>
      <c r="V509" s="123"/>
      <c r="W509" s="123"/>
      <c r="X509" s="123"/>
      <c r="Y509" s="123"/>
      <c r="Z509" s="123"/>
      <c r="AA509" s="123"/>
      <c r="AB509" s="147"/>
      <c r="AC509" s="147"/>
    </row>
    <row r="510" spans="1:29" ht="15" customHeight="1" x14ac:dyDescent="0.25">
      <c r="A510" s="142" t="str">
        <f>[3]Enums!$A$146</f>
        <v>1.1.2</v>
      </c>
      <c r="B510" s="123"/>
      <c r="E510" s="61" t="str">
        <f>Objects!$J$62</f>
        <v>Vial (Benzene)</v>
      </c>
      <c r="F510" s="123">
        <v>1</v>
      </c>
      <c r="G510" s="13" t="str">
        <f>Objects!$R$2</f>
        <v>Flask (Hydrogen)</v>
      </c>
      <c r="H510" s="13">
        <v>3</v>
      </c>
      <c r="I510" s="123" t="str">
        <f>Objects!$G$2</f>
        <v>Platinum Catalyst</v>
      </c>
      <c r="J510" s="123">
        <v>1</v>
      </c>
      <c r="K510" s="123"/>
      <c r="L510" s="124"/>
      <c r="N510" s="126"/>
      <c r="O510" s="158" t="str">
        <f>Objects!$J$114</f>
        <v>Vial (Cyclohexane)</v>
      </c>
      <c r="P510" s="123">
        <v>1</v>
      </c>
      <c r="Q510" s="123"/>
      <c r="R510" s="123"/>
      <c r="S510" s="123"/>
      <c r="T510" s="123"/>
      <c r="U510" s="123"/>
      <c r="V510" s="123"/>
      <c r="W510" s="123"/>
      <c r="X510" s="123"/>
      <c r="Y510" s="123"/>
      <c r="Z510" s="123"/>
      <c r="AA510" s="123"/>
      <c r="AB510" s="147"/>
      <c r="AC510" s="147"/>
    </row>
    <row r="511" spans="1:29" ht="15" customHeight="1" x14ac:dyDescent="0.25">
      <c r="A511" s="142" t="str">
        <f>[3]Enums!$A$146</f>
        <v>1.1.2</v>
      </c>
      <c r="B511" s="123"/>
      <c r="E511" s="61" t="str">
        <f>Objects!$J$62</f>
        <v>Vial (Benzene)</v>
      </c>
      <c r="F511" s="123">
        <v>4</v>
      </c>
      <c r="G511" s="13" t="str">
        <f>Objects!$R$2</f>
        <v>Flask (Hydrogen)</v>
      </c>
      <c r="H511" s="13">
        <v>12</v>
      </c>
      <c r="I511" s="123" t="str">
        <f>Objects!$G$2</f>
        <v>Platinum Catalyst</v>
      </c>
      <c r="J511" s="123">
        <v>2</v>
      </c>
      <c r="K511" s="123"/>
      <c r="L511" s="124"/>
      <c r="N511" s="126"/>
      <c r="O511" s="158" t="str">
        <f>Objects!$J$114</f>
        <v>Vial (Cyclohexane)</v>
      </c>
      <c r="P511" s="123">
        <v>4</v>
      </c>
      <c r="Q511" s="123" t="str">
        <f>Objects!$G$2</f>
        <v>Platinum Catalyst</v>
      </c>
      <c r="R511" s="123">
        <v>1</v>
      </c>
      <c r="S511" s="123"/>
      <c r="T511" s="123"/>
      <c r="U511" s="123"/>
      <c r="V511" s="123"/>
      <c r="W511" s="123"/>
      <c r="X511" s="123"/>
      <c r="Y511" s="123"/>
      <c r="Z511" s="123"/>
      <c r="AA511" s="123"/>
      <c r="AB511" s="147"/>
      <c r="AC511" s="147"/>
    </row>
    <row r="512" spans="1:29" ht="15" customHeight="1" x14ac:dyDescent="0.25">
      <c r="A512" s="142" t="str">
        <f>[3]Enums!$A$146</f>
        <v>1.1.2</v>
      </c>
      <c r="B512" s="123"/>
      <c r="E512" s="61" t="str">
        <f>Objects!$J$62</f>
        <v>Vial (Benzene)</v>
      </c>
      <c r="F512" s="123">
        <v>16</v>
      </c>
      <c r="G512" s="13" t="str">
        <f>Objects!$R$2</f>
        <v>Flask (Hydrogen)</v>
      </c>
      <c r="H512" s="13">
        <v>48</v>
      </c>
      <c r="I512" s="123" t="str">
        <f>Objects!$G$2</f>
        <v>Platinum Catalyst</v>
      </c>
      <c r="J512" s="123">
        <v>3</v>
      </c>
      <c r="K512" s="123"/>
      <c r="L512" s="124"/>
      <c r="N512" s="126"/>
      <c r="O512" s="158" t="str">
        <f>Objects!$J$114</f>
        <v>Vial (Cyclohexane)</v>
      </c>
      <c r="P512" s="123">
        <v>16</v>
      </c>
      <c r="Q512" s="123" t="str">
        <f>Objects!$G$2</f>
        <v>Platinum Catalyst</v>
      </c>
      <c r="R512" s="123">
        <v>2</v>
      </c>
      <c r="S512" s="123"/>
      <c r="T512" s="123"/>
      <c r="U512" s="123"/>
      <c r="V512" s="123"/>
      <c r="W512" s="123"/>
      <c r="X512" s="123"/>
      <c r="Y512" s="123"/>
      <c r="Z512" s="123"/>
      <c r="AA512" s="123"/>
      <c r="AB512" s="147"/>
      <c r="AC512" s="147"/>
    </row>
    <row r="513" spans="1:29" ht="15" customHeight="1" x14ac:dyDescent="0.25">
      <c r="A513" s="142" t="str">
        <f>[3]Enums!$A$146</f>
        <v>1.1.2</v>
      </c>
      <c r="B513" s="123"/>
      <c r="E513" s="61" t="str">
        <f>Objects!$K$62</f>
        <v>Beaker (Benzene)</v>
      </c>
      <c r="F513" s="123">
        <v>1</v>
      </c>
      <c r="G513" s="13" t="str">
        <f>Objects!$R$2</f>
        <v>Flask (Hydrogen)</v>
      </c>
      <c r="H513" s="13">
        <v>3</v>
      </c>
      <c r="I513" s="123" t="str">
        <f>Objects!$G$2</f>
        <v>Platinum Catalyst</v>
      </c>
      <c r="J513" s="123">
        <v>4</v>
      </c>
      <c r="K513" s="123"/>
      <c r="L513" s="124"/>
      <c r="N513" s="126"/>
      <c r="O513" s="158" t="str">
        <f>Objects!$K$114</f>
        <v>Beaker (Cyclohexane)</v>
      </c>
      <c r="P513" s="123">
        <v>1</v>
      </c>
      <c r="Q513" s="123" t="str">
        <f>Objects!$G$2</f>
        <v>Platinum Catalyst</v>
      </c>
      <c r="R513" s="123">
        <v>3</v>
      </c>
      <c r="S513" s="123"/>
      <c r="T513" s="123"/>
      <c r="U513" s="123"/>
      <c r="V513" s="123"/>
      <c r="W513" s="123"/>
      <c r="X513" s="123"/>
      <c r="Y513" s="123"/>
      <c r="Z513" s="123"/>
      <c r="AA513" s="123"/>
      <c r="AB513" s="147"/>
      <c r="AC513" s="147"/>
    </row>
    <row r="514" spans="1:29" ht="15" customHeight="1" x14ac:dyDescent="0.25">
      <c r="A514" s="142" t="str">
        <f>[3]Enums!$A$146</f>
        <v>1.1.2</v>
      </c>
      <c r="B514" s="123"/>
      <c r="E514" s="61" t="str">
        <f>Objects!$K$62</f>
        <v>Beaker (Benzene)</v>
      </c>
      <c r="F514" s="123">
        <v>4</v>
      </c>
      <c r="G514" s="13" t="str">
        <f>Objects!$S$2</f>
        <v>Cartridge (Hydrogen)</v>
      </c>
      <c r="H514" s="13">
        <v>12</v>
      </c>
      <c r="I514" s="123" t="str">
        <f>Objects!$G$2</f>
        <v>Platinum Catalyst</v>
      </c>
      <c r="J514" s="123">
        <v>5</v>
      </c>
      <c r="K514" s="123"/>
      <c r="L514" s="124"/>
      <c r="N514" s="126"/>
      <c r="O514" s="158" t="str">
        <f>Objects!$K$114</f>
        <v>Beaker (Cyclohexane)</v>
      </c>
      <c r="P514" s="123">
        <v>4</v>
      </c>
      <c r="Q514" s="123" t="str">
        <f>Objects!$G$2</f>
        <v>Platinum Catalyst</v>
      </c>
      <c r="R514" s="123">
        <v>4</v>
      </c>
      <c r="S514" s="123"/>
      <c r="T514" s="123"/>
      <c r="U514" s="123"/>
      <c r="V514" s="123"/>
      <c r="W514" s="123"/>
      <c r="X514" s="123"/>
      <c r="Y514" s="123"/>
      <c r="Z514" s="123"/>
      <c r="AA514" s="123"/>
      <c r="AB514" s="147"/>
      <c r="AC514" s="147"/>
    </row>
    <row r="515" spans="1:29" ht="15" customHeight="1" x14ac:dyDescent="0.25">
      <c r="A515" s="142" t="str">
        <f>[3]Enums!$A$146</f>
        <v>1.1.2</v>
      </c>
      <c r="B515" s="123"/>
      <c r="E515" s="61" t="str">
        <f>Objects!$K$62</f>
        <v>Beaker (Benzene)</v>
      </c>
      <c r="F515" s="123">
        <v>16</v>
      </c>
      <c r="G515" s="13" t="str">
        <f>Objects!$S$2</f>
        <v>Cartridge (Hydrogen)</v>
      </c>
      <c r="H515" s="13">
        <v>48</v>
      </c>
      <c r="I515" s="123" t="str">
        <f>Objects!$G$2</f>
        <v>Platinum Catalyst</v>
      </c>
      <c r="J515" s="123">
        <v>6</v>
      </c>
      <c r="K515" s="123"/>
      <c r="L515" s="124"/>
      <c r="N515" s="126"/>
      <c r="O515" s="158" t="str">
        <f>Objects!$K$114</f>
        <v>Beaker (Cyclohexane)</v>
      </c>
      <c r="P515" s="123">
        <v>16</v>
      </c>
      <c r="Q515" s="123" t="str">
        <f>Objects!$G$2</f>
        <v>Platinum Catalyst</v>
      </c>
      <c r="R515" s="123">
        <v>5</v>
      </c>
      <c r="S515" s="123"/>
      <c r="T515" s="123"/>
      <c r="U515" s="123"/>
      <c r="V515" s="123"/>
      <c r="W515" s="123"/>
      <c r="X515" s="123"/>
      <c r="Y515" s="123"/>
      <c r="Z515" s="123"/>
      <c r="AA515" s="123"/>
      <c r="AB515" s="147"/>
      <c r="AC515" s="147"/>
    </row>
    <row r="516" spans="1:29" ht="15" customHeight="1" x14ac:dyDescent="0.25">
      <c r="A516" s="142" t="str">
        <f>[3]Enums!$A$146</f>
        <v>1.1.2</v>
      </c>
      <c r="B516" s="123"/>
      <c r="E516" s="61" t="str">
        <f>Objects!$L$62</f>
        <v>Drum (Benzene)</v>
      </c>
      <c r="F516" s="123">
        <v>1</v>
      </c>
      <c r="G516" s="13" t="str">
        <f>Objects!$T$2</f>
        <v>Canister (Hydrogen)</v>
      </c>
      <c r="H516" s="13">
        <v>3</v>
      </c>
      <c r="I516" s="123" t="str">
        <f>Objects!$G$2</f>
        <v>Platinum Catalyst</v>
      </c>
      <c r="J516" s="123">
        <v>7</v>
      </c>
      <c r="K516" s="123"/>
      <c r="L516" s="124"/>
      <c r="N516" s="126"/>
      <c r="O516" s="158" t="str">
        <f>Objects!$L$114</f>
        <v>Drum (Cyclohexane)</v>
      </c>
      <c r="P516" s="123">
        <v>1</v>
      </c>
      <c r="Q516" s="123" t="str">
        <f>Objects!$G$2</f>
        <v>Platinum Catalyst</v>
      </c>
      <c r="R516" s="123">
        <v>6</v>
      </c>
      <c r="S516" s="123"/>
      <c r="T516" s="123"/>
      <c r="U516" s="123"/>
      <c r="V516" s="123"/>
      <c r="W516" s="123"/>
      <c r="X516" s="123"/>
      <c r="Y516" s="123"/>
      <c r="Z516" s="123"/>
      <c r="AA516" s="123"/>
      <c r="AB516" s="147"/>
      <c r="AC516" s="147"/>
    </row>
    <row r="517" spans="1:29" ht="15" customHeight="1" x14ac:dyDescent="0.25">
      <c r="A517" s="142" t="str">
        <f>[3]Enums!$A$146</f>
        <v>1.1.2</v>
      </c>
      <c r="B517" s="123"/>
      <c r="E517" s="61" t="str">
        <f>Objects!$L$62</f>
        <v>Drum (Benzene)</v>
      </c>
      <c r="F517" s="123">
        <v>4</v>
      </c>
      <c r="G517" s="13" t="str">
        <f>Objects!$T$2</f>
        <v>Canister (Hydrogen)</v>
      </c>
      <c r="H517" s="13">
        <v>12</v>
      </c>
      <c r="I517" s="123" t="str">
        <f>Objects!$G$2</f>
        <v>Platinum Catalyst</v>
      </c>
      <c r="J517" s="123">
        <v>8</v>
      </c>
      <c r="K517" s="123"/>
      <c r="L517" s="124"/>
      <c r="N517" s="126"/>
      <c r="O517" s="158" t="str">
        <f>Objects!$L$114</f>
        <v>Drum (Cyclohexane)</v>
      </c>
      <c r="P517" s="123">
        <v>4</v>
      </c>
      <c r="Q517" s="123" t="str">
        <f>Objects!$G$2</f>
        <v>Platinum Catalyst</v>
      </c>
      <c r="R517" s="123">
        <v>7</v>
      </c>
      <c r="S517" s="123"/>
      <c r="T517" s="123"/>
      <c r="U517" s="123"/>
      <c r="V517" s="123"/>
      <c r="W517" s="123"/>
      <c r="X517" s="123"/>
      <c r="Y517" s="123"/>
      <c r="Z517" s="123"/>
      <c r="AA517" s="123"/>
      <c r="AB517" s="147"/>
      <c r="AC517" s="147"/>
    </row>
    <row r="518" spans="1:29" ht="15" customHeight="1" x14ac:dyDescent="0.25">
      <c r="A518" s="142" t="str">
        <f>[3]Enums!$A$146</f>
        <v>1.1.2</v>
      </c>
      <c r="B518" s="123"/>
      <c r="E518" s="61" t="str">
        <f>Objects!$L$62</f>
        <v>Drum (Benzene)</v>
      </c>
      <c r="F518" s="123">
        <v>16</v>
      </c>
      <c r="G518" s="13" t="str">
        <f>Objects!$T$2</f>
        <v>Canister (Hydrogen)</v>
      </c>
      <c r="H518" s="13">
        <v>48</v>
      </c>
      <c r="I518" s="123" t="str">
        <f>Objects!$G$2</f>
        <v>Platinum Catalyst</v>
      </c>
      <c r="J518" s="123">
        <v>9</v>
      </c>
      <c r="K518" s="123"/>
      <c r="L518" s="124"/>
      <c r="N518" s="126"/>
      <c r="O518" s="158" t="str">
        <f>Objects!$L$114</f>
        <v>Drum (Cyclohexane)</v>
      </c>
      <c r="P518" s="123">
        <v>16</v>
      </c>
      <c r="Q518" s="123" t="str">
        <f>Objects!$G$2</f>
        <v>Platinum Catalyst</v>
      </c>
      <c r="R518" s="123">
        <v>8</v>
      </c>
      <c r="S518" s="123"/>
      <c r="T518" s="123"/>
      <c r="U518" s="123"/>
      <c r="V518" s="123"/>
      <c r="W518" s="123"/>
      <c r="X518" s="123"/>
      <c r="Y518" s="123"/>
      <c r="Z518" s="123"/>
      <c r="AA518" s="123"/>
      <c r="AB518" s="147"/>
      <c r="AC518" s="147"/>
    </row>
    <row r="519" spans="1:29" ht="15" customHeight="1" x14ac:dyDescent="0.25">
      <c r="A519" s="142" t="str">
        <f>[3]Enums!$A$146</f>
        <v>1.1.2</v>
      </c>
      <c r="B519" s="123"/>
      <c r="E519" s="61" t="str">
        <f>Objects!$L$62</f>
        <v>Drum (Benzene)</v>
      </c>
      <c r="F519" s="123">
        <v>64</v>
      </c>
      <c r="G519" s="13" t="str">
        <f>Objects!$T$2</f>
        <v>Canister (Hydrogen)</v>
      </c>
      <c r="H519" s="13">
        <v>64</v>
      </c>
      <c r="I519" s="13" t="str">
        <f>Objects!$T$2</f>
        <v>Canister (Hydrogen)</v>
      </c>
      <c r="J519" s="13">
        <v>64</v>
      </c>
      <c r="K519" s="13" t="str">
        <f>Objects!$T$2</f>
        <v>Canister (Hydrogen)</v>
      </c>
      <c r="L519" s="13">
        <v>64</v>
      </c>
      <c r="M519" s="123" t="str">
        <f>Objects!$G$2</f>
        <v>Platinum Catalyst</v>
      </c>
      <c r="N519" s="126">
        <v>10</v>
      </c>
      <c r="O519" s="158" t="str">
        <f>Objects!$L$114</f>
        <v>Drum (Cyclohexane)</v>
      </c>
      <c r="P519" s="123">
        <v>64</v>
      </c>
      <c r="Q519" s="123"/>
      <c r="R519" s="123"/>
      <c r="S519" s="123"/>
      <c r="T519" s="123"/>
      <c r="U519" s="123"/>
      <c r="V519" s="123"/>
      <c r="W519" s="123"/>
      <c r="X519" s="123"/>
      <c r="Y519" s="123"/>
      <c r="Z519" s="123"/>
      <c r="AA519" s="123"/>
      <c r="AB519" s="147"/>
      <c r="AC519" s="147"/>
    </row>
    <row r="520" spans="1:29" ht="15" customHeight="1" x14ac:dyDescent="0.25">
      <c r="A520" s="142" t="str">
        <f>[3]Enums!$A$146</f>
        <v>1.1.2</v>
      </c>
      <c r="B520" s="123"/>
      <c r="E520" s="130" t="str">
        <f>Objects!$J$114</f>
        <v>Vial (Cyclohexane)</v>
      </c>
      <c r="F520" s="123">
        <v>1</v>
      </c>
      <c r="G520" s="130" t="str">
        <f>Objects!$R$9</f>
        <v>Flask (Oxygen)</v>
      </c>
      <c r="H520" s="123">
        <v>1</v>
      </c>
      <c r="I520" s="13" t="str">
        <f>Objects!$G$5</f>
        <v>Cobalt Catalyst</v>
      </c>
      <c r="J520" s="13">
        <v>1</v>
      </c>
      <c r="K520" s="13"/>
      <c r="L520" s="13"/>
      <c r="M520" s="123"/>
      <c r="N520" s="126"/>
      <c r="O520" s="158" t="str">
        <f>Objects!$N$40</f>
        <v>Vial (Cyclohexanol)</v>
      </c>
      <c r="P520" s="123">
        <v>1</v>
      </c>
      <c r="Q520" s="13" t="str">
        <f>Objects!$J$116</f>
        <v>Vial (Cyclohexanone)</v>
      </c>
      <c r="R520" s="123">
        <v>1</v>
      </c>
      <c r="S520" s="123"/>
      <c r="T520" s="123"/>
      <c r="U520" s="123"/>
      <c r="V520" s="123"/>
      <c r="W520" s="123"/>
      <c r="X520" s="123"/>
      <c r="Y520" s="123"/>
      <c r="Z520" s="123"/>
      <c r="AA520" s="123"/>
      <c r="AB520" s="147"/>
      <c r="AC520" s="147"/>
    </row>
    <row r="521" spans="1:29" ht="15" customHeight="1" x14ac:dyDescent="0.25">
      <c r="A521" s="142" t="str">
        <f>[3]Enums!$A$146</f>
        <v>1.1.2</v>
      </c>
      <c r="B521" s="123"/>
      <c r="E521" s="130" t="str">
        <f>Objects!$J$114</f>
        <v>Vial (Cyclohexane)</v>
      </c>
      <c r="F521" s="123">
        <v>4</v>
      </c>
      <c r="G521" s="130" t="str">
        <f>Objects!$R$9</f>
        <v>Flask (Oxygen)</v>
      </c>
      <c r="H521" s="123">
        <v>4</v>
      </c>
      <c r="I521" s="13" t="str">
        <f>Objects!$G$5</f>
        <v>Cobalt Catalyst</v>
      </c>
      <c r="J521" s="13">
        <v>2</v>
      </c>
      <c r="K521" s="13"/>
      <c r="L521" s="13"/>
      <c r="M521" s="123"/>
      <c r="N521" s="126"/>
      <c r="O521" s="158" t="str">
        <f>Objects!$N$40</f>
        <v>Vial (Cyclohexanol)</v>
      </c>
      <c r="P521" s="123">
        <v>4</v>
      </c>
      <c r="Q521" s="13" t="str">
        <f>Objects!$J$116</f>
        <v>Vial (Cyclohexanone)</v>
      </c>
      <c r="R521" s="123">
        <v>4</v>
      </c>
      <c r="S521" s="13" t="str">
        <f>Objects!$G$5</f>
        <v>Cobalt Catalyst</v>
      </c>
      <c r="T521" s="13">
        <v>1</v>
      </c>
      <c r="U521" s="123"/>
      <c r="V521" s="123"/>
      <c r="W521" s="123"/>
      <c r="X521" s="123"/>
      <c r="Y521" s="123"/>
      <c r="Z521" s="123"/>
      <c r="AA521" s="123"/>
      <c r="AB521" s="147"/>
      <c r="AC521" s="147"/>
    </row>
    <row r="522" spans="1:29" ht="15" customHeight="1" x14ac:dyDescent="0.25">
      <c r="A522" s="142" t="str">
        <f>[3]Enums!$A$146</f>
        <v>1.1.2</v>
      </c>
      <c r="B522" s="123"/>
      <c r="E522" s="130" t="str">
        <f>Objects!$J$114</f>
        <v>Vial (Cyclohexane)</v>
      </c>
      <c r="F522" s="123">
        <v>16</v>
      </c>
      <c r="G522" s="130" t="str">
        <f>Objects!$R$9</f>
        <v>Flask (Oxygen)</v>
      </c>
      <c r="H522" s="123">
        <v>16</v>
      </c>
      <c r="I522" s="13" t="str">
        <f>Objects!$G$5</f>
        <v>Cobalt Catalyst</v>
      </c>
      <c r="J522" s="13">
        <v>3</v>
      </c>
      <c r="K522" s="13"/>
      <c r="L522" s="13"/>
      <c r="M522" s="123"/>
      <c r="N522" s="126"/>
      <c r="O522" s="158" t="str">
        <f>Objects!$N$40</f>
        <v>Vial (Cyclohexanol)</v>
      </c>
      <c r="P522" s="123">
        <v>16</v>
      </c>
      <c r="Q522" s="13" t="str">
        <f>Objects!$J$116</f>
        <v>Vial (Cyclohexanone)</v>
      </c>
      <c r="R522" s="123">
        <v>16</v>
      </c>
      <c r="S522" s="13" t="str">
        <f>Objects!$G$5</f>
        <v>Cobalt Catalyst</v>
      </c>
      <c r="T522" s="13">
        <v>2</v>
      </c>
      <c r="U522" s="123"/>
      <c r="V522" s="123"/>
      <c r="W522" s="123"/>
      <c r="X522" s="123"/>
      <c r="Y522" s="123"/>
      <c r="Z522" s="123"/>
      <c r="AA522" s="123"/>
      <c r="AB522" s="147"/>
      <c r="AC522" s="147"/>
    </row>
    <row r="523" spans="1:29" ht="15" customHeight="1" x14ac:dyDescent="0.25">
      <c r="A523" s="142" t="str">
        <f>[3]Enums!$A$146</f>
        <v>1.1.2</v>
      </c>
      <c r="B523" s="123"/>
      <c r="E523" s="130" t="str">
        <f>Objects!$K$114</f>
        <v>Beaker (Cyclohexane)</v>
      </c>
      <c r="F523" s="123">
        <v>1</v>
      </c>
      <c r="G523" s="130" t="str">
        <f>Objects!$S$9</f>
        <v>Cartridge (Oxygen)</v>
      </c>
      <c r="H523" s="123">
        <v>1</v>
      </c>
      <c r="I523" s="13" t="str">
        <f>Objects!$G$5</f>
        <v>Cobalt Catalyst</v>
      </c>
      <c r="J523" s="13">
        <v>4</v>
      </c>
      <c r="K523" s="13"/>
      <c r="L523" s="13"/>
      <c r="M523" s="123"/>
      <c r="N523" s="126"/>
      <c r="O523" s="158" t="str">
        <f>Objects!$O$40</f>
        <v>Beaker (Cyclohexanol)</v>
      </c>
      <c r="P523" s="123">
        <v>1</v>
      </c>
      <c r="Q523" s="13" t="str">
        <f>Objects!$K$116</f>
        <v>Beaker (Cyclohexanone)</v>
      </c>
      <c r="R523" s="123">
        <v>1</v>
      </c>
      <c r="S523" s="13" t="str">
        <f>Objects!$G$5</f>
        <v>Cobalt Catalyst</v>
      </c>
      <c r="T523" s="13">
        <v>3</v>
      </c>
      <c r="U523" s="123"/>
      <c r="V523" s="123"/>
      <c r="W523" s="123"/>
      <c r="X523" s="123"/>
      <c r="Y523" s="123"/>
      <c r="Z523" s="123"/>
      <c r="AA523" s="123"/>
      <c r="AB523" s="147"/>
      <c r="AC523" s="147"/>
    </row>
    <row r="524" spans="1:29" ht="15" customHeight="1" x14ac:dyDescent="0.25">
      <c r="A524" s="142" t="str">
        <f>[3]Enums!$A$146</f>
        <v>1.1.2</v>
      </c>
      <c r="B524" s="123"/>
      <c r="E524" s="130" t="str">
        <f>Objects!$K$114</f>
        <v>Beaker (Cyclohexane)</v>
      </c>
      <c r="F524" s="123">
        <v>4</v>
      </c>
      <c r="G524" s="130" t="str">
        <f>Objects!$S$9</f>
        <v>Cartridge (Oxygen)</v>
      </c>
      <c r="H524" s="123">
        <v>4</v>
      </c>
      <c r="I524" s="13" t="str">
        <f>Objects!$G$5</f>
        <v>Cobalt Catalyst</v>
      </c>
      <c r="J524" s="13">
        <v>5</v>
      </c>
      <c r="K524" s="13"/>
      <c r="L524" s="13"/>
      <c r="M524" s="123"/>
      <c r="N524" s="126"/>
      <c r="O524" s="158" t="str">
        <f>Objects!$O$40</f>
        <v>Beaker (Cyclohexanol)</v>
      </c>
      <c r="P524" s="123">
        <v>4</v>
      </c>
      <c r="Q524" s="13" t="str">
        <f>Objects!$K$116</f>
        <v>Beaker (Cyclohexanone)</v>
      </c>
      <c r="R524" s="123">
        <v>4</v>
      </c>
      <c r="S524" s="13" t="str">
        <f>Objects!$G$5</f>
        <v>Cobalt Catalyst</v>
      </c>
      <c r="T524" s="13">
        <v>4</v>
      </c>
      <c r="U524" s="123"/>
      <c r="V524" s="123"/>
      <c r="W524" s="123"/>
      <c r="X524" s="123"/>
      <c r="Y524" s="123"/>
      <c r="Z524" s="123"/>
      <c r="AA524" s="123"/>
      <c r="AB524" s="147"/>
      <c r="AC524" s="147"/>
    </row>
    <row r="525" spans="1:29" ht="15" customHeight="1" x14ac:dyDescent="0.25">
      <c r="A525" s="142" t="str">
        <f>[3]Enums!$A$146</f>
        <v>1.1.2</v>
      </c>
      <c r="B525" s="123"/>
      <c r="E525" s="130" t="str">
        <f>Objects!$K$114</f>
        <v>Beaker (Cyclohexane)</v>
      </c>
      <c r="F525" s="123">
        <v>16</v>
      </c>
      <c r="G525" s="130" t="str">
        <f>Objects!$S$9</f>
        <v>Cartridge (Oxygen)</v>
      </c>
      <c r="H525" s="123">
        <v>16</v>
      </c>
      <c r="I525" s="13" t="str">
        <f>Objects!$G$5</f>
        <v>Cobalt Catalyst</v>
      </c>
      <c r="J525" s="13">
        <v>6</v>
      </c>
      <c r="K525" s="13"/>
      <c r="L525" s="13"/>
      <c r="M525" s="123"/>
      <c r="N525" s="126"/>
      <c r="O525" s="158" t="str">
        <f>Objects!$O$40</f>
        <v>Beaker (Cyclohexanol)</v>
      </c>
      <c r="P525" s="123">
        <v>16</v>
      </c>
      <c r="Q525" s="13" t="str">
        <f>Objects!$K$116</f>
        <v>Beaker (Cyclohexanone)</v>
      </c>
      <c r="R525" s="123">
        <v>16</v>
      </c>
      <c r="S525" s="13" t="str">
        <f>Objects!$G$5</f>
        <v>Cobalt Catalyst</v>
      </c>
      <c r="T525" s="13">
        <v>5</v>
      </c>
      <c r="U525" s="123"/>
      <c r="V525" s="123"/>
      <c r="W525" s="123"/>
      <c r="X525" s="123"/>
      <c r="Y525" s="123"/>
      <c r="Z525" s="123"/>
      <c r="AA525" s="123"/>
      <c r="AB525" s="147"/>
      <c r="AC525" s="147"/>
    </row>
    <row r="526" spans="1:29" ht="15" customHeight="1" x14ac:dyDescent="0.25">
      <c r="A526" s="142" t="str">
        <f>[3]Enums!$A$146</f>
        <v>1.1.2</v>
      </c>
      <c r="B526" s="123"/>
      <c r="E526" s="130" t="str">
        <f>Objects!$L$114</f>
        <v>Drum (Cyclohexane)</v>
      </c>
      <c r="F526" s="123">
        <v>1</v>
      </c>
      <c r="G526" s="130" t="str">
        <f>Objects!$T$9</f>
        <v>Canister (Oxygen)</v>
      </c>
      <c r="H526" s="123">
        <v>1</v>
      </c>
      <c r="I526" s="13" t="str">
        <f>Objects!$G$5</f>
        <v>Cobalt Catalyst</v>
      </c>
      <c r="J526" s="13">
        <v>7</v>
      </c>
      <c r="K526" s="13"/>
      <c r="L526" s="13"/>
      <c r="M526" s="123"/>
      <c r="N526" s="126"/>
      <c r="O526" s="158" t="str">
        <f>Objects!$P$40</f>
        <v>Drum (Cyclohexanol)</v>
      </c>
      <c r="P526" s="123">
        <v>1</v>
      </c>
      <c r="Q526" s="13" t="str">
        <f>Objects!$L$116</f>
        <v>Drum (Cyclohexanone)</v>
      </c>
      <c r="R526" s="123">
        <v>1</v>
      </c>
      <c r="S526" s="13" t="str">
        <f>Objects!$G$5</f>
        <v>Cobalt Catalyst</v>
      </c>
      <c r="T526" s="13">
        <v>6</v>
      </c>
      <c r="U526" s="123"/>
      <c r="V526" s="123"/>
      <c r="W526" s="123"/>
      <c r="X526" s="123"/>
      <c r="Y526" s="123"/>
      <c r="Z526" s="123"/>
      <c r="AA526" s="123"/>
      <c r="AB526" s="147"/>
      <c r="AC526" s="147"/>
    </row>
    <row r="527" spans="1:29" ht="15" customHeight="1" x14ac:dyDescent="0.25">
      <c r="A527" s="142" t="str">
        <f>[3]Enums!$A$146</f>
        <v>1.1.2</v>
      </c>
      <c r="B527" s="123"/>
      <c r="E527" s="130" t="str">
        <f>Objects!$L$114</f>
        <v>Drum (Cyclohexane)</v>
      </c>
      <c r="F527" s="123">
        <v>4</v>
      </c>
      <c r="G527" s="130" t="str">
        <f>Objects!$T$9</f>
        <v>Canister (Oxygen)</v>
      </c>
      <c r="H527" s="123">
        <v>4</v>
      </c>
      <c r="I527" s="13" t="str">
        <f>Objects!$G$5</f>
        <v>Cobalt Catalyst</v>
      </c>
      <c r="J527" s="123">
        <v>8</v>
      </c>
      <c r="K527" s="123"/>
      <c r="L527" s="124"/>
      <c r="N527" s="126"/>
      <c r="O527" s="158" t="str">
        <f>Objects!$P$40</f>
        <v>Drum (Cyclohexanol)</v>
      </c>
      <c r="P527" s="123">
        <v>4</v>
      </c>
      <c r="Q527" s="13" t="str">
        <f>Objects!$L$116</f>
        <v>Drum (Cyclohexanone)</v>
      </c>
      <c r="R527" s="123">
        <v>4</v>
      </c>
      <c r="S527" s="13" t="str">
        <f>Objects!$G$5</f>
        <v>Cobalt Catalyst</v>
      </c>
      <c r="T527" s="123">
        <v>7</v>
      </c>
      <c r="U527" s="123"/>
      <c r="V527" s="123"/>
      <c r="W527" s="123"/>
      <c r="X527" s="123"/>
      <c r="Y527" s="123"/>
      <c r="Z527" s="123"/>
      <c r="AA527" s="123"/>
      <c r="AB527" s="147"/>
      <c r="AC527" s="147"/>
    </row>
    <row r="528" spans="1:29" ht="15" customHeight="1" x14ac:dyDescent="0.25">
      <c r="A528" s="142" t="str">
        <f>[3]Enums!$A$146</f>
        <v>1.1.2</v>
      </c>
      <c r="B528" s="123"/>
      <c r="E528" s="130" t="str">
        <f>Objects!$L$114</f>
        <v>Drum (Cyclohexane)</v>
      </c>
      <c r="F528" s="123">
        <v>16</v>
      </c>
      <c r="G528" s="130" t="str">
        <f>Objects!$T$9</f>
        <v>Canister (Oxygen)</v>
      </c>
      <c r="H528" s="123">
        <v>16</v>
      </c>
      <c r="I528" s="13" t="str">
        <f>Objects!$G$5</f>
        <v>Cobalt Catalyst</v>
      </c>
      <c r="J528" s="123">
        <v>9</v>
      </c>
      <c r="K528" s="123"/>
      <c r="L528" s="124"/>
      <c r="N528" s="126"/>
      <c r="O528" s="158" t="str">
        <f>Objects!$P$40</f>
        <v>Drum (Cyclohexanol)</v>
      </c>
      <c r="P528" s="123">
        <v>16</v>
      </c>
      <c r="Q528" s="13" t="str">
        <f>Objects!$L$116</f>
        <v>Drum (Cyclohexanone)</v>
      </c>
      <c r="R528" s="123">
        <v>16</v>
      </c>
      <c r="S528" s="13" t="str">
        <f>Objects!$G$5</f>
        <v>Cobalt Catalyst</v>
      </c>
      <c r="T528" s="123">
        <v>8</v>
      </c>
      <c r="U528" s="123"/>
      <c r="V528" s="123"/>
      <c r="W528" s="123"/>
      <c r="X528" s="123"/>
      <c r="Y528" s="123"/>
      <c r="Z528" s="123"/>
      <c r="AA528" s="123"/>
      <c r="AB528" s="147"/>
      <c r="AC528" s="147"/>
    </row>
    <row r="529" spans="1:29" ht="15" customHeight="1" x14ac:dyDescent="0.25">
      <c r="A529" s="142" t="str">
        <f>[3]Enums!$A$146</f>
        <v>1.1.2</v>
      </c>
      <c r="B529" s="123"/>
      <c r="E529" s="130" t="str">
        <f>Objects!$L$114</f>
        <v>Drum (Cyclohexane)</v>
      </c>
      <c r="F529" s="123">
        <v>64</v>
      </c>
      <c r="G529" s="130" t="str">
        <f>Objects!$T$9</f>
        <v>Canister (Oxygen)</v>
      </c>
      <c r="H529" s="123">
        <v>64</v>
      </c>
      <c r="I529" s="13" t="str">
        <f>Objects!$G$5</f>
        <v>Cobalt Catalyst</v>
      </c>
      <c r="J529" s="123">
        <v>10</v>
      </c>
      <c r="K529" s="123"/>
      <c r="L529" s="124"/>
      <c r="N529" s="126"/>
      <c r="O529" s="158" t="str">
        <f>Objects!$P$40</f>
        <v>Drum (Cyclohexanol)</v>
      </c>
      <c r="P529" s="123">
        <v>64</v>
      </c>
      <c r="Q529" s="13" t="str">
        <f>Objects!$L$116</f>
        <v>Drum (Cyclohexanone)</v>
      </c>
      <c r="R529" s="123">
        <v>64</v>
      </c>
      <c r="S529" s="13" t="str">
        <f>Objects!$G$5</f>
        <v>Cobalt Catalyst</v>
      </c>
      <c r="T529" s="123">
        <v>9</v>
      </c>
      <c r="U529" s="123"/>
      <c r="V529" s="123"/>
      <c r="W529" s="123"/>
      <c r="X529" s="123"/>
      <c r="Y529" s="123"/>
      <c r="Z529" s="123"/>
      <c r="AA529" s="123"/>
      <c r="AB529" s="147"/>
      <c r="AC529" s="147"/>
    </row>
    <row r="530" spans="1:29" ht="15" customHeight="1" x14ac:dyDescent="0.25">
      <c r="A530" s="142" t="str">
        <f>[3]Enums!$A$146</f>
        <v>1.1.2</v>
      </c>
      <c r="B530" s="123"/>
      <c r="E530" s="126" t="str">
        <f>Objects!$N$23</f>
        <v>Vial (Epichlorohydrin)</v>
      </c>
      <c r="F530" s="123">
        <v>1</v>
      </c>
      <c r="G530" s="123" t="str">
        <f>Objects!$J$67</f>
        <v>Vial (Bisphenol A)</v>
      </c>
      <c r="H530" s="123">
        <v>1</v>
      </c>
      <c r="I530" s="123"/>
      <c r="J530" s="123"/>
      <c r="K530" s="123"/>
      <c r="L530" s="124"/>
      <c r="N530" s="126"/>
      <c r="O530" s="158" t="str">
        <f>Objects!$V$12</f>
        <v>Vial (Epoxy Resin)</v>
      </c>
      <c r="P530" s="123">
        <v>1</v>
      </c>
      <c r="Q530" s="123"/>
      <c r="R530" s="123"/>
      <c r="S530" s="123"/>
      <c r="T530" s="123"/>
      <c r="U530" s="123"/>
      <c r="V530" s="123"/>
      <c r="W530" s="123"/>
      <c r="X530" s="123"/>
      <c r="Y530" s="123"/>
      <c r="Z530" s="123"/>
      <c r="AA530" s="123"/>
      <c r="AB530" s="147"/>
      <c r="AC530" s="147"/>
    </row>
    <row r="531" spans="1:29" ht="15" customHeight="1" x14ac:dyDescent="0.25">
      <c r="A531" s="142" t="str">
        <f>[3]Enums!$A$146</f>
        <v>1.1.2</v>
      </c>
      <c r="B531" s="123"/>
      <c r="E531" s="126" t="str">
        <f>Objects!$N$23</f>
        <v>Vial (Epichlorohydrin)</v>
      </c>
      <c r="F531" s="123">
        <v>4</v>
      </c>
      <c r="G531" s="123" t="str">
        <f>Objects!$J$67</f>
        <v>Vial (Bisphenol A)</v>
      </c>
      <c r="H531" s="123">
        <v>4</v>
      </c>
      <c r="I531" s="123"/>
      <c r="J531" s="123"/>
      <c r="K531" s="123"/>
      <c r="L531" s="124"/>
      <c r="N531" s="126"/>
      <c r="O531" s="158" t="str">
        <f>Objects!$V$12</f>
        <v>Vial (Epoxy Resin)</v>
      </c>
      <c r="P531" s="123">
        <v>4</v>
      </c>
      <c r="Q531" s="123"/>
      <c r="R531" s="123"/>
      <c r="S531" s="123"/>
      <c r="T531" s="123"/>
      <c r="U531" s="123"/>
      <c r="V531" s="123"/>
      <c r="W531" s="123"/>
      <c r="X531" s="123"/>
      <c r="Y531" s="123"/>
      <c r="Z531" s="123"/>
      <c r="AA531" s="123"/>
      <c r="AB531" s="147"/>
      <c r="AC531" s="147"/>
    </row>
    <row r="532" spans="1:29" ht="15" customHeight="1" x14ac:dyDescent="0.25">
      <c r="A532" s="142" t="str">
        <f>[3]Enums!$A$146</f>
        <v>1.1.2</v>
      </c>
      <c r="B532" s="123"/>
      <c r="E532" s="126" t="str">
        <f>Objects!$N$23</f>
        <v>Vial (Epichlorohydrin)</v>
      </c>
      <c r="F532" s="123">
        <v>16</v>
      </c>
      <c r="G532" s="123" t="str">
        <f>Objects!$J$67</f>
        <v>Vial (Bisphenol A)</v>
      </c>
      <c r="H532" s="123">
        <v>16</v>
      </c>
      <c r="I532" s="123"/>
      <c r="J532" s="123"/>
      <c r="K532" s="123"/>
      <c r="L532" s="124"/>
      <c r="N532" s="126"/>
      <c r="O532" s="158" t="str">
        <f>Objects!$V$12</f>
        <v>Vial (Epoxy Resin)</v>
      </c>
      <c r="P532" s="123">
        <v>16</v>
      </c>
      <c r="Q532" s="123"/>
      <c r="R532" s="123"/>
      <c r="S532" s="123"/>
      <c r="T532" s="123"/>
      <c r="U532" s="123"/>
      <c r="V532" s="123"/>
      <c r="W532" s="123"/>
      <c r="X532" s="123"/>
      <c r="Y532" s="123"/>
      <c r="Z532" s="123"/>
      <c r="AA532" s="123"/>
      <c r="AB532" s="147"/>
      <c r="AC532" s="147"/>
    </row>
    <row r="533" spans="1:29" ht="15" customHeight="1" x14ac:dyDescent="0.25">
      <c r="A533" s="142" t="str">
        <f>[3]Enums!$A$146</f>
        <v>1.1.2</v>
      </c>
      <c r="B533" s="123"/>
      <c r="E533" s="126" t="str">
        <f>Objects!$O$23</f>
        <v>Beaker (Epichlorohydrin)</v>
      </c>
      <c r="F533" s="123">
        <v>1</v>
      </c>
      <c r="G533" s="123" t="str">
        <f>Objects!$K$67</f>
        <v>Beaker (Bisphenol A)</v>
      </c>
      <c r="H533" s="123">
        <v>1</v>
      </c>
      <c r="I533" s="123"/>
      <c r="J533" s="123"/>
      <c r="K533" s="123"/>
      <c r="L533" s="124"/>
      <c r="N533" s="126"/>
      <c r="O533" s="158" t="str">
        <f>Objects!$W$12</f>
        <v>Beaker (Epoxy Resin)</v>
      </c>
      <c r="P533" s="123">
        <v>1</v>
      </c>
      <c r="Q533" s="123"/>
      <c r="R533" s="123"/>
      <c r="S533" s="123"/>
      <c r="T533" s="123"/>
      <c r="U533" s="123"/>
      <c r="V533" s="123"/>
      <c r="W533" s="123"/>
      <c r="X533" s="123"/>
      <c r="Y533" s="123"/>
      <c r="Z533" s="123"/>
      <c r="AA533" s="123"/>
      <c r="AB533" s="147"/>
      <c r="AC533" s="147"/>
    </row>
    <row r="534" spans="1:29" ht="15" customHeight="1" x14ac:dyDescent="0.25">
      <c r="A534" s="142" t="str">
        <f>[3]Enums!$A$146</f>
        <v>1.1.2</v>
      </c>
      <c r="B534" s="123"/>
      <c r="E534" s="126" t="str">
        <f>Objects!$O$23</f>
        <v>Beaker (Epichlorohydrin)</v>
      </c>
      <c r="F534" s="123">
        <v>4</v>
      </c>
      <c r="G534" s="123" t="str">
        <f>Objects!$K$67</f>
        <v>Beaker (Bisphenol A)</v>
      </c>
      <c r="H534" s="123">
        <v>4</v>
      </c>
      <c r="I534" s="123"/>
      <c r="J534" s="123"/>
      <c r="K534" s="123"/>
      <c r="L534" s="124"/>
      <c r="N534" s="126"/>
      <c r="O534" s="158" t="str">
        <f>Objects!$W$12</f>
        <v>Beaker (Epoxy Resin)</v>
      </c>
      <c r="P534" s="123">
        <v>4</v>
      </c>
      <c r="Q534" s="123"/>
      <c r="R534" s="123"/>
      <c r="S534" s="123"/>
      <c r="T534" s="123"/>
      <c r="U534" s="123"/>
      <c r="V534" s="123"/>
      <c r="W534" s="123"/>
      <c r="X534" s="123"/>
      <c r="Y534" s="123"/>
      <c r="Z534" s="123"/>
      <c r="AA534" s="123"/>
      <c r="AB534" s="147"/>
      <c r="AC534" s="147"/>
    </row>
    <row r="535" spans="1:29" ht="15" customHeight="1" x14ac:dyDescent="0.25">
      <c r="A535" s="142" t="str">
        <f>[3]Enums!$A$146</f>
        <v>1.1.2</v>
      </c>
      <c r="B535" s="123"/>
      <c r="E535" s="126" t="str">
        <f>Objects!$O$23</f>
        <v>Beaker (Epichlorohydrin)</v>
      </c>
      <c r="F535" s="123">
        <v>16</v>
      </c>
      <c r="G535" s="123" t="str">
        <f>Objects!$K$67</f>
        <v>Beaker (Bisphenol A)</v>
      </c>
      <c r="H535" s="123">
        <v>16</v>
      </c>
      <c r="I535" s="123"/>
      <c r="J535" s="123"/>
      <c r="K535" s="123"/>
      <c r="L535" s="124"/>
      <c r="N535" s="126"/>
      <c r="O535" s="158" t="str">
        <f>Objects!$W$12</f>
        <v>Beaker (Epoxy Resin)</v>
      </c>
      <c r="P535" s="123">
        <v>16</v>
      </c>
      <c r="Q535" s="123"/>
      <c r="R535" s="123"/>
      <c r="S535" s="123"/>
      <c r="T535" s="123"/>
      <c r="U535" s="123"/>
      <c r="V535" s="123"/>
      <c r="W535" s="123"/>
      <c r="X535" s="123"/>
      <c r="Y535" s="123"/>
      <c r="Z535" s="123"/>
      <c r="AA535" s="123"/>
      <c r="AB535" s="147"/>
      <c r="AC535" s="147"/>
    </row>
    <row r="536" spans="1:29" ht="15" customHeight="1" x14ac:dyDescent="0.25">
      <c r="A536" s="142" t="str">
        <f>[3]Enums!$A$146</f>
        <v>1.1.2</v>
      </c>
      <c r="B536" s="123"/>
      <c r="E536" s="126" t="str">
        <f>Objects!$P$23</f>
        <v>Drum (Epichlorohydrin)</v>
      </c>
      <c r="F536" s="123">
        <v>1</v>
      </c>
      <c r="G536" s="123" t="str">
        <f>Objects!$L$67</f>
        <v>Drum (Bisphenol A)</v>
      </c>
      <c r="H536" s="123">
        <v>1</v>
      </c>
      <c r="I536" s="123"/>
      <c r="J536" s="123"/>
      <c r="K536" s="123"/>
      <c r="L536" s="124"/>
      <c r="N536" s="126"/>
      <c r="O536" s="158" t="str">
        <f>Objects!$X$12</f>
        <v>Drum (Epoxy Resin)</v>
      </c>
      <c r="P536" s="123">
        <v>1</v>
      </c>
      <c r="Q536" s="123"/>
      <c r="R536" s="123"/>
      <c r="S536" s="123"/>
      <c r="T536" s="123"/>
      <c r="U536" s="123"/>
      <c r="V536" s="123"/>
      <c r="W536" s="123"/>
      <c r="X536" s="123"/>
      <c r="Y536" s="123"/>
      <c r="Z536" s="123"/>
      <c r="AA536" s="123"/>
      <c r="AB536" s="147"/>
      <c r="AC536" s="147"/>
    </row>
    <row r="537" spans="1:29" ht="15" customHeight="1" x14ac:dyDescent="0.25">
      <c r="A537" s="142" t="str">
        <f>[3]Enums!$A$146</f>
        <v>1.1.2</v>
      </c>
      <c r="B537" s="123"/>
      <c r="E537" s="126" t="str">
        <f>Objects!$P$23</f>
        <v>Drum (Epichlorohydrin)</v>
      </c>
      <c r="F537" s="123">
        <v>4</v>
      </c>
      <c r="G537" s="123" t="str">
        <f>Objects!$L$67</f>
        <v>Drum (Bisphenol A)</v>
      </c>
      <c r="H537" s="123">
        <v>4</v>
      </c>
      <c r="I537" s="123"/>
      <c r="J537" s="123"/>
      <c r="K537" s="123"/>
      <c r="L537" s="124"/>
      <c r="N537" s="126"/>
      <c r="O537" s="158" t="str">
        <f>Objects!$X$12</f>
        <v>Drum (Epoxy Resin)</v>
      </c>
      <c r="P537" s="123">
        <v>4</v>
      </c>
      <c r="Q537" s="123"/>
      <c r="R537" s="123"/>
      <c r="S537" s="123"/>
      <c r="T537" s="123"/>
      <c r="U537" s="123"/>
      <c r="V537" s="123"/>
      <c r="W537" s="123"/>
      <c r="X537" s="123"/>
      <c r="Y537" s="123"/>
      <c r="Z537" s="123"/>
      <c r="AA537" s="123"/>
      <c r="AB537" s="147"/>
      <c r="AC537" s="147"/>
    </row>
    <row r="538" spans="1:29" ht="15" customHeight="1" x14ac:dyDescent="0.25">
      <c r="A538" s="142" t="str">
        <f>[3]Enums!$A$146</f>
        <v>1.1.2</v>
      </c>
      <c r="B538" s="123"/>
      <c r="E538" s="126" t="str">
        <f>Objects!$P$23</f>
        <v>Drum (Epichlorohydrin)</v>
      </c>
      <c r="F538" s="123">
        <v>16</v>
      </c>
      <c r="G538" s="123" t="str">
        <f>Objects!$L$67</f>
        <v>Drum (Bisphenol A)</v>
      </c>
      <c r="H538" s="123">
        <v>16</v>
      </c>
      <c r="I538" s="123"/>
      <c r="J538" s="123"/>
      <c r="K538" s="123"/>
      <c r="L538" s="124"/>
      <c r="N538" s="126"/>
      <c r="O538" s="158" t="str">
        <f>Objects!$X$12</f>
        <v>Drum (Epoxy Resin)</v>
      </c>
      <c r="P538" s="123">
        <v>16</v>
      </c>
      <c r="Q538" s="123"/>
      <c r="R538" s="123"/>
      <c r="S538" s="123"/>
      <c r="T538" s="123"/>
      <c r="U538" s="123"/>
      <c r="V538" s="123"/>
      <c r="W538" s="123"/>
      <c r="X538" s="123"/>
      <c r="Y538" s="123"/>
      <c r="Z538" s="123"/>
      <c r="AA538" s="123"/>
      <c r="AB538" s="147"/>
      <c r="AC538" s="147"/>
    </row>
    <row r="539" spans="1:29" ht="15" customHeight="1" x14ac:dyDescent="0.25">
      <c r="A539" s="142" t="str">
        <f>[3]Enums!$A$146</f>
        <v>1.1.2</v>
      </c>
      <c r="B539" s="123"/>
      <c r="E539" s="126" t="str">
        <f>Objects!$P$23</f>
        <v>Drum (Epichlorohydrin)</v>
      </c>
      <c r="F539" s="123">
        <v>64</v>
      </c>
      <c r="G539" s="123" t="str">
        <f>Objects!$L$67</f>
        <v>Drum (Bisphenol A)</v>
      </c>
      <c r="H539" s="123">
        <v>64</v>
      </c>
      <c r="I539" s="123"/>
      <c r="J539" s="123"/>
      <c r="K539" s="123"/>
      <c r="L539" s="124"/>
      <c r="N539" s="126"/>
      <c r="O539" s="158" t="str">
        <f>Objects!$X$12</f>
        <v>Drum (Epoxy Resin)</v>
      </c>
      <c r="P539" s="123">
        <v>64</v>
      </c>
      <c r="Q539" s="123"/>
      <c r="R539" s="123"/>
      <c r="S539" s="123"/>
      <c r="T539" s="123"/>
      <c r="U539" s="123"/>
      <c r="V539" s="123"/>
      <c r="W539" s="123"/>
      <c r="X539" s="123"/>
      <c r="Y539" s="123"/>
      <c r="Z539" s="123"/>
      <c r="AA539" s="123"/>
      <c r="AB539" s="147"/>
      <c r="AC539" s="147"/>
    </row>
    <row r="540" spans="1:29" ht="15" customHeight="1" x14ac:dyDescent="0.25">
      <c r="A540" s="142" t="str">
        <f>[3]Enums!$A$146</f>
        <v>1.1.2</v>
      </c>
      <c r="B540" s="123"/>
      <c r="E540" s="126" t="str">
        <f>Objects!$O$23</f>
        <v>Beaker (Epichlorohydrin)</v>
      </c>
      <c r="F540" s="123">
        <v>1</v>
      </c>
      <c r="G540" s="123" t="str">
        <f>Objects!$K$67</f>
        <v>Beaker (Bisphenol A)</v>
      </c>
      <c r="H540" s="123">
        <v>1</v>
      </c>
      <c r="I540" s="123" t="str">
        <f>Objects!$AW$56</f>
        <v>Carbon Fiber Weave</v>
      </c>
      <c r="J540" s="123">
        <v>1</v>
      </c>
      <c r="K540" s="123"/>
      <c r="L540" s="124"/>
      <c r="N540" s="126"/>
      <c r="O540" s="158" t="str">
        <f>Objects!$V$116</f>
        <v>Vial (Epoxy-Carbon Fiber Resin)</v>
      </c>
      <c r="P540" s="123">
        <v>1</v>
      </c>
      <c r="Q540" s="123"/>
      <c r="R540" s="123"/>
      <c r="S540" s="123"/>
      <c r="T540" s="123"/>
      <c r="U540" s="123"/>
      <c r="V540" s="123"/>
      <c r="W540" s="123"/>
      <c r="X540" s="123"/>
      <c r="Y540" s="123"/>
      <c r="Z540" s="123"/>
      <c r="AA540" s="123"/>
      <c r="AB540" s="147"/>
      <c r="AC540" s="147"/>
    </row>
    <row r="541" spans="1:29" ht="15" customHeight="1" x14ac:dyDescent="0.25">
      <c r="A541" s="142" t="str">
        <f>[3]Enums!$A$146</f>
        <v>1.1.2</v>
      </c>
      <c r="B541" s="123"/>
      <c r="E541" s="126" t="str">
        <f>Objects!$O$23</f>
        <v>Beaker (Epichlorohydrin)</v>
      </c>
      <c r="F541" s="123">
        <v>4</v>
      </c>
      <c r="G541" s="123" t="str">
        <f>Objects!$K$67</f>
        <v>Beaker (Bisphenol A)</v>
      </c>
      <c r="H541" s="123">
        <v>4</v>
      </c>
      <c r="I541" s="123" t="str">
        <f>Objects!$AW$56</f>
        <v>Carbon Fiber Weave</v>
      </c>
      <c r="J541" s="123">
        <v>4</v>
      </c>
      <c r="K541" s="123"/>
      <c r="L541" s="124"/>
      <c r="N541" s="126"/>
      <c r="O541" s="158" t="str">
        <f>Objects!$W$116</f>
        <v>Beaker (Epoxy-Carbon Fiber Resin)</v>
      </c>
      <c r="P541" s="123">
        <v>4</v>
      </c>
      <c r="Q541" s="123"/>
      <c r="R541" s="123"/>
      <c r="S541" s="123"/>
      <c r="T541" s="123"/>
      <c r="U541" s="123"/>
      <c r="V541" s="123"/>
      <c r="W541" s="123"/>
      <c r="X541" s="123"/>
      <c r="Y541" s="123"/>
      <c r="Z541" s="123"/>
      <c r="AA541" s="123"/>
      <c r="AB541" s="147"/>
      <c r="AC541" s="147"/>
    </row>
    <row r="542" spans="1:29" ht="15" customHeight="1" x14ac:dyDescent="0.25">
      <c r="A542" s="142" t="str">
        <f>[3]Enums!$A$146</f>
        <v>1.1.2</v>
      </c>
      <c r="B542" s="123"/>
      <c r="E542" s="126" t="str">
        <f>Objects!$O$23</f>
        <v>Beaker (Epichlorohydrin)</v>
      </c>
      <c r="F542" s="123">
        <v>16</v>
      </c>
      <c r="G542" s="123" t="str">
        <f>Objects!$K$67</f>
        <v>Beaker (Bisphenol A)</v>
      </c>
      <c r="H542" s="123">
        <v>16</v>
      </c>
      <c r="I542" s="123" t="str">
        <f>Objects!$AW$56</f>
        <v>Carbon Fiber Weave</v>
      </c>
      <c r="J542" s="123">
        <v>16</v>
      </c>
      <c r="K542" s="123"/>
      <c r="L542" s="124"/>
      <c r="N542" s="126"/>
      <c r="O542" s="158" t="str">
        <f>Objects!$W$116</f>
        <v>Beaker (Epoxy-Carbon Fiber Resin)</v>
      </c>
      <c r="P542" s="123">
        <v>16</v>
      </c>
      <c r="Q542" s="123"/>
      <c r="R542" s="123"/>
      <c r="S542" s="123"/>
      <c r="T542" s="123"/>
      <c r="U542" s="123"/>
      <c r="V542" s="123"/>
      <c r="W542" s="123"/>
      <c r="X542" s="123"/>
      <c r="Y542" s="123"/>
      <c r="Z542" s="123"/>
      <c r="AA542" s="123"/>
      <c r="AB542" s="147"/>
      <c r="AC542" s="147"/>
    </row>
    <row r="543" spans="1:29" ht="15" customHeight="1" x14ac:dyDescent="0.25">
      <c r="A543" s="142" t="str">
        <f>[3]Enums!$A$146</f>
        <v>1.1.2</v>
      </c>
      <c r="B543" s="123"/>
      <c r="E543" s="126" t="str">
        <f>Objects!$P$23</f>
        <v>Drum (Epichlorohydrin)</v>
      </c>
      <c r="F543" s="123">
        <v>1</v>
      </c>
      <c r="G543" s="123" t="str">
        <f>Objects!$L$67</f>
        <v>Drum (Bisphenol A)</v>
      </c>
      <c r="H543" s="123">
        <v>1</v>
      </c>
      <c r="I543" s="123" t="str">
        <f>Objects!$AW$56</f>
        <v>Carbon Fiber Weave</v>
      </c>
      <c r="J543" s="123">
        <v>64</v>
      </c>
      <c r="K543" s="123"/>
      <c r="L543" s="124"/>
      <c r="N543" s="126"/>
      <c r="O543" s="158" t="str">
        <f>Objects!$X$116</f>
        <v>Drum (Epoxy-Carbon Fiber Resin)</v>
      </c>
      <c r="P543" s="123">
        <v>1</v>
      </c>
      <c r="Q543" s="123"/>
      <c r="R543" s="123"/>
      <c r="S543" s="123"/>
      <c r="T543" s="123"/>
      <c r="U543" s="123"/>
      <c r="V543" s="123"/>
      <c r="W543" s="123"/>
      <c r="X543" s="123"/>
      <c r="Y543" s="123"/>
      <c r="Z543" s="123"/>
      <c r="AA543" s="123"/>
      <c r="AB543" s="147"/>
      <c r="AC543" s="147"/>
    </row>
    <row r="544" spans="1:29" ht="15" customHeight="1" x14ac:dyDescent="0.25">
      <c r="A544" s="142" t="str">
        <f>[3]Enums!$A$146</f>
        <v>1.1.2</v>
      </c>
      <c r="B544" s="123"/>
      <c r="E544" s="126" t="str">
        <f>Objects!$N$23</f>
        <v>Vial (Epichlorohydrin)</v>
      </c>
      <c r="F544" s="123">
        <v>1</v>
      </c>
      <c r="G544" s="123" t="str">
        <f>Objects!$J$270</f>
        <v>Bag (Sodium Hydroxide)</v>
      </c>
      <c r="H544" s="123">
        <v>1</v>
      </c>
      <c r="I544" s="123"/>
      <c r="J544" s="123"/>
      <c r="K544" s="123"/>
      <c r="L544" s="124"/>
      <c r="N544" s="126"/>
      <c r="O544" s="158" t="str">
        <f>Objects!$N$26</f>
        <v>Vial (Propylene Oxide)</v>
      </c>
      <c r="P544" s="123">
        <v>1</v>
      </c>
      <c r="Q544" s="123" t="str">
        <f>Objects!$J$267</f>
        <v>Bag (Sodium Chloride)</v>
      </c>
      <c r="R544" s="123">
        <v>1</v>
      </c>
      <c r="S544" s="123"/>
      <c r="T544" s="123"/>
      <c r="U544" s="123"/>
      <c r="V544" s="123"/>
      <c r="W544" s="123"/>
      <c r="X544" s="123"/>
      <c r="Y544" s="123"/>
      <c r="Z544" s="123"/>
      <c r="AA544" s="123"/>
      <c r="AB544" s="147"/>
      <c r="AC544" s="147"/>
    </row>
    <row r="545" spans="1:29" ht="15" customHeight="1" x14ac:dyDescent="0.25">
      <c r="A545" s="142" t="str">
        <f>[3]Enums!$A$146</f>
        <v>1.1.2</v>
      </c>
      <c r="B545" s="123"/>
      <c r="E545" s="126" t="str">
        <f>Objects!$N$23</f>
        <v>Vial (Epichlorohydrin)</v>
      </c>
      <c r="F545" s="123">
        <v>4</v>
      </c>
      <c r="G545" s="123" t="str">
        <f>Objects!$J$270</f>
        <v>Bag (Sodium Hydroxide)</v>
      </c>
      <c r="H545" s="123">
        <v>4</v>
      </c>
      <c r="I545" s="123"/>
      <c r="J545" s="123"/>
      <c r="K545" s="123"/>
      <c r="L545" s="124"/>
      <c r="N545" s="126"/>
      <c r="O545" s="158" t="str">
        <f>Objects!$N$26</f>
        <v>Vial (Propylene Oxide)</v>
      </c>
      <c r="P545" s="123">
        <v>4</v>
      </c>
      <c r="Q545" s="123" t="str">
        <f>Objects!$J$267</f>
        <v>Bag (Sodium Chloride)</v>
      </c>
      <c r="R545" s="123">
        <v>4</v>
      </c>
      <c r="S545" s="123"/>
      <c r="T545" s="123"/>
      <c r="U545" s="123"/>
      <c r="V545" s="123"/>
      <c r="W545" s="123"/>
      <c r="X545" s="123"/>
      <c r="Y545" s="123"/>
      <c r="Z545" s="123"/>
      <c r="AA545" s="123"/>
      <c r="AB545" s="147"/>
      <c r="AC545" s="147"/>
    </row>
    <row r="546" spans="1:29" ht="15" customHeight="1" x14ac:dyDescent="0.25">
      <c r="A546" s="142" t="str">
        <f>[3]Enums!$A$146</f>
        <v>1.1.2</v>
      </c>
      <c r="B546" s="123"/>
      <c r="E546" s="126" t="str">
        <f>Objects!$N$23</f>
        <v>Vial (Epichlorohydrin)</v>
      </c>
      <c r="F546" s="123">
        <v>16</v>
      </c>
      <c r="G546" s="123" t="str">
        <f>Objects!$J$270</f>
        <v>Bag (Sodium Hydroxide)</v>
      </c>
      <c r="H546" s="123">
        <v>16</v>
      </c>
      <c r="I546" s="123"/>
      <c r="J546" s="123"/>
      <c r="K546" s="123"/>
      <c r="L546" s="124"/>
      <c r="N546" s="126"/>
      <c r="O546" s="158" t="str">
        <f>Objects!$N$26</f>
        <v>Vial (Propylene Oxide)</v>
      </c>
      <c r="P546" s="123">
        <v>16</v>
      </c>
      <c r="Q546" s="123" t="str">
        <f>Objects!$J$267</f>
        <v>Bag (Sodium Chloride)</v>
      </c>
      <c r="R546" s="123">
        <v>16</v>
      </c>
      <c r="S546" s="123"/>
      <c r="T546" s="123"/>
      <c r="U546" s="123"/>
      <c r="V546" s="123"/>
      <c r="W546" s="123"/>
      <c r="X546" s="123"/>
      <c r="Y546" s="123"/>
      <c r="Z546" s="123"/>
      <c r="AA546" s="123"/>
      <c r="AB546" s="147"/>
      <c r="AC546" s="147"/>
    </row>
    <row r="547" spans="1:29" ht="15" customHeight="1" x14ac:dyDescent="0.25">
      <c r="A547" s="142" t="str">
        <f>[3]Enums!$A$146</f>
        <v>1.1.2</v>
      </c>
      <c r="B547" s="123"/>
      <c r="E547" s="126" t="str">
        <f>Objects!$O$23</f>
        <v>Beaker (Epichlorohydrin)</v>
      </c>
      <c r="F547" s="123">
        <v>1</v>
      </c>
      <c r="G547" s="123" t="str">
        <f>Objects!$K$270</f>
        <v>Sack (Sodium Hydroxide)</v>
      </c>
      <c r="H547" s="123">
        <v>1</v>
      </c>
      <c r="I547" s="123"/>
      <c r="J547" s="123"/>
      <c r="K547" s="123"/>
      <c r="L547" s="124"/>
      <c r="N547" s="126"/>
      <c r="O547" s="158" t="str">
        <f>Objects!$O$26</f>
        <v>Beaker (Propylene Oxide)</v>
      </c>
      <c r="P547" s="123">
        <v>1</v>
      </c>
      <c r="Q547" s="123" t="str">
        <f>Objects!$K$267</f>
        <v>Sack (Sodium Chloride)</v>
      </c>
      <c r="R547" s="123">
        <v>1</v>
      </c>
      <c r="S547" s="123"/>
      <c r="T547" s="123"/>
      <c r="U547" s="123"/>
      <c r="V547" s="123"/>
      <c r="W547" s="123"/>
      <c r="X547" s="123"/>
      <c r="Y547" s="123"/>
      <c r="Z547" s="123"/>
      <c r="AA547" s="123"/>
      <c r="AB547" s="147"/>
      <c r="AC547" s="147"/>
    </row>
    <row r="548" spans="1:29" ht="15" customHeight="1" x14ac:dyDescent="0.25">
      <c r="A548" s="142" t="str">
        <f>[3]Enums!$A$146</f>
        <v>1.1.2</v>
      </c>
      <c r="B548" s="123"/>
      <c r="E548" s="126" t="str">
        <f>Objects!$O$23</f>
        <v>Beaker (Epichlorohydrin)</v>
      </c>
      <c r="F548" s="123">
        <v>4</v>
      </c>
      <c r="G548" s="123" t="str">
        <f>Objects!$K$270</f>
        <v>Sack (Sodium Hydroxide)</v>
      </c>
      <c r="H548" s="123">
        <v>4</v>
      </c>
      <c r="I548" s="123"/>
      <c r="J548" s="123"/>
      <c r="K548" s="123"/>
      <c r="L548" s="124"/>
      <c r="N548" s="126"/>
      <c r="O548" s="158" t="str">
        <f>Objects!$O$26</f>
        <v>Beaker (Propylene Oxide)</v>
      </c>
      <c r="P548" s="123">
        <v>4</v>
      </c>
      <c r="Q548" s="123" t="str">
        <f>Objects!$K$267</f>
        <v>Sack (Sodium Chloride)</v>
      </c>
      <c r="R548" s="123">
        <v>4</v>
      </c>
      <c r="S548" s="123"/>
      <c r="T548" s="123"/>
      <c r="U548" s="123"/>
      <c r="V548" s="123"/>
      <c r="W548" s="123"/>
      <c r="X548" s="123"/>
      <c r="Y548" s="123"/>
      <c r="Z548" s="123"/>
      <c r="AA548" s="123"/>
      <c r="AB548" s="147"/>
      <c r="AC548" s="147"/>
    </row>
    <row r="549" spans="1:29" ht="15" customHeight="1" x14ac:dyDescent="0.25">
      <c r="A549" s="142" t="str">
        <f>[3]Enums!$A$146</f>
        <v>1.1.2</v>
      </c>
      <c r="B549" s="123"/>
      <c r="E549" s="126" t="str">
        <f>Objects!$O$23</f>
        <v>Beaker (Epichlorohydrin)</v>
      </c>
      <c r="F549" s="123">
        <v>16</v>
      </c>
      <c r="G549" s="123" t="str">
        <f>Objects!$K$270</f>
        <v>Sack (Sodium Hydroxide)</v>
      </c>
      <c r="H549" s="123">
        <v>16</v>
      </c>
      <c r="I549" s="123"/>
      <c r="J549" s="123"/>
      <c r="K549" s="123"/>
      <c r="L549" s="124"/>
      <c r="N549" s="126"/>
      <c r="O549" s="158" t="str">
        <f>Objects!$O$26</f>
        <v>Beaker (Propylene Oxide)</v>
      </c>
      <c r="P549" s="123">
        <v>16</v>
      </c>
      <c r="Q549" s="123" t="str">
        <f>Objects!$K$267</f>
        <v>Sack (Sodium Chloride)</v>
      </c>
      <c r="R549" s="123">
        <v>16</v>
      </c>
      <c r="S549" s="123"/>
      <c r="T549" s="123"/>
      <c r="U549" s="123"/>
      <c r="V549" s="123"/>
      <c r="W549" s="123"/>
      <c r="X549" s="123"/>
      <c r="Y549" s="123"/>
      <c r="Z549" s="123"/>
      <c r="AA549" s="123"/>
      <c r="AB549" s="147"/>
      <c r="AC549" s="147"/>
    </row>
    <row r="550" spans="1:29" ht="15" customHeight="1" x14ac:dyDescent="0.25">
      <c r="A550" s="142" t="str">
        <f>[3]Enums!$A$146</f>
        <v>1.1.2</v>
      </c>
      <c r="B550" s="123"/>
      <c r="E550" s="126" t="str">
        <f>Objects!$P$23</f>
        <v>Drum (Epichlorohydrin)</v>
      </c>
      <c r="F550" s="123">
        <v>1</v>
      </c>
      <c r="G550" s="123" t="str">
        <f>Objects!$L$270</f>
        <v>Powder Keg (Sodium Hydroxide)</v>
      </c>
      <c r="H550" s="123">
        <v>1</v>
      </c>
      <c r="I550" s="123"/>
      <c r="J550" s="123"/>
      <c r="K550" s="123"/>
      <c r="L550" s="124"/>
      <c r="N550" s="126"/>
      <c r="O550" s="158" t="str">
        <f>Objects!$P$26</f>
        <v>Drum (Propylene Oxide)</v>
      </c>
      <c r="P550" s="123">
        <v>1</v>
      </c>
      <c r="Q550" s="123" t="str">
        <f>Objects!$L$267</f>
        <v>Powder Keg (Sodium Chloride)</v>
      </c>
      <c r="R550" s="123">
        <v>1</v>
      </c>
      <c r="S550" s="123"/>
      <c r="T550" s="123"/>
      <c r="U550" s="123"/>
      <c r="V550" s="123"/>
      <c r="W550" s="123"/>
      <c r="X550" s="123"/>
      <c r="Y550" s="123"/>
      <c r="Z550" s="123"/>
      <c r="AA550" s="123"/>
      <c r="AB550" s="147"/>
      <c r="AC550" s="147"/>
    </row>
    <row r="551" spans="1:29" ht="15" customHeight="1" x14ac:dyDescent="0.25">
      <c r="A551" s="142" t="str">
        <f>[3]Enums!$A$146</f>
        <v>1.1.2</v>
      </c>
      <c r="B551" s="123"/>
      <c r="E551" s="126" t="str">
        <f>Objects!$P$23</f>
        <v>Drum (Epichlorohydrin)</v>
      </c>
      <c r="F551" s="123">
        <v>4</v>
      </c>
      <c r="G551" s="123" t="str">
        <f>Objects!$L$270</f>
        <v>Powder Keg (Sodium Hydroxide)</v>
      </c>
      <c r="H551" s="123">
        <v>4</v>
      </c>
      <c r="I551" s="123"/>
      <c r="J551" s="123"/>
      <c r="K551" s="123"/>
      <c r="L551" s="124"/>
      <c r="N551" s="126"/>
      <c r="O551" s="158" t="str">
        <f>Objects!$P$26</f>
        <v>Drum (Propylene Oxide)</v>
      </c>
      <c r="P551" s="123">
        <v>4</v>
      </c>
      <c r="Q551" s="123" t="str">
        <f>Objects!$L$267</f>
        <v>Powder Keg (Sodium Chloride)</v>
      </c>
      <c r="R551" s="123">
        <v>4</v>
      </c>
      <c r="S551" s="123"/>
      <c r="T551" s="123"/>
      <c r="U551" s="123"/>
      <c r="V551" s="123"/>
      <c r="W551" s="123"/>
      <c r="X551" s="123"/>
      <c r="Y551" s="123"/>
      <c r="Z551" s="123"/>
      <c r="AA551" s="123"/>
      <c r="AB551" s="147"/>
      <c r="AC551" s="147"/>
    </row>
    <row r="552" spans="1:29" ht="15" customHeight="1" x14ac:dyDescent="0.25">
      <c r="A552" s="142" t="str">
        <f>[3]Enums!$A$146</f>
        <v>1.1.2</v>
      </c>
      <c r="B552" s="123"/>
      <c r="E552" s="126" t="str">
        <f>Objects!$P$23</f>
        <v>Drum (Epichlorohydrin)</v>
      </c>
      <c r="F552" s="123">
        <v>16</v>
      </c>
      <c r="G552" s="123" t="str">
        <f>Objects!$L$270</f>
        <v>Powder Keg (Sodium Hydroxide)</v>
      </c>
      <c r="H552" s="123">
        <v>16</v>
      </c>
      <c r="I552" s="123"/>
      <c r="J552" s="123"/>
      <c r="K552" s="123"/>
      <c r="L552" s="124"/>
      <c r="N552" s="126"/>
      <c r="O552" s="158" t="str">
        <f>Objects!$P$26</f>
        <v>Drum (Propylene Oxide)</v>
      </c>
      <c r="P552" s="123">
        <v>16</v>
      </c>
      <c r="Q552" s="123" t="str">
        <f>Objects!$L$267</f>
        <v>Powder Keg (Sodium Chloride)</v>
      </c>
      <c r="R552" s="123">
        <v>16</v>
      </c>
      <c r="S552" s="123"/>
      <c r="T552" s="123"/>
      <c r="U552" s="123"/>
      <c r="V552" s="123"/>
      <c r="W552" s="123"/>
      <c r="X552" s="123"/>
      <c r="Y552" s="123"/>
      <c r="Z552" s="123"/>
      <c r="AA552" s="123"/>
      <c r="AB552" s="147"/>
      <c r="AC552" s="147"/>
    </row>
    <row r="553" spans="1:29" ht="15" customHeight="1" x14ac:dyDescent="0.25">
      <c r="A553" s="142" t="str">
        <f>[3]Enums!$A$146</f>
        <v>1.1.2</v>
      </c>
      <c r="B553" s="123"/>
      <c r="E553" s="126" t="str">
        <f>Objects!$P$23</f>
        <v>Drum (Epichlorohydrin)</v>
      </c>
      <c r="F553" s="123">
        <v>64</v>
      </c>
      <c r="G553" s="123" t="str">
        <f>Objects!$L$270</f>
        <v>Powder Keg (Sodium Hydroxide)</v>
      </c>
      <c r="H553" s="123">
        <v>64</v>
      </c>
      <c r="I553" s="123"/>
      <c r="J553" s="123"/>
      <c r="K553" s="123"/>
      <c r="L553" s="124"/>
      <c r="N553" s="126"/>
      <c r="O553" s="158" t="str">
        <f>Objects!$P$26</f>
        <v>Drum (Propylene Oxide)</v>
      </c>
      <c r="P553" s="123">
        <v>64</v>
      </c>
      <c r="Q553" s="123" t="str">
        <f>Objects!$L$267</f>
        <v>Powder Keg (Sodium Chloride)</v>
      </c>
      <c r="R553" s="123">
        <v>64</v>
      </c>
      <c r="S553" s="123"/>
      <c r="T553" s="123"/>
      <c r="U553" s="123"/>
      <c r="V553" s="123"/>
      <c r="W553" s="123"/>
      <c r="X553" s="123"/>
      <c r="Y553" s="123"/>
      <c r="Z553" s="123"/>
      <c r="AA553" s="123"/>
      <c r="AB553" s="147"/>
      <c r="AC553" s="147"/>
    </row>
    <row r="554" spans="1:29" ht="15" customHeight="1" x14ac:dyDescent="0.25">
      <c r="A554" s="142" t="str">
        <f>[3]Enums!$A$146</f>
        <v>1.1.2</v>
      </c>
      <c r="B554" s="123"/>
      <c r="E554" s="123" t="str">
        <f>Objects!$N$40</f>
        <v>Vial (Cyclohexanol)</v>
      </c>
      <c r="F554" s="123">
        <v>1</v>
      </c>
      <c r="G554" s="13" t="str">
        <f>Objects!$J$116</f>
        <v>Vial (Cyclohexanone)</v>
      </c>
      <c r="H554" s="123">
        <v>1</v>
      </c>
      <c r="I554" s="123" t="str">
        <f>Objects!$N$32</f>
        <v>Vial (Nitric Acid)</v>
      </c>
      <c r="J554" s="123">
        <v>1</v>
      </c>
      <c r="L554" s="126"/>
      <c r="N554" s="126"/>
      <c r="O554" s="158" t="str">
        <f>Objects!$J$36</f>
        <v>Vial (Adipic Acid)</v>
      </c>
      <c r="P554" s="123">
        <v>2</v>
      </c>
      <c r="Q554" s="123"/>
      <c r="R554" s="123"/>
      <c r="S554" s="123"/>
      <c r="T554" s="123"/>
      <c r="U554" s="123"/>
      <c r="V554" s="123"/>
      <c r="W554" s="123"/>
      <c r="X554" s="123"/>
      <c r="Y554" s="123"/>
      <c r="Z554" s="123"/>
      <c r="AA554" s="123"/>
      <c r="AB554" s="147"/>
      <c r="AC554" s="147"/>
    </row>
    <row r="555" spans="1:29" ht="15" customHeight="1" x14ac:dyDescent="0.25">
      <c r="A555" s="142" t="str">
        <f>[3]Enums!$A$146</f>
        <v>1.1.2</v>
      </c>
      <c r="B555" s="123"/>
      <c r="E555" s="123" t="str">
        <f>Objects!$N$40</f>
        <v>Vial (Cyclohexanol)</v>
      </c>
      <c r="F555" s="123">
        <v>4</v>
      </c>
      <c r="G555" s="13" t="str">
        <f>Objects!$J$116</f>
        <v>Vial (Cyclohexanone)</v>
      </c>
      <c r="H555" s="123">
        <v>4</v>
      </c>
      <c r="I555" s="123" t="str">
        <f>Objects!$N$32</f>
        <v>Vial (Nitric Acid)</v>
      </c>
      <c r="J555" s="123">
        <v>4</v>
      </c>
      <c r="L555" s="126"/>
      <c r="N555" s="126"/>
      <c r="O555" s="158" t="str">
        <f>Objects!$J$36</f>
        <v>Vial (Adipic Acid)</v>
      </c>
      <c r="P555" s="123">
        <v>4</v>
      </c>
      <c r="Q555" s="123"/>
      <c r="R555" s="123"/>
      <c r="S555" s="123"/>
      <c r="T555" s="123"/>
      <c r="U555" s="123"/>
      <c r="V555" s="123"/>
      <c r="W555" s="123"/>
      <c r="X555" s="123"/>
      <c r="Y555" s="123"/>
      <c r="Z555" s="123"/>
      <c r="AA555" s="123"/>
      <c r="AB555" s="147"/>
      <c r="AC555" s="147"/>
    </row>
    <row r="556" spans="1:29" ht="15" customHeight="1" x14ac:dyDescent="0.25">
      <c r="A556" s="142" t="str">
        <f>[3]Enums!$A$146</f>
        <v>1.1.2</v>
      </c>
      <c r="B556" s="123"/>
      <c r="E556" s="123" t="str">
        <f>Objects!$N$40</f>
        <v>Vial (Cyclohexanol)</v>
      </c>
      <c r="F556" s="123">
        <v>16</v>
      </c>
      <c r="G556" s="13" t="str">
        <f>Objects!$J$116</f>
        <v>Vial (Cyclohexanone)</v>
      </c>
      <c r="H556" s="123">
        <v>16</v>
      </c>
      <c r="I556" s="123" t="str">
        <f>Objects!$N$32</f>
        <v>Vial (Nitric Acid)</v>
      </c>
      <c r="J556" s="123">
        <v>16</v>
      </c>
      <c r="L556" s="126"/>
      <c r="N556" s="126"/>
      <c r="O556" s="158" t="str">
        <f>Objects!$J$36</f>
        <v>Vial (Adipic Acid)</v>
      </c>
      <c r="P556" s="123">
        <v>32</v>
      </c>
      <c r="Q556" s="123"/>
      <c r="R556" s="123"/>
      <c r="S556" s="123"/>
      <c r="T556" s="123"/>
      <c r="U556" s="123"/>
      <c r="V556" s="123"/>
      <c r="W556" s="123"/>
      <c r="X556" s="123"/>
      <c r="Y556" s="123"/>
      <c r="Z556" s="123"/>
      <c r="AA556" s="123"/>
      <c r="AB556" s="147"/>
      <c r="AC556" s="147"/>
    </row>
    <row r="557" spans="1:29" ht="15" customHeight="1" x14ac:dyDescent="0.25">
      <c r="A557" s="142" t="str">
        <f>[3]Enums!$A$146</f>
        <v>1.1.2</v>
      </c>
      <c r="B557" s="123"/>
      <c r="E557" s="123" t="str">
        <f>Objects!$O$40</f>
        <v>Beaker (Cyclohexanol)</v>
      </c>
      <c r="F557" s="123">
        <v>1</v>
      </c>
      <c r="G557" s="13" t="str">
        <f>Objects!$K$116</f>
        <v>Beaker (Cyclohexanone)</v>
      </c>
      <c r="H557" s="123">
        <v>1</v>
      </c>
      <c r="I557" s="123" t="str">
        <f>Objects!$O$32</f>
        <v>Beaker (Nitric Acid)</v>
      </c>
      <c r="J557" s="123">
        <v>1</v>
      </c>
      <c r="L557" s="126"/>
      <c r="N557" s="126"/>
      <c r="O557" s="158" t="str">
        <f>Objects!$K$36</f>
        <v>Beaker (Adipic Acid)</v>
      </c>
      <c r="P557" s="123">
        <v>2</v>
      </c>
      <c r="Q557" s="123"/>
      <c r="R557" s="123"/>
      <c r="S557" s="123"/>
      <c r="T557" s="123"/>
      <c r="U557" s="123"/>
      <c r="V557" s="123"/>
      <c r="W557" s="123"/>
      <c r="X557" s="123"/>
      <c r="Y557" s="123"/>
      <c r="Z557" s="123"/>
      <c r="AA557" s="123"/>
      <c r="AB557" s="147"/>
      <c r="AC557" s="147"/>
    </row>
    <row r="558" spans="1:29" ht="15" customHeight="1" x14ac:dyDescent="0.25">
      <c r="A558" s="142" t="str">
        <f>[3]Enums!$A$146</f>
        <v>1.1.2</v>
      </c>
      <c r="B558" s="123"/>
      <c r="E558" s="123" t="str">
        <f>Objects!$O$40</f>
        <v>Beaker (Cyclohexanol)</v>
      </c>
      <c r="F558" s="123">
        <v>4</v>
      </c>
      <c r="G558" s="13" t="str">
        <f>Objects!$K$116</f>
        <v>Beaker (Cyclohexanone)</v>
      </c>
      <c r="H558" s="123">
        <v>4</v>
      </c>
      <c r="I558" s="123" t="str">
        <f>Objects!$O$32</f>
        <v>Beaker (Nitric Acid)</v>
      </c>
      <c r="J558" s="123">
        <v>4</v>
      </c>
      <c r="L558" s="126"/>
      <c r="N558" s="126"/>
      <c r="O558" s="158" t="str">
        <f>Objects!$K$36</f>
        <v>Beaker (Adipic Acid)</v>
      </c>
      <c r="P558" s="123">
        <v>4</v>
      </c>
      <c r="Q558" s="123"/>
      <c r="R558" s="123"/>
      <c r="S558" s="123"/>
      <c r="T558" s="123"/>
      <c r="U558" s="123"/>
      <c r="V558" s="123"/>
      <c r="W558" s="123"/>
      <c r="X558" s="123"/>
      <c r="Y558" s="123"/>
      <c r="Z558" s="123"/>
      <c r="AA558" s="123"/>
      <c r="AB558" s="147"/>
      <c r="AC558" s="147"/>
    </row>
    <row r="559" spans="1:29" ht="15" customHeight="1" x14ac:dyDescent="0.25">
      <c r="A559" s="142" t="str">
        <f>[3]Enums!$A$146</f>
        <v>1.1.2</v>
      </c>
      <c r="B559" s="123"/>
      <c r="E559" s="123" t="str">
        <f>Objects!$O$40</f>
        <v>Beaker (Cyclohexanol)</v>
      </c>
      <c r="F559" s="123">
        <v>16</v>
      </c>
      <c r="G559" s="13" t="str">
        <f>Objects!$K$116</f>
        <v>Beaker (Cyclohexanone)</v>
      </c>
      <c r="H559" s="123">
        <v>16</v>
      </c>
      <c r="I559" s="123" t="str">
        <f>Objects!$O$32</f>
        <v>Beaker (Nitric Acid)</v>
      </c>
      <c r="J559" s="123">
        <v>16</v>
      </c>
      <c r="L559" s="126"/>
      <c r="N559" s="126"/>
      <c r="O559" s="158" t="str">
        <f>Objects!$K$36</f>
        <v>Beaker (Adipic Acid)</v>
      </c>
      <c r="P559" s="123">
        <v>32</v>
      </c>
      <c r="Q559" s="123"/>
      <c r="R559" s="123"/>
      <c r="S559" s="123"/>
      <c r="T559" s="123"/>
      <c r="U559" s="123"/>
      <c r="V559" s="123"/>
      <c r="W559" s="123"/>
      <c r="X559" s="123"/>
      <c r="Y559" s="123"/>
      <c r="Z559" s="123"/>
      <c r="AA559" s="123"/>
      <c r="AB559" s="147"/>
      <c r="AC559" s="147"/>
    </row>
    <row r="560" spans="1:29" ht="15" customHeight="1" x14ac:dyDescent="0.25">
      <c r="A560" s="142" t="str">
        <f>[3]Enums!$A$146</f>
        <v>1.1.2</v>
      </c>
      <c r="B560" s="123"/>
      <c r="E560" s="123" t="str">
        <f>Objects!$P$40</f>
        <v>Drum (Cyclohexanol)</v>
      </c>
      <c r="F560" s="123">
        <v>1</v>
      </c>
      <c r="G560" s="13" t="str">
        <f>Objects!$L$116</f>
        <v>Drum (Cyclohexanone)</v>
      </c>
      <c r="H560" s="123">
        <v>1</v>
      </c>
      <c r="I560" s="123" t="str">
        <f>Objects!$P$32</f>
        <v>Drum (Nitric Acid)</v>
      </c>
      <c r="J560" s="123">
        <v>1</v>
      </c>
      <c r="L560" s="126"/>
      <c r="N560" s="126"/>
      <c r="O560" s="158" t="str">
        <f>Objects!$L$36</f>
        <v>Drum (Adipic Acid)</v>
      </c>
      <c r="P560" s="123">
        <v>2</v>
      </c>
      <c r="Q560" s="123"/>
      <c r="R560" s="123"/>
      <c r="S560" s="123"/>
      <c r="T560" s="123"/>
      <c r="U560" s="123"/>
      <c r="V560" s="123"/>
      <c r="W560" s="123"/>
      <c r="X560" s="123"/>
      <c r="Y560" s="123"/>
      <c r="Z560" s="123"/>
      <c r="AA560" s="123"/>
      <c r="AB560" s="147"/>
      <c r="AC560" s="147"/>
    </row>
    <row r="561" spans="1:29" ht="15" customHeight="1" x14ac:dyDescent="0.25">
      <c r="A561" s="142" t="str">
        <f>[3]Enums!$A$146</f>
        <v>1.1.2</v>
      </c>
      <c r="B561" s="123"/>
      <c r="E561" s="123" t="str">
        <f>Objects!$P$40</f>
        <v>Drum (Cyclohexanol)</v>
      </c>
      <c r="F561" s="123">
        <v>4</v>
      </c>
      <c r="G561" s="13" t="str">
        <f>Objects!$L$116</f>
        <v>Drum (Cyclohexanone)</v>
      </c>
      <c r="H561" s="123">
        <v>4</v>
      </c>
      <c r="I561" s="123" t="str">
        <f>Objects!$P$32</f>
        <v>Drum (Nitric Acid)</v>
      </c>
      <c r="J561" s="123">
        <v>4</v>
      </c>
      <c r="L561" s="126"/>
      <c r="N561" s="126"/>
      <c r="O561" s="158" t="str">
        <f>Objects!$L$36</f>
        <v>Drum (Adipic Acid)</v>
      </c>
      <c r="P561" s="123">
        <v>4</v>
      </c>
      <c r="Q561" s="123"/>
      <c r="R561" s="123"/>
      <c r="S561" s="123"/>
      <c r="T561" s="123"/>
      <c r="U561" s="123"/>
      <c r="V561" s="123"/>
      <c r="W561" s="123"/>
      <c r="X561" s="123"/>
      <c r="Y561" s="123"/>
      <c r="Z561" s="123"/>
      <c r="AA561" s="123"/>
      <c r="AB561" s="147"/>
      <c r="AC561" s="147"/>
    </row>
    <row r="562" spans="1:29" ht="15" customHeight="1" x14ac:dyDescent="0.25">
      <c r="A562" s="142" t="str">
        <f>[3]Enums!$A$146</f>
        <v>1.1.2</v>
      </c>
      <c r="B562" s="123"/>
      <c r="E562" s="123" t="str">
        <f>Objects!$P$40</f>
        <v>Drum (Cyclohexanol)</v>
      </c>
      <c r="F562" s="123">
        <v>16</v>
      </c>
      <c r="G562" s="13" t="str">
        <f>Objects!$L$116</f>
        <v>Drum (Cyclohexanone)</v>
      </c>
      <c r="H562" s="123">
        <v>16</v>
      </c>
      <c r="I562" s="123" t="str">
        <f>Objects!$P$32</f>
        <v>Drum (Nitric Acid)</v>
      </c>
      <c r="J562" s="123">
        <v>16</v>
      </c>
      <c r="L562" s="126"/>
      <c r="N562" s="126"/>
      <c r="O562" s="158" t="str">
        <f>Objects!$L$36</f>
        <v>Drum (Adipic Acid)</v>
      </c>
      <c r="P562" s="123">
        <v>32</v>
      </c>
      <c r="Q562" s="123"/>
      <c r="R562" s="123"/>
      <c r="S562" s="123"/>
      <c r="T562" s="123"/>
      <c r="U562" s="123"/>
      <c r="V562" s="123"/>
      <c r="W562" s="123"/>
      <c r="X562" s="123"/>
      <c r="Y562" s="123"/>
      <c r="Z562" s="123"/>
      <c r="AA562" s="123"/>
      <c r="AB562" s="147"/>
      <c r="AC562" s="147"/>
    </row>
    <row r="563" spans="1:29" ht="15" customHeight="1" x14ac:dyDescent="0.25">
      <c r="A563" s="142" t="str">
        <f>[3]Enums!$A$146</f>
        <v>1.1.2</v>
      </c>
      <c r="B563" s="123"/>
      <c r="E563" s="123" t="str">
        <f>Objects!$P$40</f>
        <v>Drum (Cyclohexanol)</v>
      </c>
      <c r="F563" s="123">
        <v>64</v>
      </c>
      <c r="G563" s="13" t="str">
        <f>Objects!$L$116</f>
        <v>Drum (Cyclohexanone)</v>
      </c>
      <c r="H563" s="123">
        <v>64</v>
      </c>
      <c r="I563" s="123" t="str">
        <f>Objects!$P$32</f>
        <v>Drum (Nitric Acid)</v>
      </c>
      <c r="J563" s="123">
        <v>64</v>
      </c>
      <c r="L563" s="126"/>
      <c r="N563" s="126"/>
      <c r="O563" s="158" t="str">
        <f>Objects!$L$36</f>
        <v>Drum (Adipic Acid)</v>
      </c>
      <c r="P563" s="123">
        <v>64</v>
      </c>
      <c r="Q563" s="158" t="str">
        <f>Objects!$L$36</f>
        <v>Drum (Adipic Acid)</v>
      </c>
      <c r="R563" s="123">
        <v>64</v>
      </c>
      <c r="S563" s="123"/>
      <c r="T563" s="123"/>
      <c r="U563" s="123"/>
      <c r="V563" s="123"/>
      <c r="W563" s="123"/>
      <c r="X563" s="123"/>
      <c r="Y563" s="123"/>
      <c r="Z563" s="123"/>
      <c r="AA563" s="123"/>
      <c r="AB563" s="147"/>
      <c r="AC563" s="147"/>
    </row>
    <row r="564" spans="1:29" ht="15" customHeight="1" x14ac:dyDescent="0.25">
      <c r="A564" s="142" t="str">
        <f>[3]Enums!$A$146</f>
        <v>1.1.2</v>
      </c>
      <c r="B564" s="123"/>
      <c r="E564" s="13" t="str">
        <f>Objects!$J$116</f>
        <v>Vial (Cyclohexanone)</v>
      </c>
      <c r="F564" s="123">
        <v>1</v>
      </c>
      <c r="G564" s="13" t="str">
        <f>Objects!$J$54</f>
        <v>Bag (Ammonium Hydroxide)</v>
      </c>
      <c r="H564" s="124">
        <v>1</v>
      </c>
      <c r="I564" s="123" t="str">
        <f>Objects!$J$287</f>
        <v>Vial (Sulfuric Acid)</v>
      </c>
      <c r="J564" s="124">
        <v>1</v>
      </c>
      <c r="L564" s="126"/>
      <c r="N564" s="126"/>
      <c r="O564" s="158" t="str">
        <f>Objects!$J$92</f>
        <v>Vial (Caprolactam)</v>
      </c>
      <c r="P564" s="123">
        <v>1</v>
      </c>
      <c r="Q564" s="123" t="str">
        <f>Objects!$J$317</f>
        <v>Vial (Deionized Water)</v>
      </c>
      <c r="R564" s="123">
        <v>2</v>
      </c>
      <c r="S564" s="123"/>
      <c r="T564" s="123"/>
      <c r="U564" s="123"/>
      <c r="V564" s="123"/>
      <c r="W564" s="123"/>
      <c r="X564" s="123"/>
      <c r="Y564" s="123"/>
      <c r="Z564" s="123"/>
      <c r="AA564" s="123"/>
      <c r="AB564" s="147"/>
      <c r="AC564" s="147"/>
    </row>
    <row r="565" spans="1:29" ht="15" customHeight="1" x14ac:dyDescent="0.25">
      <c r="A565" s="142" t="str">
        <f>[3]Enums!$A$146</f>
        <v>1.1.2</v>
      </c>
      <c r="B565" s="123"/>
      <c r="E565" s="13" t="str">
        <f>Objects!$J$116</f>
        <v>Vial (Cyclohexanone)</v>
      </c>
      <c r="F565" s="123">
        <v>4</v>
      </c>
      <c r="G565" s="13" t="str">
        <f>Objects!$J$54</f>
        <v>Bag (Ammonium Hydroxide)</v>
      </c>
      <c r="H565" s="124">
        <v>2</v>
      </c>
      <c r="I565" s="123" t="str">
        <f>Objects!$J$287</f>
        <v>Vial (Sulfuric Acid)</v>
      </c>
      <c r="J565" s="124">
        <v>2</v>
      </c>
      <c r="L565" s="126"/>
      <c r="N565" s="126"/>
      <c r="O565" s="158" t="str">
        <f>Objects!$J$92</f>
        <v>Vial (Caprolactam)</v>
      </c>
      <c r="P565" s="123">
        <v>4</v>
      </c>
      <c r="Q565" s="123" t="str">
        <f>Objects!$J$317</f>
        <v>Vial (Deionized Water)</v>
      </c>
      <c r="R565" s="123">
        <v>8</v>
      </c>
      <c r="S565" s="123"/>
      <c r="T565" s="123"/>
      <c r="U565" s="123"/>
      <c r="V565" s="123"/>
      <c r="W565" s="123"/>
      <c r="X565" s="123"/>
      <c r="Y565" s="123"/>
      <c r="Z565" s="123"/>
      <c r="AA565" s="123"/>
      <c r="AB565" s="147"/>
      <c r="AC565" s="147"/>
    </row>
    <row r="566" spans="1:29" ht="15" customHeight="1" x14ac:dyDescent="0.25">
      <c r="A566" s="142" t="str">
        <f>[3]Enums!$A$146</f>
        <v>1.1.2</v>
      </c>
      <c r="B566" s="123"/>
      <c r="E566" s="13" t="str">
        <f>Objects!$J$116</f>
        <v>Vial (Cyclohexanone)</v>
      </c>
      <c r="F566" s="123">
        <v>16</v>
      </c>
      <c r="G566" s="13" t="str">
        <f>Objects!$J$54</f>
        <v>Bag (Ammonium Hydroxide)</v>
      </c>
      <c r="H566" s="124">
        <v>3</v>
      </c>
      <c r="I566" s="123" t="str">
        <f>Objects!$J$287</f>
        <v>Vial (Sulfuric Acid)</v>
      </c>
      <c r="J566" s="124">
        <v>3</v>
      </c>
      <c r="L566" s="126"/>
      <c r="N566" s="126"/>
      <c r="O566" s="158" t="str">
        <f>Objects!$J$92</f>
        <v>Vial (Caprolactam)</v>
      </c>
      <c r="P566" s="123">
        <v>16</v>
      </c>
      <c r="Q566" s="123" t="str">
        <f>Objects!$J$317</f>
        <v>Vial (Deionized Water)</v>
      </c>
      <c r="R566" s="123">
        <v>32</v>
      </c>
      <c r="S566" s="123"/>
      <c r="T566" s="123"/>
      <c r="U566" s="123"/>
      <c r="V566" s="123"/>
      <c r="W566" s="123"/>
      <c r="X566" s="123"/>
      <c r="Y566" s="123"/>
      <c r="Z566" s="123"/>
      <c r="AA566" s="123"/>
      <c r="AB566" s="147"/>
      <c r="AC566" s="147"/>
    </row>
    <row r="567" spans="1:29" ht="15" customHeight="1" x14ac:dyDescent="0.25">
      <c r="A567" s="142" t="str">
        <f>[3]Enums!$A$146</f>
        <v>1.1.2</v>
      </c>
      <c r="B567" s="123"/>
      <c r="E567" s="13" t="str">
        <f>Objects!$K$116</f>
        <v>Beaker (Cyclohexanone)</v>
      </c>
      <c r="F567" s="123">
        <v>1</v>
      </c>
      <c r="G567" s="13" t="str">
        <f>Objects!$J$54</f>
        <v>Bag (Ammonium Hydroxide)</v>
      </c>
      <c r="H567" s="124">
        <v>4</v>
      </c>
      <c r="I567" s="123" t="str">
        <f>Objects!$J$287</f>
        <v>Vial (Sulfuric Acid)</v>
      </c>
      <c r="J567" s="124">
        <v>4</v>
      </c>
      <c r="L567" s="126"/>
      <c r="N567" s="126"/>
      <c r="O567" s="158" t="str">
        <f>Objects!$K$92</f>
        <v>Beaker (Caprolactam)</v>
      </c>
      <c r="P567" s="123">
        <v>1</v>
      </c>
      <c r="Q567" s="123" t="str">
        <f>Objects!$K$317</f>
        <v>Beaker (Deionized Water)</v>
      </c>
      <c r="R567" s="123">
        <v>2</v>
      </c>
      <c r="S567" s="123"/>
      <c r="T567" s="123"/>
      <c r="U567" s="123"/>
      <c r="V567" s="123"/>
      <c r="W567" s="123"/>
      <c r="X567" s="123"/>
      <c r="Y567" s="123"/>
      <c r="Z567" s="123"/>
      <c r="AA567" s="123"/>
      <c r="AB567" s="147"/>
      <c r="AC567" s="147"/>
    </row>
    <row r="568" spans="1:29" ht="15" customHeight="1" x14ac:dyDescent="0.25">
      <c r="A568" s="142" t="str">
        <f>[3]Enums!$A$146</f>
        <v>1.1.2</v>
      </c>
      <c r="B568" s="123"/>
      <c r="E568" s="13" t="str">
        <f>Objects!$K$116</f>
        <v>Beaker (Cyclohexanone)</v>
      </c>
      <c r="F568" s="123">
        <v>4</v>
      </c>
      <c r="G568" s="13" t="str">
        <f>Objects!$J$54</f>
        <v>Bag (Ammonium Hydroxide)</v>
      </c>
      <c r="H568" s="124">
        <v>8</v>
      </c>
      <c r="I568" s="123" t="str">
        <f>Objects!$J$287</f>
        <v>Vial (Sulfuric Acid)</v>
      </c>
      <c r="J568" s="124">
        <v>8</v>
      </c>
      <c r="L568" s="126"/>
      <c r="N568" s="126"/>
      <c r="O568" s="158" t="str">
        <f>Objects!$K$92</f>
        <v>Beaker (Caprolactam)</v>
      </c>
      <c r="P568" s="123">
        <v>4</v>
      </c>
      <c r="Q568" s="123" t="str">
        <f>Objects!$K$317</f>
        <v>Beaker (Deionized Water)</v>
      </c>
      <c r="R568" s="123">
        <v>8</v>
      </c>
      <c r="S568" s="123"/>
      <c r="T568" s="123"/>
      <c r="U568" s="123"/>
      <c r="V568" s="123"/>
      <c r="W568" s="123"/>
      <c r="X568" s="123"/>
      <c r="Y568" s="123"/>
      <c r="Z568" s="123"/>
      <c r="AA568" s="123"/>
      <c r="AB568" s="147"/>
      <c r="AC568" s="147"/>
    </row>
    <row r="569" spans="1:29" ht="15" customHeight="1" x14ac:dyDescent="0.25">
      <c r="A569" s="142" t="str">
        <f>[3]Enums!$A$146</f>
        <v>1.1.2</v>
      </c>
      <c r="B569" s="123"/>
      <c r="E569" s="13" t="str">
        <f>Objects!$K$116</f>
        <v>Beaker (Cyclohexanone)</v>
      </c>
      <c r="F569" s="123">
        <v>16</v>
      </c>
      <c r="G569" s="13" t="str">
        <f>Objects!$J$54</f>
        <v>Bag (Ammonium Hydroxide)</v>
      </c>
      <c r="H569" s="124">
        <v>12</v>
      </c>
      <c r="I569" s="123" t="str">
        <f>Objects!$J$287</f>
        <v>Vial (Sulfuric Acid)</v>
      </c>
      <c r="J569" s="124">
        <v>12</v>
      </c>
      <c r="L569" s="126"/>
      <c r="N569" s="126"/>
      <c r="O569" s="158" t="str">
        <f>Objects!$K$92</f>
        <v>Beaker (Caprolactam)</v>
      </c>
      <c r="P569" s="123">
        <v>16</v>
      </c>
      <c r="Q569" s="123" t="str">
        <f>Objects!$K$317</f>
        <v>Beaker (Deionized Water)</v>
      </c>
      <c r="R569" s="123">
        <v>32</v>
      </c>
      <c r="S569" s="123"/>
      <c r="T569" s="123"/>
      <c r="U569" s="123"/>
      <c r="V569" s="123"/>
      <c r="W569" s="123"/>
      <c r="X569" s="123"/>
      <c r="Y569" s="123"/>
      <c r="Z569" s="123"/>
      <c r="AA569" s="123"/>
      <c r="AB569" s="147"/>
      <c r="AC569" s="147"/>
    </row>
    <row r="570" spans="1:29" ht="15" customHeight="1" x14ac:dyDescent="0.25">
      <c r="A570" s="142" t="str">
        <f>[3]Enums!$A$146</f>
        <v>1.1.2</v>
      </c>
      <c r="B570" s="123"/>
      <c r="E570" s="123" t="str">
        <f>Objects!$L$116</f>
        <v>Drum (Cyclohexanone)</v>
      </c>
      <c r="F570" s="123">
        <v>1</v>
      </c>
      <c r="G570" s="13" t="str">
        <f>Objects!$J$54</f>
        <v>Bag (Ammonium Hydroxide)</v>
      </c>
      <c r="H570" s="124">
        <v>16</v>
      </c>
      <c r="I570" s="123" t="str">
        <f>Objects!$J$287</f>
        <v>Vial (Sulfuric Acid)</v>
      </c>
      <c r="J570" s="124">
        <v>16</v>
      </c>
      <c r="L570" s="126"/>
      <c r="N570" s="126"/>
      <c r="O570" s="158" t="str">
        <f>Objects!$L$92</f>
        <v>Drum (Caprolactam)</v>
      </c>
      <c r="P570" s="123">
        <v>1</v>
      </c>
      <c r="Q570" s="123" t="str">
        <f>Objects!$L$317</f>
        <v>Drum (Deionized Water)</v>
      </c>
      <c r="R570" s="123">
        <v>2</v>
      </c>
      <c r="S570" s="123"/>
      <c r="T570" s="123"/>
      <c r="U570" s="123"/>
      <c r="V570" s="123"/>
      <c r="W570" s="123"/>
      <c r="X570" s="123"/>
      <c r="Y570" s="123"/>
      <c r="Z570" s="123"/>
      <c r="AA570" s="123"/>
      <c r="AB570" s="147"/>
      <c r="AC570" s="147"/>
    </row>
    <row r="571" spans="1:29" ht="15" customHeight="1" x14ac:dyDescent="0.25">
      <c r="A571" s="142" t="str">
        <f>[3]Enums!$A$146</f>
        <v>1.1.2</v>
      </c>
      <c r="B571" s="123"/>
      <c r="E571" s="123" t="str">
        <f>Objects!$L$116</f>
        <v>Drum (Cyclohexanone)</v>
      </c>
      <c r="F571" s="123">
        <v>4</v>
      </c>
      <c r="G571" s="13" t="str">
        <f>Objects!$J$54</f>
        <v>Bag (Ammonium Hydroxide)</v>
      </c>
      <c r="H571" s="124">
        <v>32</v>
      </c>
      <c r="I571" s="123" t="str">
        <f>Objects!$J$287</f>
        <v>Vial (Sulfuric Acid)</v>
      </c>
      <c r="J571" s="124">
        <v>32</v>
      </c>
      <c r="L571" s="126"/>
      <c r="N571" s="126"/>
      <c r="O571" s="158" t="str">
        <f>Objects!$L$92</f>
        <v>Drum (Caprolactam)</v>
      </c>
      <c r="P571" s="123">
        <v>4</v>
      </c>
      <c r="Q571" s="123" t="str">
        <f>Objects!$L$317</f>
        <v>Drum (Deionized Water)</v>
      </c>
      <c r="R571" s="123">
        <v>8</v>
      </c>
      <c r="S571" s="123"/>
      <c r="T571" s="123"/>
      <c r="U571" s="123"/>
      <c r="V571" s="123"/>
      <c r="W571" s="123"/>
      <c r="X571" s="123"/>
      <c r="Y571" s="123"/>
      <c r="Z571" s="123"/>
      <c r="AA571" s="123"/>
      <c r="AB571" s="147"/>
      <c r="AC571" s="147"/>
    </row>
    <row r="572" spans="1:29" ht="15" customHeight="1" x14ac:dyDescent="0.25">
      <c r="A572" s="142" t="str">
        <f>[3]Enums!$A$146</f>
        <v>1.1.2</v>
      </c>
      <c r="B572" s="123"/>
      <c r="E572" s="123" t="str">
        <f>Objects!$L$116</f>
        <v>Drum (Cyclohexanone)</v>
      </c>
      <c r="F572" s="123">
        <v>16</v>
      </c>
      <c r="G572" s="13" t="str">
        <f>Objects!$J$54</f>
        <v>Bag (Ammonium Hydroxide)</v>
      </c>
      <c r="H572" s="124">
        <v>48</v>
      </c>
      <c r="I572" s="123" t="str">
        <f>Objects!$J$287</f>
        <v>Vial (Sulfuric Acid)</v>
      </c>
      <c r="J572" s="124">
        <v>48</v>
      </c>
      <c r="K572" s="123"/>
      <c r="L572" s="124"/>
      <c r="N572" s="126"/>
      <c r="O572" s="158" t="str">
        <f>Objects!$L$92</f>
        <v>Drum (Caprolactam)</v>
      </c>
      <c r="P572" s="123">
        <v>16</v>
      </c>
      <c r="Q572" s="123" t="str">
        <f>Objects!$L$317</f>
        <v>Drum (Deionized Water)</v>
      </c>
      <c r="R572" s="123">
        <v>32</v>
      </c>
      <c r="S572" s="123"/>
      <c r="T572" s="123"/>
      <c r="U572" s="123"/>
      <c r="V572" s="123"/>
      <c r="W572" s="123"/>
      <c r="X572" s="123"/>
      <c r="Y572" s="123"/>
      <c r="Z572" s="123"/>
      <c r="AA572" s="123"/>
      <c r="AB572" s="147"/>
      <c r="AC572" s="147"/>
    </row>
    <row r="573" spans="1:29" ht="15" customHeight="1" x14ac:dyDescent="0.25">
      <c r="A573" s="142" t="str">
        <f>[3]Enums!$A$146</f>
        <v>1.1.2</v>
      </c>
      <c r="B573" s="123"/>
      <c r="E573" s="123" t="str">
        <f>Objects!$L$116</f>
        <v>Drum (Cyclohexanone)</v>
      </c>
      <c r="F573" s="123">
        <v>64</v>
      </c>
      <c r="G573" s="123" t="str">
        <f>Objects!$K$54</f>
        <v>Sack (Ammonium Hydroxide)</v>
      </c>
      <c r="H573" s="123">
        <v>1</v>
      </c>
      <c r="I573" s="123" t="str">
        <f>Objects!$K$287</f>
        <v>Beaker (Sulfuric Acid)</v>
      </c>
      <c r="J573" s="123">
        <v>1</v>
      </c>
      <c r="K573" s="123"/>
      <c r="L573" s="124"/>
      <c r="N573" s="126"/>
      <c r="O573" s="158" t="str">
        <f>Objects!$L$92</f>
        <v>Drum (Caprolactam)</v>
      </c>
      <c r="P573" s="123">
        <v>64</v>
      </c>
      <c r="Q573" s="123" t="str">
        <f>Objects!$L$317</f>
        <v>Drum (Deionized Water)</v>
      </c>
      <c r="R573" s="123">
        <v>64</v>
      </c>
      <c r="S573" s="123" t="str">
        <f>Objects!$L$317</f>
        <v>Drum (Deionized Water)</v>
      </c>
      <c r="T573" s="123">
        <v>64</v>
      </c>
      <c r="U573" s="123"/>
      <c r="V573" s="123"/>
      <c r="W573" s="123"/>
      <c r="X573" s="123"/>
      <c r="Y573" s="123"/>
      <c r="Z573" s="123"/>
      <c r="AA573" s="123"/>
      <c r="AB573" s="147"/>
      <c r="AC573" s="147"/>
    </row>
    <row r="574" spans="1:29" ht="15" customHeight="1" x14ac:dyDescent="0.25">
      <c r="A574" s="142" t="str">
        <f>[3]Enums!$A$146</f>
        <v>1.1.2</v>
      </c>
      <c r="B574" s="123"/>
      <c r="E574" s="123" t="str">
        <f>Objects!$J$92</f>
        <v>Vial (Caprolactam)</v>
      </c>
      <c r="F574" s="123">
        <v>1</v>
      </c>
      <c r="G574" s="123" t="str">
        <f>Objects!$J$36</f>
        <v>Vial (Adipic Acid)</v>
      </c>
      <c r="H574" s="123">
        <v>1</v>
      </c>
      <c r="I574" s="123"/>
      <c r="J574" s="123"/>
      <c r="K574" s="123"/>
      <c r="L574" s="124"/>
      <c r="N574" s="126"/>
      <c r="O574" s="158" t="str">
        <f>Objects!$V$115</f>
        <v>Bag (Polycaprolactam Pellets)</v>
      </c>
      <c r="P574" s="123">
        <v>1</v>
      </c>
      <c r="Q574" s="123" t="str">
        <f>Objects!$J$317</f>
        <v>Vial (Deionized Water)</v>
      </c>
      <c r="R574" s="123">
        <v>2</v>
      </c>
      <c r="S574" s="123"/>
      <c r="T574" s="123"/>
      <c r="U574" s="123"/>
      <c r="V574" s="123"/>
      <c r="W574" s="123"/>
      <c r="X574" s="123"/>
      <c r="Y574" s="123"/>
      <c r="Z574" s="123"/>
      <c r="AA574" s="123"/>
      <c r="AB574" s="147"/>
      <c r="AC574" s="147"/>
    </row>
    <row r="575" spans="1:29" ht="15" customHeight="1" x14ac:dyDescent="0.25">
      <c r="A575" s="142" t="str">
        <f>[3]Enums!$A$146</f>
        <v>1.1.2</v>
      </c>
      <c r="B575" s="123"/>
      <c r="E575" s="123" t="str">
        <f>Objects!$J$92</f>
        <v>Vial (Caprolactam)</v>
      </c>
      <c r="F575" s="123">
        <v>4</v>
      </c>
      <c r="G575" s="123" t="str">
        <f>Objects!$J$36</f>
        <v>Vial (Adipic Acid)</v>
      </c>
      <c r="H575" s="123">
        <v>4</v>
      </c>
      <c r="I575" s="123"/>
      <c r="J575" s="123"/>
      <c r="K575" s="123"/>
      <c r="L575" s="124"/>
      <c r="N575" s="126"/>
      <c r="O575" s="158" t="str">
        <f>Objects!$V$115</f>
        <v>Bag (Polycaprolactam Pellets)</v>
      </c>
      <c r="P575" s="123">
        <v>4</v>
      </c>
      <c r="Q575" s="123" t="str">
        <f>Objects!$J$317</f>
        <v>Vial (Deionized Water)</v>
      </c>
      <c r="R575" s="123">
        <v>8</v>
      </c>
      <c r="S575" s="123"/>
      <c r="T575" s="123"/>
      <c r="U575" s="123"/>
      <c r="V575" s="123"/>
      <c r="W575" s="123"/>
      <c r="X575" s="123"/>
      <c r="Y575" s="123"/>
      <c r="Z575" s="123"/>
      <c r="AA575" s="123"/>
      <c r="AB575" s="147"/>
      <c r="AC575" s="147"/>
    </row>
    <row r="576" spans="1:29" ht="15" customHeight="1" x14ac:dyDescent="0.25">
      <c r="A576" s="142" t="str">
        <f>[3]Enums!$A$146</f>
        <v>1.1.2</v>
      </c>
      <c r="B576" s="123"/>
      <c r="E576" s="123" t="str">
        <f>Objects!$J$92</f>
        <v>Vial (Caprolactam)</v>
      </c>
      <c r="F576" s="123">
        <v>16</v>
      </c>
      <c r="G576" s="123" t="str">
        <f>Objects!$J$36</f>
        <v>Vial (Adipic Acid)</v>
      </c>
      <c r="H576" s="123">
        <v>16</v>
      </c>
      <c r="I576" s="123"/>
      <c r="J576" s="123"/>
      <c r="K576" s="123"/>
      <c r="L576" s="124"/>
      <c r="N576" s="126"/>
      <c r="O576" s="158" t="str">
        <f>Objects!$V$115</f>
        <v>Bag (Polycaprolactam Pellets)</v>
      </c>
      <c r="P576" s="123">
        <v>16</v>
      </c>
      <c r="Q576" s="123" t="str">
        <f>Objects!$J$317</f>
        <v>Vial (Deionized Water)</v>
      </c>
      <c r="R576" s="123">
        <v>32</v>
      </c>
      <c r="S576" s="123"/>
      <c r="T576" s="123"/>
      <c r="U576" s="123"/>
      <c r="V576" s="123"/>
      <c r="W576" s="123"/>
      <c r="X576" s="123"/>
      <c r="Y576" s="123"/>
      <c r="Z576" s="123"/>
      <c r="AA576" s="123"/>
      <c r="AB576" s="147"/>
      <c r="AC576" s="147"/>
    </row>
    <row r="577" spans="1:29" ht="15" customHeight="1" x14ac:dyDescent="0.25">
      <c r="A577" s="142" t="str">
        <f>[3]Enums!$A$146</f>
        <v>1.1.2</v>
      </c>
      <c r="B577" s="123"/>
      <c r="E577" s="123" t="str">
        <f>Objects!$K$92</f>
        <v>Beaker (Caprolactam)</v>
      </c>
      <c r="F577" s="123">
        <v>1</v>
      </c>
      <c r="G577" s="123" t="str">
        <f>Objects!$K$36</f>
        <v>Beaker (Adipic Acid)</v>
      </c>
      <c r="H577" s="123">
        <v>1</v>
      </c>
      <c r="I577" s="123"/>
      <c r="J577" s="123"/>
      <c r="K577" s="123"/>
      <c r="L577" s="124"/>
      <c r="N577" s="126"/>
      <c r="O577" s="158" t="str">
        <f>Objects!$W$115</f>
        <v>Sack (Polycaprolactam Pellets)</v>
      </c>
      <c r="P577" s="123">
        <v>1</v>
      </c>
      <c r="Q577" s="123" t="str">
        <f>Objects!$K$317</f>
        <v>Beaker (Deionized Water)</v>
      </c>
      <c r="R577" s="123">
        <v>2</v>
      </c>
      <c r="S577" s="123"/>
      <c r="T577" s="123"/>
      <c r="U577" s="123"/>
      <c r="V577" s="123"/>
      <c r="W577" s="123"/>
      <c r="X577" s="123"/>
      <c r="Y577" s="123"/>
      <c r="Z577" s="123"/>
      <c r="AA577" s="123"/>
      <c r="AB577" s="147"/>
      <c r="AC577" s="147"/>
    </row>
    <row r="578" spans="1:29" ht="15" customHeight="1" x14ac:dyDescent="0.25">
      <c r="A578" s="142" t="str">
        <f>[3]Enums!$A$146</f>
        <v>1.1.2</v>
      </c>
      <c r="B578" s="123"/>
      <c r="E578" s="123" t="str">
        <f>Objects!$K$92</f>
        <v>Beaker (Caprolactam)</v>
      </c>
      <c r="F578" s="123">
        <v>4</v>
      </c>
      <c r="G578" s="123" t="str">
        <f>Objects!$K$36</f>
        <v>Beaker (Adipic Acid)</v>
      </c>
      <c r="H578" s="123">
        <v>4</v>
      </c>
      <c r="I578" s="123"/>
      <c r="J578" s="123"/>
      <c r="K578" s="123"/>
      <c r="L578" s="124"/>
      <c r="N578" s="126"/>
      <c r="O578" s="158" t="str">
        <f>Objects!$W$115</f>
        <v>Sack (Polycaprolactam Pellets)</v>
      </c>
      <c r="P578" s="123">
        <v>4</v>
      </c>
      <c r="Q578" s="123" t="str">
        <f>Objects!$K$317</f>
        <v>Beaker (Deionized Water)</v>
      </c>
      <c r="R578" s="123">
        <v>8</v>
      </c>
      <c r="S578" s="123"/>
      <c r="T578" s="123"/>
      <c r="U578" s="123"/>
      <c r="V578" s="123"/>
      <c r="W578" s="123"/>
      <c r="X578" s="123"/>
      <c r="Y578" s="123"/>
      <c r="Z578" s="123"/>
      <c r="AA578" s="123"/>
      <c r="AB578" s="147"/>
      <c r="AC578" s="147"/>
    </row>
    <row r="579" spans="1:29" ht="15" customHeight="1" x14ac:dyDescent="0.25">
      <c r="A579" s="142" t="str">
        <f>[3]Enums!$A$146</f>
        <v>1.1.2</v>
      </c>
      <c r="B579" s="123"/>
      <c r="E579" s="123" t="str">
        <f>Objects!$K$92</f>
        <v>Beaker (Caprolactam)</v>
      </c>
      <c r="F579" s="123">
        <v>16</v>
      </c>
      <c r="G579" s="123" t="str">
        <f>Objects!$K$36</f>
        <v>Beaker (Adipic Acid)</v>
      </c>
      <c r="H579" s="123">
        <v>16</v>
      </c>
      <c r="I579" s="123"/>
      <c r="J579" s="123"/>
      <c r="K579" s="123"/>
      <c r="L579" s="124"/>
      <c r="N579" s="126"/>
      <c r="O579" s="158" t="str">
        <f>Objects!$W$115</f>
        <v>Sack (Polycaprolactam Pellets)</v>
      </c>
      <c r="P579" s="123">
        <v>16</v>
      </c>
      <c r="Q579" s="123" t="str">
        <f>Objects!$K$317</f>
        <v>Beaker (Deionized Water)</v>
      </c>
      <c r="R579" s="123">
        <v>32</v>
      </c>
      <c r="S579" s="123"/>
      <c r="T579" s="123"/>
      <c r="U579" s="123"/>
      <c r="V579" s="123"/>
      <c r="W579" s="123"/>
      <c r="X579" s="123"/>
      <c r="Y579" s="123"/>
      <c r="Z579" s="123"/>
      <c r="AA579" s="123"/>
      <c r="AB579" s="147"/>
      <c r="AC579" s="147"/>
    </row>
    <row r="580" spans="1:29" ht="15" customHeight="1" x14ac:dyDescent="0.25">
      <c r="A580" s="142" t="str">
        <f>[3]Enums!$A$146</f>
        <v>1.1.2</v>
      </c>
      <c r="B580" s="123"/>
      <c r="E580" s="123" t="str">
        <f>Objects!$L$92</f>
        <v>Drum (Caprolactam)</v>
      </c>
      <c r="F580" s="123">
        <v>1</v>
      </c>
      <c r="G580" s="123" t="str">
        <f>Objects!$L$36</f>
        <v>Drum (Adipic Acid)</v>
      </c>
      <c r="H580" s="123">
        <v>1</v>
      </c>
      <c r="I580" s="123"/>
      <c r="J580" s="123"/>
      <c r="K580" s="123"/>
      <c r="L580" s="124"/>
      <c r="N580" s="126"/>
      <c r="O580" s="158" t="str">
        <f>Objects!$X$115</f>
        <v>Powder Keg (Polycaprolactam Pellets)</v>
      </c>
      <c r="P580" s="123">
        <v>1</v>
      </c>
      <c r="Q580" s="123" t="str">
        <f>Objects!$L$317</f>
        <v>Drum (Deionized Water)</v>
      </c>
      <c r="R580" s="123">
        <v>2</v>
      </c>
      <c r="S580" s="123"/>
      <c r="T580" s="123"/>
      <c r="U580" s="123"/>
      <c r="V580" s="123"/>
      <c r="W580" s="123"/>
      <c r="X580" s="123"/>
      <c r="Y580" s="123"/>
      <c r="Z580" s="123"/>
      <c r="AA580" s="123"/>
      <c r="AB580" s="147"/>
      <c r="AC580" s="147"/>
    </row>
    <row r="581" spans="1:29" ht="15" customHeight="1" x14ac:dyDescent="0.25">
      <c r="A581" s="142" t="str">
        <f>[3]Enums!$A$146</f>
        <v>1.1.2</v>
      </c>
      <c r="B581" s="123"/>
      <c r="E581" s="123" t="str">
        <f>Objects!$L$92</f>
        <v>Drum (Caprolactam)</v>
      </c>
      <c r="F581" s="123">
        <v>4</v>
      </c>
      <c r="G581" s="123" t="str">
        <f>Objects!$L$36</f>
        <v>Drum (Adipic Acid)</v>
      </c>
      <c r="H581" s="123">
        <v>4</v>
      </c>
      <c r="I581" s="123"/>
      <c r="J581" s="123"/>
      <c r="K581" s="123"/>
      <c r="L581" s="124"/>
      <c r="N581" s="126"/>
      <c r="O581" s="158" t="str">
        <f>Objects!$X$115</f>
        <v>Powder Keg (Polycaprolactam Pellets)</v>
      </c>
      <c r="P581" s="123">
        <v>4</v>
      </c>
      <c r="Q581" s="123" t="str">
        <f>Objects!$L$317</f>
        <v>Drum (Deionized Water)</v>
      </c>
      <c r="R581" s="123">
        <v>8</v>
      </c>
      <c r="S581" s="123"/>
      <c r="T581" s="123"/>
      <c r="U581" s="123"/>
      <c r="V581" s="123"/>
      <c r="W581" s="123"/>
      <c r="X581" s="123"/>
      <c r="Y581" s="123"/>
      <c r="Z581" s="123"/>
      <c r="AA581" s="123"/>
      <c r="AB581" s="147"/>
      <c r="AC581" s="147"/>
    </row>
    <row r="582" spans="1:29" ht="15" customHeight="1" x14ac:dyDescent="0.25">
      <c r="A582" s="142" t="str">
        <f>[3]Enums!$A$146</f>
        <v>1.1.2</v>
      </c>
      <c r="B582" s="123"/>
      <c r="E582" s="123" t="str">
        <f>Objects!$L$92</f>
        <v>Drum (Caprolactam)</v>
      </c>
      <c r="F582" s="123">
        <v>16</v>
      </c>
      <c r="G582" s="123" t="str">
        <f>Objects!$L$36</f>
        <v>Drum (Adipic Acid)</v>
      </c>
      <c r="H582" s="123">
        <v>16</v>
      </c>
      <c r="I582" s="123"/>
      <c r="J582" s="123"/>
      <c r="K582" s="123"/>
      <c r="L582" s="124"/>
      <c r="N582" s="126"/>
      <c r="O582" s="158" t="str">
        <f>Objects!$X$115</f>
        <v>Powder Keg (Polycaprolactam Pellets)</v>
      </c>
      <c r="P582" s="123">
        <v>16</v>
      </c>
      <c r="Q582" s="123" t="str">
        <f>Objects!$L$317</f>
        <v>Drum (Deionized Water)</v>
      </c>
      <c r="R582" s="123">
        <v>32</v>
      </c>
      <c r="S582" s="123"/>
      <c r="T582" s="123"/>
      <c r="U582" s="123"/>
      <c r="V582" s="123"/>
      <c r="W582" s="123"/>
      <c r="X582" s="123"/>
      <c r="Y582" s="123"/>
      <c r="Z582" s="123"/>
      <c r="AA582" s="123"/>
      <c r="AB582" s="147"/>
      <c r="AC582" s="147"/>
    </row>
    <row r="583" spans="1:29" ht="15" customHeight="1" x14ac:dyDescent="0.25">
      <c r="A583" s="142" t="str">
        <f>[3]Enums!$A$146</f>
        <v>1.1.2</v>
      </c>
      <c r="B583" s="123"/>
      <c r="E583" s="123" t="str">
        <f>Objects!$L$92</f>
        <v>Drum (Caprolactam)</v>
      </c>
      <c r="F583" s="123">
        <v>64</v>
      </c>
      <c r="G583" s="13" t="str">
        <f>Objects!$L$36</f>
        <v>Drum (Adipic Acid)</v>
      </c>
      <c r="H583" s="123">
        <v>64</v>
      </c>
      <c r="I583" s="123"/>
      <c r="J583" s="123"/>
      <c r="K583" s="123"/>
      <c r="L583" s="124"/>
      <c r="N583" s="126"/>
      <c r="O583" s="158" t="str">
        <f>Objects!$X$115</f>
        <v>Powder Keg (Polycaprolactam Pellets)</v>
      </c>
      <c r="P583" s="123">
        <v>64</v>
      </c>
      <c r="Q583" s="123" t="str">
        <f>Objects!$L$317</f>
        <v>Drum (Deionized Water)</v>
      </c>
      <c r="R583" s="123">
        <v>64</v>
      </c>
      <c r="S583" s="123" t="str">
        <f>Objects!$L$317</f>
        <v>Drum (Deionized Water)</v>
      </c>
      <c r="T583" s="123">
        <v>64</v>
      </c>
      <c r="U583" s="123"/>
      <c r="V583" s="123"/>
      <c r="W583" s="123"/>
      <c r="X583" s="123"/>
      <c r="Y583" s="123"/>
      <c r="Z583" s="123"/>
      <c r="AA583" s="123"/>
      <c r="AB583" s="147"/>
      <c r="AC583" s="147"/>
    </row>
    <row r="584" spans="1:29" ht="15" customHeight="1" x14ac:dyDescent="0.25">
      <c r="A584" s="142" t="str">
        <f>[3]Enums!$A$146</f>
        <v>1.1.2</v>
      </c>
      <c r="B584" s="123"/>
      <c r="E584" s="123" t="str">
        <f>Objects!$J$62</f>
        <v>Vial (Benzene)</v>
      </c>
      <c r="F584" s="123">
        <v>1</v>
      </c>
      <c r="G584" s="132" t="str">
        <f>Objects!$N$32</f>
        <v>Vial (Nitric Acid)</v>
      </c>
      <c r="H584" s="131">
        <v>1</v>
      </c>
      <c r="I584" s="123" t="str">
        <f>Objects!$J$287</f>
        <v>Vial (Sulfuric Acid)</v>
      </c>
      <c r="J584" s="124">
        <v>1</v>
      </c>
      <c r="K584" s="123"/>
      <c r="L584" s="124"/>
      <c r="N584" s="126"/>
      <c r="O584" s="158" t="str">
        <f>Objects!$N$41</f>
        <v>Vial (Nitrobenzene)</v>
      </c>
      <c r="P584" s="131">
        <v>1</v>
      </c>
      <c r="Q584" s="123" t="str">
        <f>Objects!$J$317</f>
        <v>Vial (Deionized Water)</v>
      </c>
      <c r="R584" s="123">
        <v>1</v>
      </c>
      <c r="S584" s="123"/>
      <c r="T584" s="123"/>
      <c r="U584" s="123"/>
      <c r="V584" s="123"/>
      <c r="W584" s="123"/>
      <c r="X584" s="123"/>
      <c r="Y584" s="123"/>
      <c r="Z584" s="123"/>
      <c r="AA584" s="123"/>
      <c r="AB584" s="147"/>
      <c r="AC584" s="147"/>
    </row>
    <row r="585" spans="1:29" ht="15" customHeight="1" x14ac:dyDescent="0.25">
      <c r="A585" s="142" t="str">
        <f>[3]Enums!$A$146</f>
        <v>1.1.2</v>
      </c>
      <c r="B585" s="123"/>
      <c r="E585" s="123" t="str">
        <f>Objects!$J$62</f>
        <v>Vial (Benzene)</v>
      </c>
      <c r="F585" s="123">
        <v>4</v>
      </c>
      <c r="G585" s="132" t="str">
        <f>Objects!$N$32</f>
        <v>Vial (Nitric Acid)</v>
      </c>
      <c r="H585" s="131">
        <v>4</v>
      </c>
      <c r="I585" s="123" t="str">
        <f>Objects!$J$287</f>
        <v>Vial (Sulfuric Acid)</v>
      </c>
      <c r="J585" s="124">
        <v>2</v>
      </c>
      <c r="K585" s="123"/>
      <c r="L585" s="124"/>
      <c r="N585" s="126"/>
      <c r="O585" s="158" t="str">
        <f>Objects!$N$41</f>
        <v>Vial (Nitrobenzene)</v>
      </c>
      <c r="P585" s="131">
        <v>4</v>
      </c>
      <c r="Q585" s="123" t="str">
        <f>Objects!$J$317</f>
        <v>Vial (Deionized Water)</v>
      </c>
      <c r="R585" s="123">
        <v>4</v>
      </c>
      <c r="S585" s="123"/>
      <c r="T585" s="123"/>
      <c r="U585" s="123"/>
      <c r="V585" s="123"/>
      <c r="W585" s="123"/>
      <c r="X585" s="123"/>
      <c r="Y585" s="123"/>
      <c r="Z585" s="123"/>
      <c r="AA585" s="123"/>
      <c r="AB585" s="147"/>
      <c r="AC585" s="147"/>
    </row>
    <row r="586" spans="1:29" ht="15" customHeight="1" x14ac:dyDescent="0.25">
      <c r="A586" s="142" t="str">
        <f>[3]Enums!$A$146</f>
        <v>1.1.2</v>
      </c>
      <c r="B586" s="123"/>
      <c r="E586" s="123" t="str">
        <f>Objects!$J$62</f>
        <v>Vial (Benzene)</v>
      </c>
      <c r="F586" s="123">
        <v>16</v>
      </c>
      <c r="G586" s="132" t="str">
        <f>Objects!$N$32</f>
        <v>Vial (Nitric Acid)</v>
      </c>
      <c r="H586" s="131">
        <v>16</v>
      </c>
      <c r="I586" s="123" t="str">
        <f>Objects!$J$287</f>
        <v>Vial (Sulfuric Acid)</v>
      </c>
      <c r="J586" s="124">
        <v>3</v>
      </c>
      <c r="K586" s="123"/>
      <c r="L586" s="124"/>
      <c r="N586" s="126"/>
      <c r="O586" s="158" t="str">
        <f>Objects!$N$41</f>
        <v>Vial (Nitrobenzene)</v>
      </c>
      <c r="P586" s="131">
        <v>16</v>
      </c>
      <c r="Q586" s="123" t="str">
        <f>Objects!$J$317</f>
        <v>Vial (Deionized Water)</v>
      </c>
      <c r="R586" s="123">
        <v>16</v>
      </c>
      <c r="S586" s="123"/>
      <c r="T586" s="123"/>
      <c r="U586" s="123"/>
      <c r="V586" s="123"/>
      <c r="W586" s="123"/>
      <c r="X586" s="123"/>
      <c r="Y586" s="123"/>
      <c r="Z586" s="123"/>
      <c r="AA586" s="123"/>
      <c r="AB586" s="147"/>
      <c r="AC586" s="147"/>
    </row>
    <row r="587" spans="1:29" ht="15" customHeight="1" x14ac:dyDescent="0.25">
      <c r="A587" s="142" t="str">
        <f>[3]Enums!$A$146</f>
        <v>1.1.2</v>
      </c>
      <c r="B587" s="123"/>
      <c r="E587" s="123" t="str">
        <f>Objects!$K$62</f>
        <v>Beaker (Benzene)</v>
      </c>
      <c r="F587" s="123">
        <v>1</v>
      </c>
      <c r="G587" s="132" t="str">
        <f>Objects!$O$32</f>
        <v>Beaker (Nitric Acid)</v>
      </c>
      <c r="H587" s="131">
        <v>1</v>
      </c>
      <c r="I587" s="123" t="str">
        <f>Objects!$J$287</f>
        <v>Vial (Sulfuric Acid)</v>
      </c>
      <c r="J587" s="124">
        <v>4</v>
      </c>
      <c r="K587" s="123"/>
      <c r="L587" s="124"/>
      <c r="N587" s="126"/>
      <c r="O587" s="158" t="str">
        <f>Objects!$O$41</f>
        <v>Beaker (Nitrobenzene)</v>
      </c>
      <c r="P587" s="131">
        <v>1</v>
      </c>
      <c r="Q587" s="123" t="str">
        <f>Objects!$K$317</f>
        <v>Beaker (Deionized Water)</v>
      </c>
      <c r="R587" s="123">
        <v>1</v>
      </c>
      <c r="S587" s="123"/>
      <c r="T587" s="123"/>
      <c r="U587" s="123"/>
      <c r="V587" s="123"/>
      <c r="W587" s="123"/>
      <c r="X587" s="123"/>
      <c r="Y587" s="123"/>
      <c r="Z587" s="123"/>
      <c r="AA587" s="123"/>
      <c r="AB587" s="147"/>
      <c r="AC587" s="147"/>
    </row>
    <row r="588" spans="1:29" ht="15" customHeight="1" x14ac:dyDescent="0.25">
      <c r="A588" s="142" t="str">
        <f>[3]Enums!$A$146</f>
        <v>1.1.2</v>
      </c>
      <c r="B588" s="123"/>
      <c r="E588" s="123" t="str">
        <f>Objects!$K$62</f>
        <v>Beaker (Benzene)</v>
      </c>
      <c r="F588" s="123">
        <v>4</v>
      </c>
      <c r="G588" s="132" t="str">
        <f>Objects!$O$32</f>
        <v>Beaker (Nitric Acid)</v>
      </c>
      <c r="H588" s="131">
        <v>4</v>
      </c>
      <c r="I588" s="123" t="str">
        <f>Objects!$J$287</f>
        <v>Vial (Sulfuric Acid)</v>
      </c>
      <c r="J588" s="124">
        <v>8</v>
      </c>
      <c r="K588" s="123"/>
      <c r="L588" s="124"/>
      <c r="N588" s="126"/>
      <c r="O588" s="158" t="str">
        <f>Objects!$O$41</f>
        <v>Beaker (Nitrobenzene)</v>
      </c>
      <c r="P588" s="131">
        <v>4</v>
      </c>
      <c r="Q588" s="123" t="str">
        <f>Objects!$K$317</f>
        <v>Beaker (Deionized Water)</v>
      </c>
      <c r="R588" s="123">
        <v>4</v>
      </c>
      <c r="S588" s="123"/>
      <c r="T588" s="123"/>
      <c r="U588" s="123"/>
      <c r="V588" s="123"/>
      <c r="W588" s="123"/>
      <c r="X588" s="123"/>
      <c r="Y588" s="123"/>
      <c r="Z588" s="123"/>
      <c r="AA588" s="123"/>
      <c r="AB588" s="147"/>
      <c r="AC588" s="147"/>
    </row>
    <row r="589" spans="1:29" ht="15" customHeight="1" x14ac:dyDescent="0.25">
      <c r="A589" s="142" t="str">
        <f>[3]Enums!$A$146</f>
        <v>1.1.2</v>
      </c>
      <c r="B589" s="123"/>
      <c r="E589" s="123" t="str">
        <f>Objects!$K$62</f>
        <v>Beaker (Benzene)</v>
      </c>
      <c r="F589" s="123">
        <v>16</v>
      </c>
      <c r="G589" s="132" t="str">
        <f>Objects!$O$32</f>
        <v>Beaker (Nitric Acid)</v>
      </c>
      <c r="H589" s="131">
        <v>16</v>
      </c>
      <c r="I589" s="123" t="str">
        <f>Objects!$J$287</f>
        <v>Vial (Sulfuric Acid)</v>
      </c>
      <c r="J589" s="124">
        <v>12</v>
      </c>
      <c r="K589" s="123"/>
      <c r="L589" s="124"/>
      <c r="N589" s="126"/>
      <c r="O589" s="158" t="str">
        <f>Objects!$O$41</f>
        <v>Beaker (Nitrobenzene)</v>
      </c>
      <c r="P589" s="131">
        <v>16</v>
      </c>
      <c r="Q589" s="123" t="str">
        <f>Objects!$K$317</f>
        <v>Beaker (Deionized Water)</v>
      </c>
      <c r="R589" s="123">
        <v>16</v>
      </c>
      <c r="S589" s="123"/>
      <c r="T589" s="123"/>
      <c r="U589" s="123"/>
      <c r="V589" s="123"/>
      <c r="W589" s="123"/>
      <c r="X589" s="123"/>
      <c r="Y589" s="123"/>
      <c r="Z589" s="123"/>
      <c r="AA589" s="123"/>
      <c r="AB589" s="147"/>
      <c r="AC589" s="147"/>
    </row>
    <row r="590" spans="1:29" ht="15" customHeight="1" x14ac:dyDescent="0.25">
      <c r="A590" s="142" t="str">
        <f>[3]Enums!$A$146</f>
        <v>1.1.2</v>
      </c>
      <c r="B590" s="123"/>
      <c r="E590" s="123" t="str">
        <f>Objects!$L$62</f>
        <v>Drum (Benzene)</v>
      </c>
      <c r="F590" s="123">
        <v>1</v>
      </c>
      <c r="G590" s="132" t="str">
        <f>Objects!$P$32</f>
        <v>Drum (Nitric Acid)</v>
      </c>
      <c r="H590" s="131">
        <v>1</v>
      </c>
      <c r="I590" s="123" t="str">
        <f>Objects!$J$287</f>
        <v>Vial (Sulfuric Acid)</v>
      </c>
      <c r="J590" s="124">
        <v>16</v>
      </c>
      <c r="K590" s="123"/>
      <c r="L590" s="124"/>
      <c r="N590" s="126"/>
      <c r="O590" s="158" t="str">
        <f>Objects!$P$41</f>
        <v>Drum (Nitrobenzene)</v>
      </c>
      <c r="P590" s="131">
        <v>1</v>
      </c>
      <c r="Q590" s="123" t="str">
        <f>Objects!$L$317</f>
        <v>Drum (Deionized Water)</v>
      </c>
      <c r="R590" s="123">
        <v>1</v>
      </c>
      <c r="S590" s="123"/>
      <c r="T590" s="123"/>
      <c r="U590" s="123"/>
      <c r="V590" s="123"/>
      <c r="W590" s="123"/>
      <c r="X590" s="123"/>
      <c r="Y590" s="123"/>
      <c r="Z590" s="123"/>
      <c r="AA590" s="123"/>
      <c r="AB590" s="147"/>
      <c r="AC590" s="147"/>
    </row>
    <row r="591" spans="1:29" ht="15" customHeight="1" x14ac:dyDescent="0.25">
      <c r="A591" s="142" t="str">
        <f>[3]Enums!$A$146</f>
        <v>1.1.2</v>
      </c>
      <c r="B591" s="123"/>
      <c r="E591" s="123" t="str">
        <f>Objects!$L$62</f>
        <v>Drum (Benzene)</v>
      </c>
      <c r="F591" s="123">
        <v>4</v>
      </c>
      <c r="G591" s="132" t="str">
        <f>Objects!$P$32</f>
        <v>Drum (Nitric Acid)</v>
      </c>
      <c r="H591" s="131">
        <v>4</v>
      </c>
      <c r="I591" s="123" t="str">
        <f>Objects!$J$287</f>
        <v>Vial (Sulfuric Acid)</v>
      </c>
      <c r="J591" s="124">
        <v>32</v>
      </c>
      <c r="K591" s="123"/>
      <c r="L591" s="124"/>
      <c r="N591" s="126"/>
      <c r="O591" s="158" t="str">
        <f>Objects!$P$41</f>
        <v>Drum (Nitrobenzene)</v>
      </c>
      <c r="P591" s="131">
        <v>4</v>
      </c>
      <c r="Q591" s="123" t="str">
        <f>Objects!$L$317</f>
        <v>Drum (Deionized Water)</v>
      </c>
      <c r="R591" s="123">
        <v>4</v>
      </c>
      <c r="S591" s="123"/>
      <c r="T591" s="123"/>
      <c r="U591" s="123"/>
      <c r="V591" s="123"/>
      <c r="W591" s="123"/>
      <c r="X591" s="123"/>
      <c r="Y591" s="123"/>
      <c r="Z591" s="123"/>
      <c r="AA591" s="123"/>
      <c r="AB591" s="147"/>
      <c r="AC591" s="147"/>
    </row>
    <row r="592" spans="1:29" ht="15" customHeight="1" x14ac:dyDescent="0.25">
      <c r="A592" s="142" t="str">
        <f>[3]Enums!$A$146</f>
        <v>1.1.2</v>
      </c>
      <c r="B592" s="123"/>
      <c r="E592" s="123" t="str">
        <f>Objects!$L$62</f>
        <v>Drum (Benzene)</v>
      </c>
      <c r="F592" s="123">
        <v>16</v>
      </c>
      <c r="G592" s="132" t="str">
        <f>Objects!$P$32</f>
        <v>Drum (Nitric Acid)</v>
      </c>
      <c r="H592" s="131">
        <v>16</v>
      </c>
      <c r="I592" s="123" t="str">
        <f>Objects!$J$287</f>
        <v>Vial (Sulfuric Acid)</v>
      </c>
      <c r="J592" s="124">
        <v>48</v>
      </c>
      <c r="K592" s="123"/>
      <c r="L592" s="124"/>
      <c r="N592" s="126"/>
      <c r="O592" s="158" t="str">
        <f>Objects!$P$41</f>
        <v>Drum (Nitrobenzene)</v>
      </c>
      <c r="P592" s="131">
        <v>16</v>
      </c>
      <c r="Q592" s="123" t="str">
        <f>Objects!$L$317</f>
        <v>Drum (Deionized Water)</v>
      </c>
      <c r="R592" s="123">
        <v>16</v>
      </c>
      <c r="S592" s="123"/>
      <c r="T592" s="123"/>
      <c r="U592" s="123"/>
      <c r="V592" s="123"/>
      <c r="W592" s="123"/>
      <c r="X592" s="123"/>
      <c r="Y592" s="123"/>
      <c r="Z592" s="123"/>
      <c r="AA592" s="123"/>
      <c r="AB592" s="147"/>
      <c r="AC592" s="147"/>
    </row>
    <row r="593" spans="1:29" ht="15" customHeight="1" x14ac:dyDescent="0.25">
      <c r="A593" s="142" t="str">
        <f>[3]Enums!$A$146</f>
        <v>1.1.2</v>
      </c>
      <c r="B593" s="123"/>
      <c r="E593" s="123" t="str">
        <f>Objects!$L$62</f>
        <v>Drum (Benzene)</v>
      </c>
      <c r="F593" s="123">
        <v>64</v>
      </c>
      <c r="G593" s="132" t="str">
        <f>Objects!$P$32</f>
        <v>Drum (Nitric Acid)</v>
      </c>
      <c r="H593" s="131">
        <v>64</v>
      </c>
      <c r="I593" s="123" t="str">
        <f>Objects!$K$287</f>
        <v>Beaker (Sulfuric Acid)</v>
      </c>
      <c r="J593" s="124">
        <v>1</v>
      </c>
      <c r="L593" s="126"/>
      <c r="N593" s="126"/>
      <c r="O593" s="158" t="str">
        <f>Objects!$P$41</f>
        <v>Drum (Nitrobenzene)</v>
      </c>
      <c r="P593" s="131">
        <v>64</v>
      </c>
      <c r="Q593" s="123" t="str">
        <f>Objects!$L$317</f>
        <v>Drum (Deionized Water)</v>
      </c>
      <c r="R593" s="123">
        <v>64</v>
      </c>
      <c r="S593" s="123"/>
      <c r="T593" s="123"/>
      <c r="U593" s="123"/>
      <c r="V593" s="123"/>
      <c r="W593" s="123"/>
      <c r="X593" s="123"/>
      <c r="Y593" s="123"/>
      <c r="Z593" s="123"/>
      <c r="AA593" s="123"/>
      <c r="AB593" s="147"/>
      <c r="AC593" s="147"/>
    </row>
    <row r="594" spans="1:29" ht="15" customHeight="1" x14ac:dyDescent="0.25">
      <c r="A594" s="142" t="str">
        <f>[3]Enums!$A$146</f>
        <v>1.1.2</v>
      </c>
      <c r="B594" s="123"/>
      <c r="E594" s="123" t="str">
        <f>Objects!$N$41</f>
        <v>Vial (Nitrobenzene)</v>
      </c>
      <c r="F594" s="131">
        <v>1</v>
      </c>
      <c r="G594" s="13" t="str">
        <f>Objects!$R$2</f>
        <v>Flask (Hydrogen)</v>
      </c>
      <c r="H594" s="13">
        <v>3</v>
      </c>
      <c r="I594" s="123" t="str">
        <f>Objects!$G$2</f>
        <v>Platinum Catalyst</v>
      </c>
      <c r="J594" s="123">
        <v>1</v>
      </c>
      <c r="K594" s="123"/>
      <c r="L594" s="124"/>
      <c r="N594" s="126"/>
      <c r="O594" s="158" t="str">
        <f>Objects!$N$42</f>
        <v>Vial (Aniline)</v>
      </c>
      <c r="P594" s="131">
        <v>1</v>
      </c>
      <c r="Q594" s="123" t="str">
        <f>Objects!$J$317</f>
        <v>Vial (Deionized Water)</v>
      </c>
      <c r="R594" s="123">
        <v>2</v>
      </c>
      <c r="S594" s="123"/>
      <c r="T594" s="123"/>
      <c r="U594" s="123"/>
      <c r="V594" s="123"/>
      <c r="W594" s="123"/>
      <c r="X594" s="123"/>
      <c r="Y594" s="123"/>
      <c r="Z594" s="123"/>
      <c r="AA594" s="123"/>
      <c r="AB594" s="147"/>
      <c r="AC594" s="147"/>
    </row>
    <row r="595" spans="1:29" ht="15" customHeight="1" x14ac:dyDescent="0.25">
      <c r="A595" s="142" t="str">
        <f>[3]Enums!$A$146</f>
        <v>1.1.2</v>
      </c>
      <c r="B595" s="123"/>
      <c r="E595" s="123" t="str">
        <f>Objects!$N$41</f>
        <v>Vial (Nitrobenzene)</v>
      </c>
      <c r="F595" s="131">
        <v>4</v>
      </c>
      <c r="G595" s="13" t="str">
        <f>Objects!$R$2</f>
        <v>Flask (Hydrogen)</v>
      </c>
      <c r="H595" s="13">
        <v>12</v>
      </c>
      <c r="I595" s="123" t="str">
        <f>Objects!$G$2</f>
        <v>Platinum Catalyst</v>
      </c>
      <c r="J595" s="123">
        <v>2</v>
      </c>
      <c r="K595" s="123"/>
      <c r="L595" s="124"/>
      <c r="N595" s="126"/>
      <c r="O595" s="158" t="str">
        <f>Objects!$N$42</f>
        <v>Vial (Aniline)</v>
      </c>
      <c r="P595" s="131">
        <v>4</v>
      </c>
      <c r="Q595" s="123" t="str">
        <f>Objects!$J$317</f>
        <v>Vial (Deionized Water)</v>
      </c>
      <c r="R595" s="123">
        <v>8</v>
      </c>
      <c r="S595" s="123" t="str">
        <f>Objects!$G$2</f>
        <v>Platinum Catalyst</v>
      </c>
      <c r="T595" s="123">
        <v>1</v>
      </c>
      <c r="U595" s="123"/>
      <c r="V595" s="123"/>
      <c r="W595" s="123"/>
      <c r="X595" s="123"/>
      <c r="Y595" s="123"/>
      <c r="Z595" s="123"/>
      <c r="AA595" s="123"/>
      <c r="AB595" s="147"/>
      <c r="AC595" s="147"/>
    </row>
    <row r="596" spans="1:29" ht="15" customHeight="1" x14ac:dyDescent="0.25">
      <c r="A596" s="142" t="str">
        <f>[3]Enums!$A$146</f>
        <v>1.1.2</v>
      </c>
      <c r="B596" s="123"/>
      <c r="E596" s="123" t="str">
        <f>Objects!$N$41</f>
        <v>Vial (Nitrobenzene)</v>
      </c>
      <c r="F596" s="131">
        <v>16</v>
      </c>
      <c r="G596" s="13" t="str">
        <f>Objects!$R$2</f>
        <v>Flask (Hydrogen)</v>
      </c>
      <c r="H596" s="13">
        <v>48</v>
      </c>
      <c r="I596" s="123" t="str">
        <f>Objects!$G$2</f>
        <v>Platinum Catalyst</v>
      </c>
      <c r="J596" s="123">
        <v>3</v>
      </c>
      <c r="K596" s="123"/>
      <c r="L596" s="124"/>
      <c r="N596" s="126"/>
      <c r="O596" s="158" t="str">
        <f>Objects!$N$42</f>
        <v>Vial (Aniline)</v>
      </c>
      <c r="P596" s="131">
        <v>16</v>
      </c>
      <c r="Q596" s="123" t="str">
        <f>Objects!$J$317</f>
        <v>Vial (Deionized Water)</v>
      </c>
      <c r="R596" s="123">
        <v>32</v>
      </c>
      <c r="S596" s="123" t="str">
        <f>Objects!$G$2</f>
        <v>Platinum Catalyst</v>
      </c>
      <c r="T596" s="123">
        <v>2</v>
      </c>
      <c r="U596" s="123"/>
      <c r="V596" s="123"/>
      <c r="W596" s="123"/>
      <c r="X596" s="123"/>
      <c r="Y596" s="123"/>
      <c r="Z596" s="123"/>
      <c r="AA596" s="123"/>
      <c r="AB596" s="147"/>
      <c r="AC596" s="147"/>
    </row>
    <row r="597" spans="1:29" ht="15" customHeight="1" x14ac:dyDescent="0.25">
      <c r="A597" s="142" t="str">
        <f>[3]Enums!$A$146</f>
        <v>1.1.2</v>
      </c>
      <c r="B597" s="123"/>
      <c r="E597" s="123" t="str">
        <f>Objects!$O$41</f>
        <v>Beaker (Nitrobenzene)</v>
      </c>
      <c r="F597" s="131">
        <v>1</v>
      </c>
      <c r="G597" s="13" t="str">
        <f>Objects!$R$2</f>
        <v>Flask (Hydrogen)</v>
      </c>
      <c r="H597" s="13">
        <v>3</v>
      </c>
      <c r="I597" s="123" t="str">
        <f>Objects!$G$2</f>
        <v>Platinum Catalyst</v>
      </c>
      <c r="J597" s="123">
        <v>4</v>
      </c>
      <c r="K597" s="123"/>
      <c r="L597" s="124"/>
      <c r="N597" s="126"/>
      <c r="O597" s="158" t="str">
        <f>Objects!$O$42</f>
        <v>Beaker (Aniline)</v>
      </c>
      <c r="P597" s="131">
        <v>1</v>
      </c>
      <c r="Q597" s="123" t="str">
        <f>Objects!$K$317</f>
        <v>Beaker (Deionized Water)</v>
      </c>
      <c r="R597" s="123">
        <v>2</v>
      </c>
      <c r="S597" s="123" t="str">
        <f>Objects!$G$2</f>
        <v>Platinum Catalyst</v>
      </c>
      <c r="T597" s="123">
        <v>3</v>
      </c>
      <c r="U597" s="123"/>
      <c r="V597" s="123"/>
      <c r="W597" s="123"/>
      <c r="X597" s="123"/>
      <c r="Y597" s="123"/>
      <c r="Z597" s="123"/>
      <c r="AA597" s="123"/>
      <c r="AB597" s="147"/>
      <c r="AC597" s="147"/>
    </row>
    <row r="598" spans="1:29" ht="15" customHeight="1" x14ac:dyDescent="0.25">
      <c r="A598" s="142" t="str">
        <f>[3]Enums!$A$146</f>
        <v>1.1.2</v>
      </c>
      <c r="B598" s="123"/>
      <c r="E598" s="123" t="str">
        <f>Objects!$O$41</f>
        <v>Beaker (Nitrobenzene)</v>
      </c>
      <c r="F598" s="131">
        <v>4</v>
      </c>
      <c r="G598" s="13" t="str">
        <f>Objects!$S$2</f>
        <v>Cartridge (Hydrogen)</v>
      </c>
      <c r="H598" s="13">
        <v>12</v>
      </c>
      <c r="I598" s="123" t="str">
        <f>Objects!$G$2</f>
        <v>Platinum Catalyst</v>
      </c>
      <c r="J598" s="123">
        <v>5</v>
      </c>
      <c r="K598" s="123"/>
      <c r="L598" s="124"/>
      <c r="N598" s="126"/>
      <c r="O598" s="158" t="str">
        <f>Objects!$O$42</f>
        <v>Beaker (Aniline)</v>
      </c>
      <c r="P598" s="131">
        <v>4</v>
      </c>
      <c r="Q598" s="123" t="str">
        <f>Objects!$K$317</f>
        <v>Beaker (Deionized Water)</v>
      </c>
      <c r="R598" s="123">
        <v>8</v>
      </c>
      <c r="S598" s="123" t="str">
        <f>Objects!$G$2</f>
        <v>Platinum Catalyst</v>
      </c>
      <c r="T598" s="123">
        <v>4</v>
      </c>
      <c r="U598" s="123"/>
      <c r="V598" s="123"/>
      <c r="W598" s="123"/>
      <c r="X598" s="123"/>
      <c r="Y598" s="123"/>
      <c r="Z598" s="123"/>
      <c r="AA598" s="123"/>
      <c r="AB598" s="147"/>
      <c r="AC598" s="147"/>
    </row>
    <row r="599" spans="1:29" ht="15" customHeight="1" x14ac:dyDescent="0.25">
      <c r="A599" s="142" t="str">
        <f>[3]Enums!$A$146</f>
        <v>1.1.2</v>
      </c>
      <c r="B599" s="123"/>
      <c r="E599" s="123" t="str">
        <f>Objects!$O$41</f>
        <v>Beaker (Nitrobenzene)</v>
      </c>
      <c r="F599" s="131">
        <v>16</v>
      </c>
      <c r="G599" s="13" t="str">
        <f>Objects!$S$2</f>
        <v>Cartridge (Hydrogen)</v>
      </c>
      <c r="H599" s="13">
        <v>48</v>
      </c>
      <c r="I599" s="123" t="str">
        <f>Objects!$G$2</f>
        <v>Platinum Catalyst</v>
      </c>
      <c r="J599" s="123">
        <v>6</v>
      </c>
      <c r="K599" s="123"/>
      <c r="L599" s="124"/>
      <c r="N599" s="126"/>
      <c r="O599" s="158" t="str">
        <f>Objects!$O$42</f>
        <v>Beaker (Aniline)</v>
      </c>
      <c r="P599" s="131">
        <v>16</v>
      </c>
      <c r="Q599" s="123" t="str">
        <f>Objects!$K$317</f>
        <v>Beaker (Deionized Water)</v>
      </c>
      <c r="R599" s="123">
        <v>32</v>
      </c>
      <c r="S599" s="123" t="str">
        <f>Objects!$G$2</f>
        <v>Platinum Catalyst</v>
      </c>
      <c r="T599" s="123">
        <v>5</v>
      </c>
      <c r="U599" s="123"/>
      <c r="V599" s="123"/>
      <c r="W599" s="123"/>
      <c r="X599" s="123"/>
      <c r="Y599" s="123"/>
      <c r="Z599" s="123"/>
      <c r="AA599" s="123"/>
      <c r="AB599" s="147"/>
      <c r="AC599" s="147"/>
    </row>
    <row r="600" spans="1:29" ht="15" customHeight="1" x14ac:dyDescent="0.25">
      <c r="A600" s="142" t="str">
        <f>[3]Enums!$A$146</f>
        <v>1.1.2</v>
      </c>
      <c r="B600" s="123"/>
      <c r="E600" s="123" t="str">
        <f>Objects!$P$41</f>
        <v>Drum (Nitrobenzene)</v>
      </c>
      <c r="F600" s="131">
        <v>1</v>
      </c>
      <c r="G600" s="13" t="str">
        <f>Objects!$T$2</f>
        <v>Canister (Hydrogen)</v>
      </c>
      <c r="H600" s="13">
        <v>3</v>
      </c>
      <c r="I600" s="123" t="str">
        <f>Objects!$G$2</f>
        <v>Platinum Catalyst</v>
      </c>
      <c r="J600" s="123">
        <v>7</v>
      </c>
      <c r="K600" s="123"/>
      <c r="L600" s="124"/>
      <c r="N600" s="126"/>
      <c r="O600" s="158" t="str">
        <f>Objects!$P$42</f>
        <v>Drum (Aniline)</v>
      </c>
      <c r="P600" s="131">
        <v>1</v>
      </c>
      <c r="Q600" s="123" t="str">
        <f>Objects!$L$317</f>
        <v>Drum (Deionized Water)</v>
      </c>
      <c r="R600" s="123">
        <v>2</v>
      </c>
      <c r="S600" s="123" t="str">
        <f>Objects!$G$2</f>
        <v>Platinum Catalyst</v>
      </c>
      <c r="T600" s="123">
        <v>6</v>
      </c>
      <c r="U600" s="123"/>
      <c r="V600" s="123"/>
      <c r="W600" s="123"/>
      <c r="X600" s="123"/>
      <c r="Y600" s="123"/>
      <c r="Z600" s="123"/>
      <c r="AA600" s="123"/>
      <c r="AB600" s="147"/>
      <c r="AC600" s="147"/>
    </row>
    <row r="601" spans="1:29" ht="15" customHeight="1" x14ac:dyDescent="0.25">
      <c r="A601" s="142" t="str">
        <f>[3]Enums!$A$146</f>
        <v>1.1.2</v>
      </c>
      <c r="B601" s="123"/>
      <c r="E601" s="123" t="str">
        <f>Objects!$P$41</f>
        <v>Drum (Nitrobenzene)</v>
      </c>
      <c r="F601" s="131">
        <v>4</v>
      </c>
      <c r="G601" s="13" t="str">
        <f>Objects!$T$2</f>
        <v>Canister (Hydrogen)</v>
      </c>
      <c r="H601" s="13">
        <v>12</v>
      </c>
      <c r="I601" s="123" t="str">
        <f>Objects!$G$2</f>
        <v>Platinum Catalyst</v>
      </c>
      <c r="J601" s="123">
        <v>8</v>
      </c>
      <c r="K601" s="123"/>
      <c r="L601" s="124"/>
      <c r="N601" s="126"/>
      <c r="O601" s="158" t="str">
        <f>Objects!$P$42</f>
        <v>Drum (Aniline)</v>
      </c>
      <c r="P601" s="131">
        <v>4</v>
      </c>
      <c r="Q601" s="123" t="str">
        <f>Objects!$L$317</f>
        <v>Drum (Deionized Water)</v>
      </c>
      <c r="R601" s="123">
        <v>8</v>
      </c>
      <c r="S601" s="123" t="str">
        <f>Objects!$G$2</f>
        <v>Platinum Catalyst</v>
      </c>
      <c r="T601" s="123">
        <v>7</v>
      </c>
      <c r="U601" s="123"/>
      <c r="V601" s="123"/>
      <c r="W601" s="123"/>
      <c r="X601" s="123"/>
      <c r="Y601" s="123"/>
      <c r="Z601" s="123"/>
      <c r="AA601" s="123"/>
      <c r="AB601" s="147"/>
      <c r="AC601" s="147"/>
    </row>
    <row r="602" spans="1:29" ht="15" customHeight="1" x14ac:dyDescent="0.25">
      <c r="A602" s="142" t="str">
        <f>[3]Enums!$A$146</f>
        <v>1.1.2</v>
      </c>
      <c r="B602" s="123"/>
      <c r="E602" s="123" t="str">
        <f>Objects!$P$41</f>
        <v>Drum (Nitrobenzene)</v>
      </c>
      <c r="F602" s="131">
        <v>16</v>
      </c>
      <c r="G602" s="13" t="str">
        <f>Objects!$T$2</f>
        <v>Canister (Hydrogen)</v>
      </c>
      <c r="H602" s="13">
        <v>48</v>
      </c>
      <c r="I602" s="123" t="str">
        <f>Objects!$G$2</f>
        <v>Platinum Catalyst</v>
      </c>
      <c r="J602" s="123">
        <v>9</v>
      </c>
      <c r="K602" s="123"/>
      <c r="L602" s="124"/>
      <c r="N602" s="126"/>
      <c r="O602" s="158" t="str">
        <f>Objects!$P$42</f>
        <v>Drum (Aniline)</v>
      </c>
      <c r="P602" s="131">
        <v>16</v>
      </c>
      <c r="Q602" s="123" t="str">
        <f>Objects!$L$317</f>
        <v>Drum (Deionized Water)</v>
      </c>
      <c r="R602" s="123">
        <v>32</v>
      </c>
      <c r="S602" s="123" t="str">
        <f>Objects!$G$2</f>
        <v>Platinum Catalyst</v>
      </c>
      <c r="T602" s="123">
        <v>8</v>
      </c>
      <c r="U602" s="123"/>
      <c r="V602" s="123"/>
      <c r="W602" s="123"/>
      <c r="X602" s="123"/>
      <c r="Y602" s="123"/>
      <c r="Z602" s="123"/>
      <c r="AA602" s="123"/>
      <c r="AB602" s="147"/>
      <c r="AC602" s="147"/>
    </row>
    <row r="603" spans="1:29" ht="15" customHeight="1" x14ac:dyDescent="0.25">
      <c r="A603" s="142" t="str">
        <f>[3]Enums!$A$146</f>
        <v>1.1.2</v>
      </c>
      <c r="B603" s="123"/>
      <c r="E603" s="123" t="str">
        <f>Objects!$P$41</f>
        <v>Drum (Nitrobenzene)</v>
      </c>
      <c r="F603" s="131">
        <v>64</v>
      </c>
      <c r="G603" s="13" t="str">
        <f>Objects!$T$2</f>
        <v>Canister (Hydrogen)</v>
      </c>
      <c r="H603" s="13">
        <v>64</v>
      </c>
      <c r="I603" s="13" t="str">
        <f>Objects!$T$2</f>
        <v>Canister (Hydrogen)</v>
      </c>
      <c r="J603" s="13">
        <v>64</v>
      </c>
      <c r="K603" s="13" t="str">
        <f>Objects!$T$2</f>
        <v>Canister (Hydrogen)</v>
      </c>
      <c r="L603" s="13">
        <v>64</v>
      </c>
      <c r="M603" s="123" t="str">
        <f>Objects!$G$2</f>
        <v>Platinum Catalyst</v>
      </c>
      <c r="N603" s="126">
        <v>10</v>
      </c>
      <c r="O603" s="158" t="str">
        <f>Objects!$P$42</f>
        <v>Drum (Aniline)</v>
      </c>
      <c r="P603" s="131">
        <v>64</v>
      </c>
      <c r="Q603" s="123" t="str">
        <f>Objects!$L$317</f>
        <v>Drum (Deionized Water)</v>
      </c>
      <c r="R603" s="123">
        <v>64</v>
      </c>
      <c r="S603" s="123" t="str">
        <f>Objects!$L$317</f>
        <v>Drum (Deionized Water)</v>
      </c>
      <c r="T603" s="123">
        <v>64</v>
      </c>
      <c r="U603" s="123" t="str">
        <f>Objects!$G$2</f>
        <v>Platinum Catalyst</v>
      </c>
      <c r="V603" s="126">
        <v>9</v>
      </c>
      <c r="W603" s="123"/>
      <c r="X603" s="123"/>
      <c r="Y603" s="123"/>
      <c r="Z603" s="123"/>
      <c r="AA603" s="123"/>
      <c r="AB603" s="147"/>
      <c r="AC603" s="147"/>
    </row>
    <row r="604" spans="1:29" ht="15" customHeight="1" x14ac:dyDescent="0.25">
      <c r="A604" s="142" t="str">
        <f>[3]Enums!$A$146</f>
        <v>1.1.2</v>
      </c>
      <c r="B604" s="123"/>
      <c r="E604" s="158" t="str">
        <f>Objects!$N$42</f>
        <v>Vial (Aniline)</v>
      </c>
      <c r="F604" s="131">
        <v>1</v>
      </c>
      <c r="G604" s="126" t="str">
        <f>Objects!$J$147</f>
        <v>Vial (Formaldehyde)</v>
      </c>
      <c r="H604" s="131">
        <v>1</v>
      </c>
      <c r="J604" s="126"/>
      <c r="L604" s="126"/>
      <c r="N604" s="126"/>
      <c r="O604" s="158" t="str">
        <f>Objects!$N$43</f>
        <v>Vial (Diphenylmethane Diisocyanate)</v>
      </c>
      <c r="P604" s="131">
        <v>1</v>
      </c>
      <c r="Q604" s="123" t="str">
        <f>Objects!$J$317</f>
        <v>Vial (Deionized Water)</v>
      </c>
      <c r="R604" s="123">
        <v>1</v>
      </c>
      <c r="S604" s="123"/>
      <c r="T604" s="123"/>
      <c r="U604" s="123"/>
      <c r="V604" s="123"/>
      <c r="W604" s="123"/>
      <c r="X604" s="123"/>
      <c r="Y604" s="123"/>
      <c r="Z604" s="123"/>
      <c r="AA604" s="123"/>
      <c r="AB604" s="147"/>
      <c r="AC604" s="147"/>
    </row>
    <row r="605" spans="1:29" ht="15" customHeight="1" x14ac:dyDescent="0.25">
      <c r="A605" s="142" t="str">
        <f>[3]Enums!$A$146</f>
        <v>1.1.2</v>
      </c>
      <c r="B605" s="123"/>
      <c r="E605" s="158" t="str">
        <f>Objects!$N$42</f>
        <v>Vial (Aniline)</v>
      </c>
      <c r="F605" s="131">
        <v>4</v>
      </c>
      <c r="G605" s="126" t="str">
        <f>Objects!$J$147</f>
        <v>Vial (Formaldehyde)</v>
      </c>
      <c r="H605" s="131">
        <v>4</v>
      </c>
      <c r="J605" s="126"/>
      <c r="L605" s="126"/>
      <c r="N605" s="126"/>
      <c r="O605" s="158" t="str">
        <f>Objects!$N$43</f>
        <v>Vial (Diphenylmethane Diisocyanate)</v>
      </c>
      <c r="P605" s="131">
        <v>4</v>
      </c>
      <c r="Q605" s="123" t="str">
        <f>Objects!$J$317</f>
        <v>Vial (Deionized Water)</v>
      </c>
      <c r="R605" s="123">
        <v>4</v>
      </c>
      <c r="S605" s="123"/>
      <c r="T605" s="123"/>
      <c r="U605" s="123"/>
      <c r="V605" s="123"/>
      <c r="W605" s="123"/>
      <c r="X605" s="123"/>
      <c r="Y605" s="123"/>
      <c r="Z605" s="123"/>
      <c r="AA605" s="123"/>
      <c r="AB605" s="147"/>
      <c r="AC605" s="147"/>
    </row>
    <row r="606" spans="1:29" ht="15" customHeight="1" x14ac:dyDescent="0.25">
      <c r="A606" s="142" t="str">
        <f>[3]Enums!$A$146</f>
        <v>1.1.2</v>
      </c>
      <c r="B606" s="123"/>
      <c r="E606" s="158" t="str">
        <f>Objects!$N$42</f>
        <v>Vial (Aniline)</v>
      </c>
      <c r="F606" s="131">
        <v>16</v>
      </c>
      <c r="G606" s="126" t="str">
        <f>Objects!$J$147</f>
        <v>Vial (Formaldehyde)</v>
      </c>
      <c r="H606" s="131">
        <v>16</v>
      </c>
      <c r="J606" s="126"/>
      <c r="L606" s="126"/>
      <c r="N606" s="126"/>
      <c r="O606" s="158" t="str">
        <f>Objects!$N$43</f>
        <v>Vial (Diphenylmethane Diisocyanate)</v>
      </c>
      <c r="P606" s="131">
        <v>16</v>
      </c>
      <c r="Q606" s="123" t="str">
        <f>Objects!$J$317</f>
        <v>Vial (Deionized Water)</v>
      </c>
      <c r="R606" s="123">
        <v>16</v>
      </c>
      <c r="S606" s="123"/>
      <c r="T606" s="123"/>
      <c r="U606" s="123"/>
      <c r="V606" s="123"/>
      <c r="W606" s="123"/>
      <c r="X606" s="123"/>
      <c r="Y606" s="123"/>
      <c r="Z606" s="123"/>
      <c r="AA606" s="123"/>
      <c r="AB606" s="147"/>
      <c r="AC606" s="147"/>
    </row>
    <row r="607" spans="1:29" ht="15" customHeight="1" x14ac:dyDescent="0.25">
      <c r="A607" s="142" t="str">
        <f>[3]Enums!$A$146</f>
        <v>1.1.2</v>
      </c>
      <c r="B607" s="123"/>
      <c r="E607" s="158" t="str">
        <f>Objects!$O$42</f>
        <v>Beaker (Aniline)</v>
      </c>
      <c r="F607" s="131">
        <v>1</v>
      </c>
      <c r="G607" s="126" t="str">
        <f>Objects!$K$147</f>
        <v>Beaker (Formaldehyde)</v>
      </c>
      <c r="H607" s="131">
        <v>1</v>
      </c>
      <c r="J607" s="126"/>
      <c r="L607" s="126"/>
      <c r="N607" s="126"/>
      <c r="O607" s="158" t="str">
        <f>Objects!$O$43</f>
        <v>Beaker (Diphenylmethane Diisocyanate)</v>
      </c>
      <c r="P607" s="131">
        <v>1</v>
      </c>
      <c r="Q607" s="123" t="str">
        <f>Objects!$K$317</f>
        <v>Beaker (Deionized Water)</v>
      </c>
      <c r="R607" s="123">
        <v>1</v>
      </c>
      <c r="S607" s="123"/>
      <c r="T607" s="123"/>
      <c r="U607" s="123"/>
      <c r="V607" s="123"/>
      <c r="W607" s="123"/>
      <c r="X607" s="123"/>
      <c r="Y607" s="123"/>
      <c r="Z607" s="123"/>
      <c r="AA607" s="123"/>
      <c r="AB607" s="147"/>
      <c r="AC607" s="147"/>
    </row>
    <row r="608" spans="1:29" ht="15" customHeight="1" x14ac:dyDescent="0.25">
      <c r="A608" s="142" t="str">
        <f>[3]Enums!$A$146</f>
        <v>1.1.2</v>
      </c>
      <c r="B608" s="123"/>
      <c r="E608" s="158" t="str">
        <f>Objects!$O$42</f>
        <v>Beaker (Aniline)</v>
      </c>
      <c r="F608" s="131">
        <v>4</v>
      </c>
      <c r="G608" s="126" t="str">
        <f>Objects!$K$147</f>
        <v>Beaker (Formaldehyde)</v>
      </c>
      <c r="H608" s="131">
        <v>4</v>
      </c>
      <c r="J608" s="126"/>
      <c r="L608" s="126"/>
      <c r="N608" s="126"/>
      <c r="O608" s="158" t="str">
        <f>Objects!$O$43</f>
        <v>Beaker (Diphenylmethane Diisocyanate)</v>
      </c>
      <c r="P608" s="131">
        <v>4</v>
      </c>
      <c r="Q608" s="123" t="str">
        <f>Objects!$K$317</f>
        <v>Beaker (Deionized Water)</v>
      </c>
      <c r="R608" s="123">
        <v>4</v>
      </c>
      <c r="S608" s="123"/>
      <c r="T608" s="123"/>
      <c r="U608" s="123"/>
      <c r="V608" s="123"/>
      <c r="W608" s="123"/>
      <c r="X608" s="123"/>
      <c r="Y608" s="123"/>
      <c r="Z608" s="123"/>
      <c r="AA608" s="123"/>
      <c r="AB608" s="147"/>
      <c r="AC608" s="147"/>
    </row>
    <row r="609" spans="1:29" ht="15" customHeight="1" x14ac:dyDescent="0.25">
      <c r="A609" s="142" t="str">
        <f>[3]Enums!$A$146</f>
        <v>1.1.2</v>
      </c>
      <c r="B609" s="123"/>
      <c r="E609" s="158" t="str">
        <f>Objects!$O$42</f>
        <v>Beaker (Aniline)</v>
      </c>
      <c r="F609" s="131">
        <v>16</v>
      </c>
      <c r="G609" s="126" t="str">
        <f>Objects!$K$147</f>
        <v>Beaker (Formaldehyde)</v>
      </c>
      <c r="H609" s="131">
        <v>16</v>
      </c>
      <c r="J609" s="126"/>
      <c r="L609" s="126"/>
      <c r="N609" s="126"/>
      <c r="O609" s="158" t="str">
        <f>Objects!$O$43</f>
        <v>Beaker (Diphenylmethane Diisocyanate)</v>
      </c>
      <c r="P609" s="131">
        <v>16</v>
      </c>
      <c r="Q609" s="123" t="str">
        <f>Objects!$K$317</f>
        <v>Beaker (Deionized Water)</v>
      </c>
      <c r="R609" s="123">
        <v>16</v>
      </c>
      <c r="S609" s="123"/>
      <c r="T609" s="123"/>
      <c r="U609" s="123"/>
      <c r="V609" s="123"/>
      <c r="W609" s="123"/>
      <c r="X609" s="123"/>
      <c r="Y609" s="123"/>
      <c r="Z609" s="123"/>
      <c r="AA609" s="123"/>
      <c r="AB609" s="147"/>
      <c r="AC609" s="147"/>
    </row>
    <row r="610" spans="1:29" ht="15" customHeight="1" x14ac:dyDescent="0.25">
      <c r="A610" s="142" t="str">
        <f>[3]Enums!$A$146</f>
        <v>1.1.2</v>
      </c>
      <c r="B610" s="123"/>
      <c r="E610" s="158" t="str">
        <f>Objects!$P$42</f>
        <v>Drum (Aniline)</v>
      </c>
      <c r="F610" s="131">
        <v>1</v>
      </c>
      <c r="G610" s="126" t="str">
        <f>Objects!$L$147</f>
        <v>Drum (Formaldehyde)</v>
      </c>
      <c r="H610" s="131">
        <v>1</v>
      </c>
      <c r="J610" s="126"/>
      <c r="L610" s="126"/>
      <c r="N610" s="126"/>
      <c r="O610" s="158" t="str">
        <f>Objects!$P$43</f>
        <v>Drum (Diphenylmethane Diisocyanate)</v>
      </c>
      <c r="P610" s="131">
        <v>1</v>
      </c>
      <c r="Q610" s="123" t="str">
        <f>Objects!$L$317</f>
        <v>Drum (Deionized Water)</v>
      </c>
      <c r="R610" s="123">
        <v>1</v>
      </c>
      <c r="S610" s="123"/>
      <c r="T610" s="123"/>
      <c r="U610" s="123"/>
      <c r="V610" s="123"/>
      <c r="W610" s="123"/>
      <c r="X610" s="123"/>
      <c r="Y610" s="123"/>
      <c r="Z610" s="123"/>
      <c r="AA610" s="123"/>
      <c r="AB610" s="147"/>
      <c r="AC610" s="147"/>
    </row>
    <row r="611" spans="1:29" ht="15" customHeight="1" x14ac:dyDescent="0.25">
      <c r="A611" s="142" t="str">
        <f>[3]Enums!$A$146</f>
        <v>1.1.2</v>
      </c>
      <c r="B611" s="123"/>
      <c r="E611" s="158" t="str">
        <f>Objects!$P$42</f>
        <v>Drum (Aniline)</v>
      </c>
      <c r="F611" s="131">
        <v>4</v>
      </c>
      <c r="G611" s="126" t="str">
        <f>Objects!$L$147</f>
        <v>Drum (Formaldehyde)</v>
      </c>
      <c r="H611" s="131">
        <v>4</v>
      </c>
      <c r="J611" s="126"/>
      <c r="L611" s="126"/>
      <c r="N611" s="126"/>
      <c r="O611" s="158" t="str">
        <f>Objects!$P$43</f>
        <v>Drum (Diphenylmethane Diisocyanate)</v>
      </c>
      <c r="P611" s="131">
        <v>4</v>
      </c>
      <c r="Q611" s="123" t="str">
        <f>Objects!$L$317</f>
        <v>Drum (Deionized Water)</v>
      </c>
      <c r="R611" s="123">
        <v>4</v>
      </c>
      <c r="S611" s="123"/>
      <c r="T611" s="123"/>
      <c r="U611" s="123"/>
      <c r="V611" s="123"/>
      <c r="W611" s="123"/>
      <c r="X611" s="123"/>
      <c r="Y611" s="123"/>
      <c r="Z611" s="123"/>
      <c r="AA611" s="123"/>
      <c r="AB611" s="147"/>
      <c r="AC611" s="147"/>
    </row>
    <row r="612" spans="1:29" ht="15" customHeight="1" x14ac:dyDescent="0.25">
      <c r="A612" s="142" t="str">
        <f>[3]Enums!$A$146</f>
        <v>1.1.2</v>
      </c>
      <c r="B612" s="123"/>
      <c r="E612" s="158" t="str">
        <f>Objects!$P$42</f>
        <v>Drum (Aniline)</v>
      </c>
      <c r="F612" s="131">
        <v>16</v>
      </c>
      <c r="G612" s="126" t="str">
        <f>Objects!$L$147</f>
        <v>Drum (Formaldehyde)</v>
      </c>
      <c r="H612" s="131">
        <v>16</v>
      </c>
      <c r="J612" s="126"/>
      <c r="L612" s="126"/>
      <c r="N612" s="126"/>
      <c r="O612" s="158" t="str">
        <f>Objects!$P$43</f>
        <v>Drum (Diphenylmethane Diisocyanate)</v>
      </c>
      <c r="P612" s="131">
        <v>16</v>
      </c>
      <c r="Q612" s="123" t="str">
        <f>Objects!$L$317</f>
        <v>Drum (Deionized Water)</v>
      </c>
      <c r="R612" s="123">
        <v>16</v>
      </c>
      <c r="S612" s="123"/>
      <c r="T612" s="123"/>
      <c r="U612" s="123"/>
      <c r="V612" s="123"/>
      <c r="W612" s="123"/>
      <c r="X612" s="123"/>
      <c r="Y612" s="123"/>
      <c r="Z612" s="123"/>
      <c r="AA612" s="123"/>
      <c r="AB612" s="147"/>
      <c r="AC612" s="147"/>
    </row>
    <row r="613" spans="1:29" ht="15" customHeight="1" x14ac:dyDescent="0.25">
      <c r="A613" s="142" t="str">
        <f>[3]Enums!$A$146</f>
        <v>1.1.2</v>
      </c>
      <c r="B613" s="123"/>
      <c r="C613" s="123"/>
      <c r="D613" s="123"/>
      <c r="E613" s="158" t="str">
        <f>Objects!$P$42</f>
        <v>Drum (Aniline)</v>
      </c>
      <c r="F613" s="131">
        <v>64</v>
      </c>
      <c r="G613" s="126" t="str">
        <f>Objects!$L$147</f>
        <v>Drum (Formaldehyde)</v>
      </c>
      <c r="H613" s="131">
        <v>64</v>
      </c>
      <c r="I613" s="123"/>
      <c r="J613" s="124"/>
      <c r="K613" s="123"/>
      <c r="L613" s="124"/>
      <c r="M613" s="123"/>
      <c r="N613" s="124"/>
      <c r="O613" s="158" t="str">
        <f>Objects!$P$43</f>
        <v>Drum (Diphenylmethane Diisocyanate)</v>
      </c>
      <c r="P613" s="131">
        <v>64</v>
      </c>
      <c r="Q613" s="123" t="str">
        <f>Objects!$L$317</f>
        <v>Drum (Deionized Water)</v>
      </c>
      <c r="R613" s="123">
        <v>64</v>
      </c>
      <c r="S613" s="123"/>
      <c r="T613" s="123"/>
      <c r="U613" s="123"/>
      <c r="V613" s="123"/>
      <c r="W613" s="123"/>
      <c r="X613" s="123"/>
      <c r="Y613" s="123"/>
      <c r="Z613" s="123"/>
      <c r="AA613" s="123"/>
      <c r="AB613" s="147"/>
      <c r="AC613" s="147"/>
    </row>
    <row r="614" spans="1:29" ht="15" customHeight="1" x14ac:dyDescent="0.25">
      <c r="A614" s="142" t="str">
        <f>[3]Enums!$A$144</f>
        <v>1.1.0</v>
      </c>
      <c r="B614" s="123"/>
      <c r="C614" s="123"/>
      <c r="D614" s="123"/>
      <c r="E614" s="123" t="str">
        <f>Objects!$AY$113</f>
        <v>Rotten Flesh</v>
      </c>
      <c r="F614" s="123">
        <v>1</v>
      </c>
      <c r="G614" s="123" t="str">
        <f>Objects!$AY$99</f>
        <v>Sugar</v>
      </c>
      <c r="H614" s="123">
        <v>16</v>
      </c>
      <c r="I614" s="123"/>
      <c r="J614" s="124"/>
      <c r="K614" s="123"/>
      <c r="L614" s="124"/>
      <c r="M614" s="123"/>
      <c r="N614" s="124"/>
      <c r="O614" s="156" t="str">
        <f>Objects!$K$173</f>
        <v>Beaker (Lactic Acid)</v>
      </c>
      <c r="P614" s="123">
        <v>1</v>
      </c>
      <c r="Q614" s="123"/>
      <c r="R614" s="123"/>
      <c r="S614" s="123"/>
      <c r="T614" s="123"/>
      <c r="U614" s="123"/>
      <c r="V614" s="123"/>
      <c r="W614" s="123"/>
      <c r="X614" s="123"/>
      <c r="Y614" s="123"/>
      <c r="Z614" s="123"/>
      <c r="AA614" s="123"/>
      <c r="AB614" s="147"/>
      <c r="AC614" s="147"/>
    </row>
    <row r="615" spans="1:29" ht="15" customHeight="1" x14ac:dyDescent="0.25">
      <c r="A615" s="142" t="str">
        <f>[3]Enums!$A$144</f>
        <v>1.1.0</v>
      </c>
      <c r="B615" s="123"/>
      <c r="C615" s="123"/>
      <c r="D615" s="123"/>
      <c r="E615" s="123" t="str">
        <f>Objects!$AY$113</f>
        <v>Rotten Flesh</v>
      </c>
      <c r="F615" s="123">
        <v>2</v>
      </c>
      <c r="G615" s="123" t="str">
        <f>Objects!$AY$99</f>
        <v>Sugar</v>
      </c>
      <c r="H615" s="123">
        <v>64</v>
      </c>
      <c r="I615" s="123"/>
      <c r="J615" s="124"/>
      <c r="K615" s="123"/>
      <c r="L615" s="124"/>
      <c r="M615" s="123"/>
      <c r="N615" s="124"/>
      <c r="O615" s="156" t="str">
        <f>Objects!$K$173</f>
        <v>Beaker (Lactic Acid)</v>
      </c>
      <c r="P615" s="123">
        <v>4</v>
      </c>
      <c r="Q615" s="123"/>
      <c r="R615" s="123"/>
      <c r="S615" s="123"/>
      <c r="T615" s="123"/>
      <c r="U615" s="123"/>
      <c r="V615" s="123"/>
      <c r="W615" s="123"/>
      <c r="X615" s="123"/>
      <c r="Y615" s="123"/>
      <c r="Z615" s="123"/>
      <c r="AA615" s="123"/>
      <c r="AB615" s="147"/>
      <c r="AC615" s="147"/>
    </row>
    <row r="616" spans="1:29" ht="15" customHeight="1" x14ac:dyDescent="0.25">
      <c r="A616" s="142" t="str">
        <f>[3]Enums!$A$144</f>
        <v>1.1.0</v>
      </c>
      <c r="B616" s="123"/>
      <c r="C616" s="123"/>
      <c r="D616" s="123"/>
      <c r="E616" s="123" t="str">
        <f>Objects!$AY$113</f>
        <v>Rotten Flesh</v>
      </c>
      <c r="F616" s="123">
        <v>3</v>
      </c>
      <c r="G616" s="123" t="str">
        <f>Objects!$AY$99</f>
        <v>Sugar</v>
      </c>
      <c r="H616" s="123">
        <v>64</v>
      </c>
      <c r="I616" s="123" t="str">
        <f>Objects!$AY$99</f>
        <v>Sugar</v>
      </c>
      <c r="J616" s="123">
        <v>64</v>
      </c>
      <c r="K616" s="123" t="str">
        <f>Objects!$AY$99</f>
        <v>Sugar</v>
      </c>
      <c r="L616" s="123">
        <v>64</v>
      </c>
      <c r="M616" s="123" t="str">
        <f>Objects!$AY$99</f>
        <v>Sugar</v>
      </c>
      <c r="N616" s="123">
        <v>64</v>
      </c>
      <c r="O616" s="156" t="str">
        <f>Objects!$K$173</f>
        <v>Beaker (Lactic Acid)</v>
      </c>
      <c r="P616" s="123">
        <v>16</v>
      </c>
      <c r="Q616" s="123"/>
      <c r="R616" s="123"/>
      <c r="S616" s="123"/>
      <c r="T616" s="123"/>
      <c r="U616" s="123"/>
      <c r="V616" s="123"/>
      <c r="W616" s="123"/>
      <c r="X616" s="123"/>
      <c r="Y616" s="123"/>
      <c r="Z616" s="123"/>
      <c r="AA616" s="123"/>
      <c r="AB616" s="147"/>
      <c r="AC616" s="147"/>
    </row>
    <row r="617" spans="1:29" ht="15" customHeight="1" x14ac:dyDescent="0.25">
      <c r="A617" s="142" t="str">
        <f>[3]Enums!$A$144</f>
        <v>1.1.0</v>
      </c>
      <c r="B617" s="123"/>
      <c r="C617" s="123"/>
      <c r="D617" s="123"/>
      <c r="E617" s="123" t="str">
        <f>Objects!$K$173</f>
        <v>Beaker (Lactic Acid)</v>
      </c>
      <c r="F617" s="123">
        <v>1</v>
      </c>
      <c r="G617" s="123" t="str">
        <f>Objects!$J$287</f>
        <v>Vial (Sulfuric Acid)</v>
      </c>
      <c r="H617" s="123">
        <v>4</v>
      </c>
      <c r="I617" s="123"/>
      <c r="J617" s="124"/>
      <c r="K617" s="123"/>
      <c r="L617" s="124"/>
      <c r="M617" s="123"/>
      <c r="N617" s="124"/>
      <c r="O617" s="156" t="str">
        <f>Objects!$N$8</f>
        <v>Vial (Lactide)</v>
      </c>
      <c r="P617" s="123">
        <v>32</v>
      </c>
      <c r="Q617" s="123"/>
      <c r="R617" s="123"/>
      <c r="S617" s="123"/>
      <c r="T617" s="123"/>
      <c r="U617" s="123"/>
      <c r="V617" s="123"/>
      <c r="W617" s="123"/>
      <c r="X617" s="123"/>
      <c r="Y617" s="123"/>
      <c r="Z617" s="123"/>
      <c r="AA617" s="123"/>
      <c r="AB617" s="147"/>
      <c r="AC617" s="147"/>
    </row>
    <row r="618" spans="1:29" ht="15" customHeight="1" x14ac:dyDescent="0.25">
      <c r="A618" s="142" t="str">
        <f>[3]Enums!$A$144</f>
        <v>1.1.0</v>
      </c>
      <c r="B618" s="123"/>
      <c r="C618" s="123"/>
      <c r="D618" s="123"/>
      <c r="E618" s="123" t="str">
        <f>Objects!$K$173</f>
        <v>Beaker (Lactic Acid)</v>
      </c>
      <c r="F618" s="123">
        <v>16</v>
      </c>
      <c r="G618" s="123" t="str">
        <f>Objects!$J$287</f>
        <v>Vial (Sulfuric Acid)</v>
      </c>
      <c r="H618" s="123">
        <v>16</v>
      </c>
      <c r="I618" s="123"/>
      <c r="J618" s="124"/>
      <c r="K618" s="123"/>
      <c r="L618" s="124"/>
      <c r="M618" s="123"/>
      <c r="N618" s="124"/>
      <c r="O618" s="156" t="str">
        <f>Objects!$O$8</f>
        <v>Beaker (Lactide)</v>
      </c>
      <c r="P618" s="123">
        <v>8</v>
      </c>
      <c r="Q618" s="123"/>
      <c r="R618" s="123"/>
      <c r="S618" s="123"/>
      <c r="T618" s="123"/>
      <c r="U618" s="123"/>
      <c r="V618" s="123"/>
      <c r="W618" s="123"/>
      <c r="X618" s="123"/>
      <c r="Y618" s="123"/>
      <c r="Z618" s="123"/>
      <c r="AA618" s="123"/>
      <c r="AB618" s="147"/>
      <c r="AC618" s="147"/>
    </row>
    <row r="619" spans="1:29" ht="15" customHeight="1" x14ac:dyDescent="0.25">
      <c r="A619" s="142" t="str">
        <f>[3]Enums!$A$144</f>
        <v>1.1.0</v>
      </c>
      <c r="B619" s="123"/>
      <c r="C619" s="123"/>
      <c r="D619" s="123"/>
      <c r="E619" s="123" t="str">
        <f>Objects!$L$173</f>
        <v>Drum (Lactic Acid)</v>
      </c>
      <c r="F619" s="123">
        <v>1</v>
      </c>
      <c r="G619" s="123" t="str">
        <f>Objects!$K$287</f>
        <v>Beaker (Sulfuric Acid)</v>
      </c>
      <c r="H619" s="123">
        <v>1</v>
      </c>
      <c r="I619" s="123"/>
      <c r="J619" s="124"/>
      <c r="K619" s="123"/>
      <c r="L619" s="124"/>
      <c r="M619" s="123"/>
      <c r="N619" s="124"/>
      <c r="O619" s="156" t="str">
        <f>Objects!$O$8</f>
        <v>Beaker (Lactide)</v>
      </c>
      <c r="P619" s="123">
        <v>32</v>
      </c>
      <c r="Q619" s="123"/>
      <c r="R619" s="123"/>
      <c r="S619" s="123"/>
      <c r="T619" s="123"/>
      <c r="U619" s="123"/>
      <c r="V619" s="123"/>
      <c r="W619" s="123"/>
      <c r="X619" s="123"/>
      <c r="Y619" s="123"/>
      <c r="Z619" s="123"/>
      <c r="AA619" s="123"/>
      <c r="AB619" s="147"/>
      <c r="AC619" s="147"/>
    </row>
    <row r="620" spans="1:29" ht="15" customHeight="1" x14ac:dyDescent="0.25">
      <c r="A620" s="142" t="str">
        <f>[3]Enums!$A$144</f>
        <v>1.1.0</v>
      </c>
      <c r="B620" s="123"/>
      <c r="C620" s="123"/>
      <c r="D620" s="123"/>
      <c r="E620" s="123" t="str">
        <f>Objects!$L$173</f>
        <v>Drum (Lactic Acid)</v>
      </c>
      <c r="F620" s="123">
        <v>16</v>
      </c>
      <c r="G620" s="123" t="str">
        <f>Objects!$K$287</f>
        <v>Beaker (Sulfuric Acid)</v>
      </c>
      <c r="H620" s="123">
        <v>4</v>
      </c>
      <c r="I620" s="123"/>
      <c r="J620" s="124"/>
      <c r="K620" s="123"/>
      <c r="L620" s="124"/>
      <c r="M620" s="123"/>
      <c r="N620" s="124"/>
      <c r="O620" s="156" t="str">
        <f>Objects!$P$8</f>
        <v>Drum (Lactide)</v>
      </c>
      <c r="P620" s="123">
        <v>8</v>
      </c>
      <c r="Q620" s="123"/>
      <c r="R620" s="123"/>
      <c r="S620" s="123"/>
      <c r="T620" s="123"/>
      <c r="U620" s="123"/>
      <c r="V620" s="123"/>
      <c r="W620" s="123"/>
      <c r="X620" s="123"/>
      <c r="Y620" s="123"/>
      <c r="Z620" s="123"/>
      <c r="AA620" s="123"/>
      <c r="AB620" s="147"/>
      <c r="AC620" s="147"/>
    </row>
    <row r="621" spans="1:29" ht="15" customHeight="1" x14ac:dyDescent="0.25">
      <c r="A621" s="142" t="str">
        <f>[3]Enums!$A$144</f>
        <v>1.1.0</v>
      </c>
      <c r="B621" s="123"/>
      <c r="C621" s="123"/>
      <c r="D621" s="123"/>
      <c r="E621" s="123" t="str">
        <f>Objects!$L$173</f>
        <v>Drum (Lactic Acid)</v>
      </c>
      <c r="F621" s="123">
        <v>64</v>
      </c>
      <c r="G621" s="123" t="str">
        <f>Objects!$K$287</f>
        <v>Beaker (Sulfuric Acid)</v>
      </c>
      <c r="H621" s="123">
        <v>16</v>
      </c>
      <c r="I621" s="123"/>
      <c r="J621" s="124"/>
      <c r="K621" s="123"/>
      <c r="L621" s="124"/>
      <c r="M621" s="123"/>
      <c r="N621" s="124"/>
      <c r="O621" s="156" t="str">
        <f>Objects!$P$8</f>
        <v>Drum (Lactide)</v>
      </c>
      <c r="P621" s="123">
        <v>32</v>
      </c>
      <c r="Q621" s="123"/>
      <c r="R621" s="123"/>
      <c r="S621" s="123"/>
      <c r="T621" s="123"/>
      <c r="U621" s="123"/>
      <c r="V621" s="123"/>
      <c r="W621" s="123"/>
      <c r="X621" s="123"/>
      <c r="Y621" s="123"/>
      <c r="Z621" s="123"/>
      <c r="AA621" s="123"/>
      <c r="AB621" s="147"/>
      <c r="AC621" s="147"/>
    </row>
    <row r="622" spans="1:29" ht="15" customHeight="1" x14ac:dyDescent="0.25">
      <c r="A622" s="142" t="str">
        <f>[3]Enums!$A$144</f>
        <v>1.1.0</v>
      </c>
      <c r="B622" s="123"/>
      <c r="C622" s="123"/>
      <c r="D622" s="123"/>
      <c r="E622" s="123" t="str">
        <f>Objects!$N$8</f>
        <v>Vial (Lactide)</v>
      </c>
      <c r="F622" s="123">
        <v>16</v>
      </c>
      <c r="G622" s="123" t="str">
        <f>Objects!$G$31</f>
        <v>Tin Catalyst</v>
      </c>
      <c r="H622" s="123">
        <v>2</v>
      </c>
      <c r="I622" s="123"/>
      <c r="J622" s="124"/>
      <c r="K622" s="123"/>
      <c r="L622" s="124"/>
      <c r="M622" s="123"/>
      <c r="N622" s="124"/>
      <c r="O622" s="156" t="str">
        <f>Objects!$V$68</f>
        <v>Bag (PolyLactic Acid Pellets)</v>
      </c>
      <c r="P622" s="123">
        <v>16</v>
      </c>
      <c r="Q622" s="123" t="str">
        <f>Objects!$G$31</f>
        <v>Tin Catalyst</v>
      </c>
      <c r="R622" s="123">
        <v>1</v>
      </c>
      <c r="S622" s="123"/>
      <c r="T622" s="123"/>
      <c r="U622" s="123"/>
      <c r="V622" s="123"/>
      <c r="W622" s="123"/>
      <c r="X622" s="123"/>
      <c r="Y622" s="123"/>
      <c r="Z622" s="123"/>
      <c r="AA622" s="123"/>
      <c r="AB622" s="147"/>
      <c r="AC622" s="147"/>
    </row>
    <row r="623" spans="1:29" ht="15" customHeight="1" x14ac:dyDescent="0.25">
      <c r="A623" s="142" t="str">
        <f>[3]Enums!$A$144</f>
        <v>1.1.0</v>
      </c>
      <c r="B623" s="123"/>
      <c r="C623" s="123"/>
      <c r="D623" s="123"/>
      <c r="E623" s="123" t="str">
        <f>Objects!$O$8</f>
        <v>Beaker (Lactide)</v>
      </c>
      <c r="F623" s="123">
        <v>1</v>
      </c>
      <c r="G623" s="123" t="str">
        <f>Objects!$G$31</f>
        <v>Tin Catalyst</v>
      </c>
      <c r="H623" s="123">
        <v>4</v>
      </c>
      <c r="I623" s="123"/>
      <c r="J623" s="124"/>
      <c r="K623" s="123"/>
      <c r="L623" s="124"/>
      <c r="M623" s="123"/>
      <c r="N623" s="124"/>
      <c r="O623" s="156" t="str">
        <f>Objects!$W$68</f>
        <v>Sack (PolyLactic Acid Pellets)</v>
      </c>
      <c r="P623" s="123">
        <v>1</v>
      </c>
      <c r="Q623" s="123" t="str">
        <f>Objects!$G$31</f>
        <v>Tin Catalyst</v>
      </c>
      <c r="R623" s="123">
        <v>3</v>
      </c>
      <c r="S623" s="123"/>
      <c r="T623" s="123"/>
      <c r="U623" s="123"/>
      <c r="V623" s="123"/>
      <c r="W623" s="123"/>
      <c r="X623" s="123"/>
      <c r="Y623" s="123"/>
      <c r="Z623" s="123"/>
      <c r="AA623" s="123"/>
      <c r="AB623" s="147"/>
      <c r="AC623" s="147"/>
    </row>
    <row r="624" spans="1:29" ht="15" customHeight="1" x14ac:dyDescent="0.25">
      <c r="A624" s="142" t="str">
        <f>[3]Enums!$A$144</f>
        <v>1.1.0</v>
      </c>
      <c r="B624" s="123"/>
      <c r="C624" s="123"/>
      <c r="D624" s="123"/>
      <c r="E624" s="123" t="str">
        <f>Objects!$O$8</f>
        <v>Beaker (Lactide)</v>
      </c>
      <c r="F624" s="123">
        <v>16</v>
      </c>
      <c r="G624" s="123" t="str">
        <f>Objects!$G$31</f>
        <v>Tin Catalyst</v>
      </c>
      <c r="H624" s="123">
        <v>8</v>
      </c>
      <c r="I624" s="123"/>
      <c r="J624" s="124"/>
      <c r="K624" s="123"/>
      <c r="L624" s="124"/>
      <c r="M624" s="123"/>
      <c r="N624" s="124"/>
      <c r="O624" s="156" t="str">
        <f>Objects!$W$68</f>
        <v>Sack (PolyLactic Acid Pellets)</v>
      </c>
      <c r="P624" s="123">
        <v>16</v>
      </c>
      <c r="Q624" s="123" t="str">
        <f>Objects!$G$31</f>
        <v>Tin Catalyst</v>
      </c>
      <c r="R624" s="123">
        <v>7</v>
      </c>
      <c r="S624" s="123"/>
      <c r="T624" s="123"/>
      <c r="U624" s="123"/>
      <c r="V624" s="123"/>
      <c r="W624" s="123"/>
      <c r="X624" s="123"/>
      <c r="Y624" s="123"/>
      <c r="Z624" s="123"/>
      <c r="AA624" s="123"/>
      <c r="AB624" s="147"/>
      <c r="AC624" s="147"/>
    </row>
    <row r="625" spans="1:29" ht="15" customHeight="1" x14ac:dyDescent="0.25">
      <c r="A625" s="142" t="str">
        <f>[3]Enums!$A$144</f>
        <v>1.1.0</v>
      </c>
      <c r="B625" s="123"/>
      <c r="C625" s="123"/>
      <c r="D625" s="123"/>
      <c r="E625" s="123" t="str">
        <f>Objects!$P$8</f>
        <v>Drum (Lactide)</v>
      </c>
      <c r="F625" s="123">
        <v>1</v>
      </c>
      <c r="G625" s="123" t="str">
        <f>Objects!$G$31</f>
        <v>Tin Catalyst</v>
      </c>
      <c r="H625" s="123">
        <v>16</v>
      </c>
      <c r="I625" s="123"/>
      <c r="J625" s="124"/>
      <c r="K625" s="123"/>
      <c r="L625" s="124"/>
      <c r="M625" s="123"/>
      <c r="N625" s="124"/>
      <c r="O625" s="156" t="str">
        <f>Objects!$X$68</f>
        <v>Powder Keg (PolyLactic Acid Pellets)</v>
      </c>
      <c r="P625" s="123">
        <v>1</v>
      </c>
      <c r="Q625" s="123" t="str">
        <f>Objects!$G$31</f>
        <v>Tin Catalyst</v>
      </c>
      <c r="R625" s="123">
        <v>15</v>
      </c>
      <c r="S625" s="123"/>
      <c r="T625" s="123"/>
      <c r="U625" s="123"/>
      <c r="V625" s="123"/>
      <c r="W625" s="123"/>
      <c r="X625" s="123"/>
      <c r="Y625" s="123"/>
      <c r="Z625" s="123"/>
      <c r="AA625" s="123"/>
      <c r="AB625" s="147"/>
      <c r="AC625" s="147"/>
    </row>
    <row r="626" spans="1:29" ht="15" customHeight="1" x14ac:dyDescent="0.25">
      <c r="A626" s="142" t="str">
        <f>[3]Enums!$A$144</f>
        <v>1.1.0</v>
      </c>
      <c r="B626" s="123"/>
      <c r="C626" s="123"/>
      <c r="D626" s="123"/>
      <c r="E626" s="123" t="str">
        <f>Objects!$P$8</f>
        <v>Drum (Lactide)</v>
      </c>
      <c r="F626" s="123">
        <v>16</v>
      </c>
      <c r="G626" s="123" t="str">
        <f>Objects!$G$31</f>
        <v>Tin Catalyst</v>
      </c>
      <c r="H626" s="123">
        <v>32</v>
      </c>
      <c r="I626" s="123"/>
      <c r="J626" s="124"/>
      <c r="K626" s="123"/>
      <c r="L626" s="124"/>
      <c r="M626" s="123"/>
      <c r="N626" s="124"/>
      <c r="O626" s="156" t="str">
        <f>Objects!$X$68</f>
        <v>Powder Keg (PolyLactic Acid Pellets)</v>
      </c>
      <c r="P626" s="123">
        <v>16</v>
      </c>
      <c r="Q626" s="123" t="str">
        <f>Objects!$G$31</f>
        <v>Tin Catalyst</v>
      </c>
      <c r="R626" s="123">
        <v>31</v>
      </c>
      <c r="S626" s="123"/>
      <c r="T626" s="123"/>
      <c r="U626" s="123"/>
      <c r="V626" s="123"/>
      <c r="W626" s="123"/>
      <c r="X626" s="123"/>
      <c r="Y626" s="123"/>
      <c r="Z626" s="123"/>
      <c r="AA626" s="123"/>
      <c r="AB626" s="147"/>
      <c r="AC626" s="147"/>
    </row>
    <row r="627" spans="1:29" ht="15" customHeight="1" x14ac:dyDescent="0.25">
      <c r="A627" s="142" t="str">
        <f>[3]Enums!$A$144</f>
        <v>1.1.0</v>
      </c>
      <c r="B627" s="123"/>
      <c r="C627" s="123"/>
      <c r="D627" s="123"/>
      <c r="E627" s="123" t="str">
        <f>Objects!$P$8</f>
        <v>Drum (Lactide)</v>
      </c>
      <c r="F627" s="123">
        <v>64</v>
      </c>
      <c r="G627" s="123" t="str">
        <f>Objects!$G$31</f>
        <v>Tin Catalyst</v>
      </c>
      <c r="H627" s="123">
        <v>64</v>
      </c>
      <c r="I627" s="123"/>
      <c r="J627" s="124"/>
      <c r="K627" s="123"/>
      <c r="L627" s="124"/>
      <c r="M627" s="123"/>
      <c r="N627" s="124"/>
      <c r="O627" s="156" t="str">
        <f>Objects!$X$68</f>
        <v>Powder Keg (PolyLactic Acid Pellets)</v>
      </c>
      <c r="P627" s="123">
        <v>16</v>
      </c>
      <c r="Q627" s="123" t="str">
        <f>Objects!$G$31</f>
        <v>Tin Catalyst</v>
      </c>
      <c r="R627" s="123">
        <v>63</v>
      </c>
      <c r="S627" s="123"/>
      <c r="T627" s="123"/>
      <c r="U627" s="123"/>
      <c r="V627" s="123"/>
      <c r="W627" s="123"/>
      <c r="X627" s="123"/>
      <c r="Y627" s="123"/>
      <c r="Z627" s="123"/>
      <c r="AA627" s="123"/>
      <c r="AB627" s="147"/>
      <c r="AC627" s="147"/>
    </row>
    <row r="628" spans="1:29" ht="15" customHeight="1" x14ac:dyDescent="0.25">
      <c r="A628" s="142" t="str">
        <f>[3]Enums!$A$144</f>
        <v>1.1.0</v>
      </c>
      <c r="B628" s="123"/>
      <c r="C628" s="123"/>
      <c r="D628" s="123"/>
      <c r="E628" s="123" t="str">
        <f>Objects!$AY$113</f>
        <v>Rotten Flesh</v>
      </c>
      <c r="F628" s="123">
        <v>1</v>
      </c>
      <c r="G628" s="123" t="str">
        <f>Objects!$AY$138</f>
        <v>Potato</v>
      </c>
      <c r="H628" s="123">
        <v>16</v>
      </c>
      <c r="I628" s="123"/>
      <c r="J628" s="124"/>
      <c r="K628" s="123"/>
      <c r="L628" s="124"/>
      <c r="M628" s="123"/>
      <c r="N628" s="124"/>
      <c r="O628" s="156" t="str">
        <f>Objects!$N$10</f>
        <v>Bag (Alpha-cyclodextrin)</v>
      </c>
      <c r="P628" s="123">
        <v>16</v>
      </c>
      <c r="Q628" s="123" t="str">
        <f>Objects!$N$11</f>
        <v>Bag (Beta-cyclodextrin)</v>
      </c>
      <c r="R628" s="123">
        <v>16</v>
      </c>
      <c r="S628" s="123" t="str">
        <f>Objects!$N$12</f>
        <v>Bag (Gamma-cyclodextrin)</v>
      </c>
      <c r="T628" s="123">
        <v>16</v>
      </c>
      <c r="U628" s="123"/>
      <c r="V628" s="123"/>
      <c r="W628" s="123"/>
      <c r="X628" s="123"/>
      <c r="Y628" s="123"/>
      <c r="Z628" s="123"/>
      <c r="AA628" s="123"/>
      <c r="AB628" s="147"/>
      <c r="AC628" s="147"/>
    </row>
    <row r="629" spans="1:29" ht="15" customHeight="1" x14ac:dyDescent="0.25">
      <c r="A629" s="142" t="str">
        <f>[3]Enums!$A$144</f>
        <v>1.1.0</v>
      </c>
      <c r="B629" s="123"/>
      <c r="C629" s="123"/>
      <c r="D629" s="123"/>
      <c r="E629" s="123" t="str">
        <f>Objects!$AY$113</f>
        <v>Rotten Flesh</v>
      </c>
      <c r="F629" s="123">
        <v>2</v>
      </c>
      <c r="G629" s="123" t="str">
        <f>Objects!$AY$138</f>
        <v>Potato</v>
      </c>
      <c r="H629" s="123">
        <v>64</v>
      </c>
      <c r="I629" s="123"/>
      <c r="J629" s="124"/>
      <c r="K629" s="123"/>
      <c r="L629" s="124"/>
      <c r="M629" s="123"/>
      <c r="N629" s="124"/>
      <c r="O629" s="156" t="str">
        <f>Objects!$O$10</f>
        <v>Sack (Alpha-cyclodextrin)</v>
      </c>
      <c r="P629" s="123">
        <v>1</v>
      </c>
      <c r="Q629" s="123" t="str">
        <f>Objects!$O$11</f>
        <v>Sack (Beta-cyclodextrin)</v>
      </c>
      <c r="R629" s="123">
        <v>1</v>
      </c>
      <c r="S629" s="123" t="str">
        <f>Objects!$O$12</f>
        <v>Sack (Gamma-cyclodextrin)</v>
      </c>
      <c r="T629" s="123">
        <v>1</v>
      </c>
      <c r="U629" s="123"/>
      <c r="V629" s="123"/>
      <c r="W629" s="123"/>
      <c r="X629" s="123"/>
      <c r="Y629" s="123"/>
      <c r="Z629" s="123"/>
      <c r="AA629" s="123"/>
      <c r="AB629" s="147"/>
      <c r="AC629" s="147"/>
    </row>
    <row r="630" spans="1:29" ht="15" customHeight="1" x14ac:dyDescent="0.25">
      <c r="A630" s="142" t="str">
        <f>[3]Enums!$A$144</f>
        <v>1.1.0</v>
      </c>
      <c r="B630" s="123"/>
      <c r="C630" s="123"/>
      <c r="D630" s="123"/>
      <c r="E630" s="123" t="str">
        <f>Objects!$AY$113</f>
        <v>Rotten Flesh</v>
      </c>
      <c r="F630" s="123">
        <v>3</v>
      </c>
      <c r="G630" s="123" t="str">
        <f>Objects!$AY$138</f>
        <v>Potato</v>
      </c>
      <c r="H630" s="123">
        <v>64</v>
      </c>
      <c r="I630" s="123" t="str">
        <f>Objects!$AY$138</f>
        <v>Potato</v>
      </c>
      <c r="J630" s="123">
        <v>64</v>
      </c>
      <c r="K630" s="123" t="str">
        <f>Objects!$AY$138</f>
        <v>Potato</v>
      </c>
      <c r="L630" s="123">
        <v>64</v>
      </c>
      <c r="M630" s="123" t="str">
        <f>Objects!$AY$138</f>
        <v>Potato</v>
      </c>
      <c r="N630" s="123">
        <v>64</v>
      </c>
      <c r="O630" s="156" t="str">
        <f>Objects!$O$10</f>
        <v>Sack (Alpha-cyclodextrin)</v>
      </c>
      <c r="P630" s="123">
        <v>4</v>
      </c>
      <c r="Q630" s="123" t="str">
        <f>Objects!$O$11</f>
        <v>Sack (Beta-cyclodextrin)</v>
      </c>
      <c r="R630" s="123">
        <v>4</v>
      </c>
      <c r="S630" s="123" t="str">
        <f>Objects!$O$12</f>
        <v>Sack (Gamma-cyclodextrin)</v>
      </c>
      <c r="T630" s="123">
        <v>4</v>
      </c>
      <c r="U630" s="123"/>
      <c r="V630" s="123"/>
      <c r="W630" s="123"/>
      <c r="X630" s="123"/>
      <c r="Y630" s="123"/>
      <c r="Z630" s="123"/>
      <c r="AA630" s="123"/>
      <c r="AB630" s="147"/>
      <c r="AC630" s="147"/>
    </row>
    <row r="631" spans="1:29" ht="15" customHeight="1" x14ac:dyDescent="0.25">
      <c r="A631" s="142" t="str">
        <f>[3]Enums!$A$144</f>
        <v>1.1.0</v>
      </c>
      <c r="B631" s="123"/>
      <c r="C631" s="123"/>
      <c r="D631" s="123"/>
      <c r="E631" s="123" t="str">
        <f>Objects!$C$19</f>
        <v>Graphite</v>
      </c>
      <c r="F631" s="123">
        <v>1</v>
      </c>
      <c r="G631" s="123" t="str">
        <f>Objects!$S$8</f>
        <v>Cartridge (Nitrogen)</v>
      </c>
      <c r="H631" s="123">
        <v>1</v>
      </c>
      <c r="I631" s="123"/>
      <c r="J631" s="124"/>
      <c r="K631" s="123"/>
      <c r="L631" s="124"/>
      <c r="M631" s="123"/>
      <c r="N631" s="124"/>
      <c r="O631" s="156" t="str">
        <f>Objects!$N$15</f>
        <v>Bag (Bucky Balls (C60))</v>
      </c>
      <c r="P631" s="123">
        <v>1</v>
      </c>
      <c r="Q631" s="123"/>
      <c r="R631" s="123"/>
      <c r="S631" s="123"/>
      <c r="T631" s="123"/>
      <c r="U631" s="123"/>
      <c r="V631" s="123"/>
      <c r="W631" s="123"/>
      <c r="X631" s="123"/>
      <c r="Y631" s="123"/>
      <c r="Z631" s="123"/>
      <c r="AA631" s="123"/>
      <c r="AB631" s="147"/>
      <c r="AC631" s="147"/>
    </row>
    <row r="632" spans="1:29" ht="15" customHeight="1" x14ac:dyDescent="0.25">
      <c r="A632" s="142" t="str">
        <f>[3]Enums!$A$144</f>
        <v>1.1.0</v>
      </c>
      <c r="B632" s="123"/>
      <c r="C632" s="123"/>
      <c r="D632" s="123"/>
      <c r="E632" s="123" t="str">
        <f>Objects!$C$19</f>
        <v>Graphite</v>
      </c>
      <c r="F632" s="123">
        <v>8</v>
      </c>
      <c r="G632" s="123" t="str">
        <f>Objects!$T$8</f>
        <v>Canister (Nitrogen)</v>
      </c>
      <c r="H632" s="123">
        <v>1</v>
      </c>
      <c r="I632" s="123"/>
      <c r="J632" s="124"/>
      <c r="K632" s="123"/>
      <c r="L632" s="124"/>
      <c r="M632" s="123"/>
      <c r="N632" s="124"/>
      <c r="O632" s="156" t="str">
        <f>Objects!$O$15</f>
        <v>Sack (Bucky Balls (C60))</v>
      </c>
      <c r="P632" s="123">
        <v>1</v>
      </c>
      <c r="Q632" s="123"/>
      <c r="R632" s="123"/>
      <c r="S632" s="123"/>
      <c r="T632" s="123"/>
      <c r="U632" s="123"/>
      <c r="V632" s="123"/>
      <c r="W632" s="123"/>
      <c r="X632" s="123"/>
      <c r="Y632" s="123"/>
      <c r="Z632" s="123"/>
      <c r="AA632" s="123"/>
      <c r="AB632" s="147"/>
      <c r="AC632" s="147"/>
    </row>
    <row r="633" spans="1:29" ht="15" customHeight="1" x14ac:dyDescent="0.25">
      <c r="A633" s="142" t="str">
        <f>[3]Enums!$A$144</f>
        <v>1.1.0</v>
      </c>
      <c r="B633" s="123"/>
      <c r="C633" s="123"/>
      <c r="D633" s="123"/>
      <c r="E633" s="123" t="str">
        <f>Objects!$C$19</f>
        <v>Graphite</v>
      </c>
      <c r="F633" s="123">
        <v>64</v>
      </c>
      <c r="G633" s="123" t="str">
        <f>Objects!$T$8</f>
        <v>Canister (Nitrogen)</v>
      </c>
      <c r="H633" s="123">
        <v>64</v>
      </c>
      <c r="I633" s="123"/>
      <c r="J633" s="124"/>
      <c r="K633" s="123"/>
      <c r="L633" s="124"/>
      <c r="M633" s="123"/>
      <c r="N633" s="124"/>
      <c r="O633" s="156" t="str">
        <f>Objects!$P$15</f>
        <v>Powder Keg (Bucky Balls (C60))</v>
      </c>
      <c r="P633" s="123">
        <v>1</v>
      </c>
      <c r="Q633" s="123"/>
      <c r="R633" s="123"/>
      <c r="S633" s="123"/>
      <c r="T633" s="123"/>
      <c r="U633" s="123"/>
      <c r="V633" s="123"/>
      <c r="W633" s="123"/>
      <c r="X633" s="123"/>
      <c r="Y633" s="123"/>
      <c r="Z633" s="123"/>
      <c r="AA633" s="123"/>
      <c r="AB633" s="147"/>
      <c r="AC633" s="147"/>
    </row>
    <row r="634" spans="1:29" ht="15" customHeight="1" x14ac:dyDescent="0.25">
      <c r="A634" s="142" t="str">
        <f>[3]Enums!$A$144</f>
        <v>1.1.0</v>
      </c>
      <c r="B634" s="123"/>
      <c r="C634" s="123"/>
      <c r="D634" s="123"/>
      <c r="E634" s="123" t="str">
        <f>Objects!K295</f>
        <v>Beaker (Terephthalic Acid)</v>
      </c>
      <c r="F634" s="123">
        <v>1</v>
      </c>
      <c r="G634" s="123" t="str">
        <f>Objects!$G$32</f>
        <v>Zinc Nitrate Catalyst</v>
      </c>
      <c r="H634" s="123">
        <v>4</v>
      </c>
      <c r="I634" s="123"/>
      <c r="J634" s="124"/>
      <c r="K634" s="123"/>
      <c r="L634" s="124"/>
      <c r="M634" s="123"/>
      <c r="N634" s="124"/>
      <c r="O634" s="156" t="str">
        <f>Objects!O13</f>
        <v>Sack (MOF-5)</v>
      </c>
      <c r="P634" s="123">
        <v>1</v>
      </c>
      <c r="Q634" s="123" t="str">
        <f>Objects!$G$32</f>
        <v>Zinc Nitrate Catalyst</v>
      </c>
      <c r="R634" s="123">
        <v>3</v>
      </c>
      <c r="S634" s="123"/>
      <c r="T634" s="123"/>
      <c r="U634" s="123"/>
      <c r="V634" s="123"/>
      <c r="W634" s="123"/>
      <c r="X634" s="123"/>
      <c r="Y634" s="123"/>
      <c r="Z634" s="123"/>
      <c r="AA634" s="123"/>
      <c r="AB634" s="147"/>
      <c r="AC634" s="147"/>
    </row>
    <row r="635" spans="1:29" ht="15" customHeight="1" x14ac:dyDescent="0.25">
      <c r="A635" s="142" t="str">
        <f>[3]Enums!$A$144</f>
        <v>1.1.0</v>
      </c>
      <c r="B635" s="123"/>
      <c r="C635" s="123"/>
      <c r="D635" s="123"/>
      <c r="E635" s="123" t="str">
        <f>Objects!$O$12</f>
        <v>Sack (Gamma-cyclodextrin)</v>
      </c>
      <c r="F635" s="123">
        <v>1</v>
      </c>
      <c r="G635" s="123" t="str">
        <f>Objects!J245</f>
        <v>Bag (Potassium Hydroxide)</v>
      </c>
      <c r="H635" s="123">
        <v>2</v>
      </c>
      <c r="I635" s="123" t="str">
        <f>Objects!J196</f>
        <v>Vial (Methanol)</v>
      </c>
      <c r="J635" s="124">
        <v>10</v>
      </c>
      <c r="K635" s="123"/>
      <c r="L635" s="124"/>
      <c r="M635" s="123"/>
      <c r="N635" s="124"/>
      <c r="O635" s="156" t="str">
        <f>Objects!O14</f>
        <v>Sack (CD-MOF)</v>
      </c>
      <c r="P635" s="123">
        <v>1</v>
      </c>
      <c r="Q635" s="123"/>
      <c r="R635" s="123"/>
      <c r="S635" s="123"/>
      <c r="T635" s="123"/>
      <c r="U635" s="123"/>
      <c r="V635" s="123"/>
      <c r="W635" s="123"/>
      <c r="X635" s="123"/>
      <c r="Y635" s="123"/>
      <c r="Z635" s="123"/>
      <c r="AA635" s="123"/>
      <c r="AB635" s="147"/>
      <c r="AC635" s="147"/>
    </row>
    <row r="636" spans="1:29" ht="15" customHeight="1" x14ac:dyDescent="0.25">
      <c r="A636" s="142" t="str">
        <f>[3]Enums!$A$134</f>
        <v>1.0.0</v>
      </c>
      <c r="B636" s="123"/>
      <c r="C636" s="123"/>
      <c r="D636" s="123"/>
      <c r="E636" s="123" t="str">
        <f>Objects!$AY$99</f>
        <v>Sugar</v>
      </c>
      <c r="F636" s="123">
        <v>16</v>
      </c>
      <c r="G636" s="123" t="str">
        <f>Objects!$AY$118</f>
        <v>Nether Wart</v>
      </c>
      <c r="H636" s="123">
        <v>1</v>
      </c>
      <c r="I636" s="123"/>
      <c r="J636" s="123"/>
      <c r="K636" s="123"/>
      <c r="L636" s="123"/>
      <c r="M636" s="123"/>
      <c r="N636" s="124"/>
      <c r="O636" s="156" t="str">
        <f>Objects!$W$61</f>
        <v>Sack (PolyHydroxyalkanoate Pellets)</v>
      </c>
      <c r="P636" s="123">
        <v>1</v>
      </c>
      <c r="Q636" s="123"/>
      <c r="R636" s="123"/>
      <c r="S636" s="123"/>
      <c r="T636" s="123"/>
      <c r="U636" s="123"/>
      <c r="V636" s="123"/>
      <c r="W636" s="123"/>
      <c r="X636" s="123"/>
      <c r="Y636" s="123"/>
      <c r="Z636" s="123"/>
      <c r="AA636" s="123"/>
      <c r="AB636" s="147"/>
      <c r="AC636" s="147"/>
    </row>
    <row r="637" spans="1:29" ht="15" customHeight="1" x14ac:dyDescent="0.25">
      <c r="A637" s="142" t="str">
        <f>[3]Enums!$A$134</f>
        <v>1.0.0</v>
      </c>
      <c r="B637" s="123"/>
      <c r="C637" s="123"/>
      <c r="D637" s="123"/>
      <c r="E637" s="123" t="str">
        <f>Objects!$AY$99</f>
        <v>Sugar</v>
      </c>
      <c r="F637" s="123">
        <v>32</v>
      </c>
      <c r="G637" s="123" t="str">
        <f>Objects!$AY$118</f>
        <v>Nether Wart</v>
      </c>
      <c r="H637" s="123">
        <v>2</v>
      </c>
      <c r="I637" s="123"/>
      <c r="J637" s="123"/>
      <c r="K637" s="123"/>
      <c r="L637" s="123"/>
      <c r="M637" s="123"/>
      <c r="N637" s="124"/>
      <c r="O637" s="156" t="str">
        <f>Objects!$W$61</f>
        <v>Sack (PolyHydroxyalkanoate Pellets)</v>
      </c>
      <c r="P637" s="123">
        <v>2</v>
      </c>
      <c r="Q637" s="123"/>
      <c r="R637" s="123"/>
      <c r="S637" s="123"/>
      <c r="T637" s="123"/>
      <c r="U637" s="123"/>
      <c r="V637" s="123"/>
      <c r="W637" s="123"/>
      <c r="X637" s="123"/>
      <c r="Y637" s="123"/>
      <c r="Z637" s="123"/>
      <c r="AA637" s="123"/>
      <c r="AB637" s="147"/>
      <c r="AC637" s="147"/>
    </row>
    <row r="638" spans="1:29" ht="15" customHeight="1" x14ac:dyDescent="0.25">
      <c r="A638" s="142" t="str">
        <f>[3]Enums!$A$134</f>
        <v>1.0.0</v>
      </c>
      <c r="B638" s="123"/>
      <c r="C638" s="123"/>
      <c r="D638" s="123"/>
      <c r="E638" s="123" t="str">
        <f>Objects!$AY$99</f>
        <v>Sugar</v>
      </c>
      <c r="F638" s="123">
        <v>64</v>
      </c>
      <c r="G638" s="123" t="str">
        <f>Objects!$AY$118</f>
        <v>Nether Wart</v>
      </c>
      <c r="H638" s="123">
        <v>4</v>
      </c>
      <c r="I638" s="123"/>
      <c r="J638" s="123"/>
      <c r="K638" s="123"/>
      <c r="L638" s="123"/>
      <c r="M638" s="123"/>
      <c r="N638" s="124"/>
      <c r="O638" s="156" t="str">
        <f>Objects!$W$61</f>
        <v>Sack (PolyHydroxyalkanoate Pellets)</v>
      </c>
      <c r="P638" s="123">
        <v>4</v>
      </c>
      <c r="Q638" s="123"/>
      <c r="R638" s="123"/>
      <c r="S638" s="123"/>
      <c r="T638" s="123"/>
      <c r="U638" s="123"/>
      <c r="V638" s="123"/>
      <c r="W638" s="123"/>
      <c r="X638" s="123"/>
      <c r="Y638" s="123"/>
      <c r="Z638" s="123"/>
      <c r="AA638" s="123"/>
      <c r="AB638" s="147"/>
      <c r="AC638" s="147"/>
    </row>
    <row r="639" spans="1:29" ht="15" customHeight="1" x14ac:dyDescent="0.25">
      <c r="A639" s="142" t="str">
        <f>[3]Enums!$A$134</f>
        <v>1.0.0</v>
      </c>
      <c r="B639" s="123"/>
      <c r="C639" s="123"/>
      <c r="D639" s="123"/>
      <c r="E639" s="123" t="str">
        <f>Objects!$AY$99</f>
        <v>Sugar</v>
      </c>
      <c r="F639" s="123">
        <v>64</v>
      </c>
      <c r="G639" s="123" t="str">
        <f>Objects!$AY$99</f>
        <v>Sugar</v>
      </c>
      <c r="H639" s="123">
        <v>64</v>
      </c>
      <c r="I639" s="123" t="str">
        <f>Objects!$AY$99</f>
        <v>Sugar</v>
      </c>
      <c r="J639" s="123">
        <v>64</v>
      </c>
      <c r="K639" s="123" t="str">
        <f>Objects!$AY$99</f>
        <v>Sugar</v>
      </c>
      <c r="L639" s="123">
        <v>64</v>
      </c>
      <c r="M639" s="123" t="str">
        <f>Objects!$AY$118</f>
        <v>Nether Wart</v>
      </c>
      <c r="N639" s="123">
        <v>8</v>
      </c>
      <c r="O639" s="156" t="str">
        <f>Objects!$W$61</f>
        <v>Sack (PolyHydroxyalkanoate Pellets)</v>
      </c>
      <c r="P639" s="123">
        <v>64</v>
      </c>
      <c r="Q639" s="123"/>
      <c r="R639" s="123"/>
      <c r="S639" s="123"/>
      <c r="T639" s="123"/>
      <c r="U639" s="123"/>
      <c r="V639" s="123"/>
      <c r="W639" s="123"/>
      <c r="X639" s="123"/>
      <c r="Y639" s="123"/>
      <c r="Z639" s="123"/>
      <c r="AA639" s="123"/>
      <c r="AB639" s="147"/>
      <c r="AC639" s="147"/>
    </row>
    <row r="640" spans="1:29" ht="15" customHeight="1" x14ac:dyDescent="0.25">
      <c r="A640" s="142" t="str">
        <f>[3]Enums!$A$144</f>
        <v>1.1.0</v>
      </c>
      <c r="B640" s="123"/>
      <c r="C640" s="123"/>
      <c r="D640" s="123"/>
      <c r="E640" s="61" t="str">
        <f>Objects!$K$317</f>
        <v>Beaker (Deionized Water)</v>
      </c>
      <c r="F640" s="125">
        <v>16</v>
      </c>
      <c r="G640" s="126" t="str">
        <f>Objects!$G$2</f>
        <v>Platinum Catalyst</v>
      </c>
      <c r="H640" s="127">
        <v>6</v>
      </c>
      <c r="K640" s="123"/>
      <c r="L640" s="124"/>
      <c r="M640" s="123"/>
      <c r="N640" s="124"/>
      <c r="O640" s="159" t="str">
        <f>Objects!$S$9</f>
        <v>Cartridge (Oxygen)</v>
      </c>
      <c r="P640" s="125">
        <v>8</v>
      </c>
      <c r="Q640" s="128" t="str">
        <f>Objects!$S$2</f>
        <v>Cartridge (Hydrogen)</v>
      </c>
      <c r="R640" s="129">
        <v>16</v>
      </c>
      <c r="S640" s="126" t="str">
        <f>Objects!$G$2</f>
        <v>Platinum Catalyst</v>
      </c>
      <c r="T640" s="127">
        <v>5</v>
      </c>
      <c r="U640" s="123"/>
      <c r="V640" s="123"/>
      <c r="W640" s="123"/>
      <c r="X640" s="123"/>
      <c r="Y640" s="123"/>
      <c r="Z640" s="123"/>
      <c r="AA640" s="123"/>
      <c r="AB640" s="147"/>
      <c r="AC640" s="147"/>
    </row>
    <row r="641" spans="1:29" ht="15" customHeight="1" x14ac:dyDescent="0.25">
      <c r="A641" s="142" t="str">
        <f>[3]Enums!$A$144</f>
        <v>1.1.0</v>
      </c>
      <c r="B641" s="123"/>
      <c r="C641" s="123"/>
      <c r="D641" s="123"/>
      <c r="E641" s="61" t="str">
        <f>Objects!$L$317</f>
        <v>Drum (Deionized Water)</v>
      </c>
      <c r="F641" s="125">
        <v>16</v>
      </c>
      <c r="G641" s="126" t="str">
        <f>Objects!$G$2</f>
        <v>Platinum Catalyst</v>
      </c>
      <c r="H641" s="127">
        <v>8</v>
      </c>
      <c r="K641" s="123"/>
      <c r="L641" s="124"/>
      <c r="M641" s="123"/>
      <c r="N641" s="124"/>
      <c r="O641" s="159" t="str">
        <f>Objects!$T$9</f>
        <v>Canister (Oxygen)</v>
      </c>
      <c r="P641" s="125">
        <v>8</v>
      </c>
      <c r="Q641" s="128" t="str">
        <f>Objects!$T$2</f>
        <v>Canister (Hydrogen)</v>
      </c>
      <c r="R641" s="129">
        <v>16</v>
      </c>
      <c r="S641" s="126" t="str">
        <f>Objects!$G$2</f>
        <v>Platinum Catalyst</v>
      </c>
      <c r="T641" s="127">
        <v>7</v>
      </c>
      <c r="U641" s="123"/>
      <c r="V641" s="123"/>
      <c r="W641" s="123"/>
      <c r="X641" s="123"/>
      <c r="Y641" s="123"/>
      <c r="Z641" s="123"/>
      <c r="AA641" s="123"/>
      <c r="AB641" s="147"/>
      <c r="AC641" s="147"/>
    </row>
    <row r="642" spans="1:29" ht="15" customHeight="1" x14ac:dyDescent="0.25">
      <c r="A642" s="142" t="str">
        <f>[3]Enums!$A$144</f>
        <v>1.1.0</v>
      </c>
      <c r="B642" s="123"/>
      <c r="C642" s="123"/>
      <c r="D642" s="123"/>
      <c r="E642" s="61" t="str">
        <f>Objects!$J$317</f>
        <v>Vial (Deionized Water)</v>
      </c>
      <c r="F642" s="125">
        <v>16</v>
      </c>
      <c r="G642" s="126" t="str">
        <f>Objects!$G$2</f>
        <v>Platinum Catalyst</v>
      </c>
      <c r="H642" s="127">
        <v>2</v>
      </c>
      <c r="K642" s="123"/>
      <c r="L642" s="124"/>
      <c r="M642" s="123"/>
      <c r="N642" s="124"/>
      <c r="O642" s="159" t="str">
        <f>Objects!$R$9</f>
        <v>Flask (Oxygen)</v>
      </c>
      <c r="P642" s="125">
        <v>8</v>
      </c>
      <c r="Q642" s="128" t="str">
        <f>Objects!$R$2</f>
        <v>Flask (Hydrogen)</v>
      </c>
      <c r="R642" s="129">
        <v>16</v>
      </c>
      <c r="S642" s="126" t="str">
        <f>Objects!$G$2</f>
        <v>Platinum Catalyst</v>
      </c>
      <c r="T642" s="127">
        <v>1</v>
      </c>
      <c r="U642" s="123"/>
      <c r="V642" s="123"/>
      <c r="W642" s="123"/>
      <c r="X642" s="123"/>
      <c r="Y642" s="123"/>
      <c r="Z642" s="123"/>
      <c r="AA642" s="123"/>
      <c r="AB642" s="147"/>
      <c r="AC642" s="147"/>
    </row>
    <row r="643" spans="1:29" ht="15" customHeight="1" x14ac:dyDescent="0.25">
      <c r="A643" s="142" t="str">
        <f>[3]Enums!$A$144</f>
        <v>1.1.0</v>
      </c>
      <c r="B643" s="123"/>
      <c r="C643" s="123"/>
      <c r="D643" s="123"/>
      <c r="E643" s="61" t="str">
        <f>Objects!$K$317</f>
        <v>Beaker (Deionized Water)</v>
      </c>
      <c r="F643" s="125">
        <v>64</v>
      </c>
      <c r="G643" s="126" t="str">
        <f>Objects!$G$2</f>
        <v>Platinum Catalyst</v>
      </c>
      <c r="H643" s="127">
        <v>6</v>
      </c>
      <c r="K643" s="123"/>
      <c r="L643" s="124"/>
      <c r="M643" s="123"/>
      <c r="N643" s="124"/>
      <c r="O643" s="159" t="str">
        <f>Objects!$S$9</f>
        <v>Cartridge (Oxygen)</v>
      </c>
      <c r="P643" s="125">
        <v>32</v>
      </c>
      <c r="Q643" s="128" t="str">
        <f>Objects!$S$2</f>
        <v>Cartridge (Hydrogen)</v>
      </c>
      <c r="R643" s="129">
        <v>64</v>
      </c>
      <c r="S643" s="126" t="str">
        <f>Objects!$G$2</f>
        <v>Platinum Catalyst</v>
      </c>
      <c r="T643" s="127">
        <v>5</v>
      </c>
      <c r="U643" s="123"/>
      <c r="V643" s="123"/>
      <c r="W643" s="123"/>
      <c r="X643" s="123"/>
      <c r="Y643" s="123"/>
      <c r="Z643" s="123"/>
      <c r="AA643" s="123"/>
      <c r="AB643" s="147"/>
      <c r="AC643" s="147"/>
    </row>
    <row r="644" spans="1:29" ht="15" customHeight="1" x14ac:dyDescent="0.25">
      <c r="A644" s="142" t="str">
        <f>[3]Enums!$A$144</f>
        <v>1.1.0</v>
      </c>
      <c r="B644" s="123"/>
      <c r="C644" s="123"/>
      <c r="D644" s="123"/>
      <c r="E644" s="61" t="str">
        <f>Objects!$L$317</f>
        <v>Drum (Deionized Water)</v>
      </c>
      <c r="F644" s="125">
        <v>64</v>
      </c>
      <c r="G644" s="126" t="str">
        <f>Objects!$G$2</f>
        <v>Platinum Catalyst</v>
      </c>
      <c r="H644" s="127">
        <v>9</v>
      </c>
      <c r="K644" s="123"/>
      <c r="L644" s="124"/>
      <c r="M644" s="123"/>
      <c r="N644" s="124"/>
      <c r="O644" s="159" t="str">
        <f>Objects!$T$9</f>
        <v>Canister (Oxygen)</v>
      </c>
      <c r="P644" s="125">
        <v>32</v>
      </c>
      <c r="Q644" s="128" t="str">
        <f>Objects!$T$2</f>
        <v>Canister (Hydrogen)</v>
      </c>
      <c r="R644" s="129">
        <v>64</v>
      </c>
      <c r="S644" s="126" t="str">
        <f>Objects!$G$2</f>
        <v>Platinum Catalyst</v>
      </c>
      <c r="T644" s="127">
        <v>8</v>
      </c>
      <c r="U644" s="123"/>
      <c r="V644" s="123"/>
      <c r="W644" s="123"/>
      <c r="X644" s="123"/>
      <c r="Y644" s="123"/>
      <c r="Z644" s="123"/>
      <c r="AA644" s="123"/>
      <c r="AB644" s="147"/>
      <c r="AC644" s="147"/>
    </row>
    <row r="645" spans="1:29" ht="15" customHeight="1" x14ac:dyDescent="0.25">
      <c r="A645" s="142" t="str">
        <f>[3]Enums!$A$144</f>
        <v>1.1.0</v>
      </c>
      <c r="B645" s="123"/>
      <c r="C645" s="123"/>
      <c r="D645" s="123"/>
      <c r="E645" s="61" t="str">
        <f>Objects!$J$317</f>
        <v>Vial (Deionized Water)</v>
      </c>
      <c r="F645" s="125">
        <v>64</v>
      </c>
      <c r="G645" s="126" t="str">
        <f>Objects!$G$2</f>
        <v>Platinum Catalyst</v>
      </c>
      <c r="H645" s="127">
        <v>3</v>
      </c>
      <c r="K645" s="123"/>
      <c r="L645" s="124"/>
      <c r="M645" s="123"/>
      <c r="N645" s="124"/>
      <c r="O645" s="159" t="str">
        <f>Objects!$R$9</f>
        <v>Flask (Oxygen)</v>
      </c>
      <c r="P645" s="125">
        <v>32</v>
      </c>
      <c r="Q645" s="128" t="str">
        <f>Objects!$R$2</f>
        <v>Flask (Hydrogen)</v>
      </c>
      <c r="R645" s="129">
        <v>64</v>
      </c>
      <c r="S645" s="126" t="str">
        <f>Objects!$G$2</f>
        <v>Platinum Catalyst</v>
      </c>
      <c r="T645" s="127">
        <v>2</v>
      </c>
      <c r="U645" s="123"/>
      <c r="V645" s="123"/>
      <c r="W645" s="123"/>
      <c r="X645" s="123"/>
      <c r="Y645" s="123"/>
      <c r="Z645" s="123"/>
      <c r="AA645" s="123"/>
      <c r="AB645" s="147"/>
      <c r="AC645" s="147"/>
    </row>
    <row r="646" spans="1:29" ht="15" customHeight="1" x14ac:dyDescent="0.25">
      <c r="A646" s="142" t="str">
        <f>[3]Enums!$A$144</f>
        <v>1.1.0</v>
      </c>
      <c r="B646" s="123"/>
      <c r="C646" s="123"/>
      <c r="D646" s="123"/>
      <c r="E646" s="61" t="str">
        <f>Objects!$K$317</f>
        <v>Beaker (Deionized Water)</v>
      </c>
      <c r="F646" s="125">
        <v>2</v>
      </c>
      <c r="G646" s="126" t="str">
        <f>Objects!$G$2</f>
        <v>Platinum Catalyst</v>
      </c>
      <c r="H646" s="127">
        <v>4</v>
      </c>
      <c r="K646" s="123"/>
      <c r="L646" s="124"/>
      <c r="M646" s="123"/>
      <c r="N646" s="124"/>
      <c r="O646" s="159" t="str">
        <f>Objects!$S$9</f>
        <v>Cartridge (Oxygen)</v>
      </c>
      <c r="P646" s="125">
        <v>1</v>
      </c>
      <c r="Q646" s="128" t="str">
        <f>Objects!$S$2</f>
        <v>Cartridge (Hydrogen)</v>
      </c>
      <c r="R646" s="129">
        <v>2</v>
      </c>
      <c r="S646" s="126" t="str">
        <f>Objects!$G$2</f>
        <v>Platinum Catalyst</v>
      </c>
      <c r="T646" s="127">
        <v>3</v>
      </c>
      <c r="U646" s="123"/>
      <c r="V646" s="123"/>
      <c r="W646" s="123"/>
      <c r="X646" s="123"/>
      <c r="Y646" s="123"/>
      <c r="Z646" s="123"/>
      <c r="AA646" s="123"/>
      <c r="AB646" s="147"/>
      <c r="AC646" s="147"/>
    </row>
    <row r="647" spans="1:29" ht="15" customHeight="1" x14ac:dyDescent="0.25">
      <c r="A647" s="142" t="str">
        <f>[3]Enums!$A$144</f>
        <v>1.1.0</v>
      </c>
      <c r="B647" s="123"/>
      <c r="C647" s="123"/>
      <c r="D647" s="123"/>
      <c r="E647" s="61" t="str">
        <f>Objects!$L$317</f>
        <v>Drum (Deionized Water)</v>
      </c>
      <c r="F647" s="125">
        <v>2</v>
      </c>
      <c r="G647" s="126" t="str">
        <f>Objects!$G$2</f>
        <v>Platinum Catalyst</v>
      </c>
      <c r="H647" s="127">
        <v>7</v>
      </c>
      <c r="K647" s="123"/>
      <c r="L647" s="124"/>
      <c r="M647" s="123"/>
      <c r="N647" s="124"/>
      <c r="O647" s="159" t="str">
        <f>Objects!$T$9</f>
        <v>Canister (Oxygen)</v>
      </c>
      <c r="P647" s="125">
        <v>1</v>
      </c>
      <c r="Q647" s="128" t="str">
        <f>Objects!$T$2</f>
        <v>Canister (Hydrogen)</v>
      </c>
      <c r="R647" s="129">
        <v>2</v>
      </c>
      <c r="S647" s="126" t="str">
        <f>Objects!$G$2</f>
        <v>Platinum Catalyst</v>
      </c>
      <c r="T647" s="127">
        <v>6</v>
      </c>
      <c r="U647" s="123"/>
      <c r="V647" s="123"/>
      <c r="W647" s="123"/>
      <c r="X647" s="123"/>
      <c r="Y647" s="123"/>
      <c r="Z647" s="123"/>
      <c r="AA647" s="123"/>
      <c r="AB647" s="147"/>
      <c r="AC647" s="147"/>
    </row>
    <row r="648" spans="1:29" ht="15" customHeight="1" x14ac:dyDescent="0.25">
      <c r="A648" s="142" t="str">
        <f>[3]Enums!$A$144</f>
        <v>1.1.0</v>
      </c>
      <c r="B648" s="123"/>
      <c r="C648" s="123"/>
      <c r="D648" s="123"/>
      <c r="E648" s="61" t="str">
        <f>Objects!$J$317</f>
        <v>Vial (Deionized Water)</v>
      </c>
      <c r="F648" s="125">
        <v>2</v>
      </c>
      <c r="G648" s="126" t="str">
        <f>Objects!$G$2</f>
        <v>Platinum Catalyst</v>
      </c>
      <c r="H648" s="127">
        <v>1</v>
      </c>
      <c r="K648" s="123"/>
      <c r="L648" s="124"/>
      <c r="M648" s="123"/>
      <c r="N648" s="124"/>
      <c r="O648" s="159" t="str">
        <f>Objects!$R$9</f>
        <v>Flask (Oxygen)</v>
      </c>
      <c r="P648" s="125">
        <v>1</v>
      </c>
      <c r="Q648" s="128" t="str">
        <f>Objects!$R$2</f>
        <v>Flask (Hydrogen)</v>
      </c>
      <c r="R648" s="129">
        <v>2</v>
      </c>
      <c r="T648" s="127"/>
      <c r="U648" s="123"/>
      <c r="V648" s="123"/>
      <c r="W648" s="123"/>
      <c r="X648" s="123"/>
      <c r="Y648" s="123"/>
      <c r="Z648" s="123"/>
      <c r="AA648" s="123"/>
      <c r="AB648" s="147"/>
      <c r="AC648" s="147"/>
    </row>
    <row r="649" spans="1:29" ht="15" customHeight="1" x14ac:dyDescent="0.25">
      <c r="A649" s="142" t="str">
        <f>[3]Enums!$A$144</f>
        <v>1.1.0</v>
      </c>
      <c r="B649" s="123"/>
      <c r="C649" s="123"/>
      <c r="D649" s="123"/>
      <c r="E649" s="61" t="str">
        <f>Objects!$K$317</f>
        <v>Beaker (Deionized Water)</v>
      </c>
      <c r="F649" s="125">
        <v>16</v>
      </c>
      <c r="G649" s="126" t="str">
        <f>Objects!$G$4</f>
        <v>Palladium Catalyst</v>
      </c>
      <c r="H649" s="127">
        <v>6</v>
      </c>
      <c r="K649" s="123"/>
      <c r="L649" s="124"/>
      <c r="M649" s="123"/>
      <c r="N649" s="124"/>
      <c r="O649" s="159" t="str">
        <f>Objects!$S$9</f>
        <v>Cartridge (Oxygen)</v>
      </c>
      <c r="P649" s="125">
        <v>8</v>
      </c>
      <c r="Q649" s="128" t="str">
        <f>Objects!$S$2</f>
        <v>Cartridge (Hydrogen)</v>
      </c>
      <c r="R649" s="129">
        <v>16</v>
      </c>
      <c r="S649" s="126" t="str">
        <f>Objects!$G$4</f>
        <v>Palladium Catalyst</v>
      </c>
      <c r="T649" s="127">
        <v>5</v>
      </c>
      <c r="U649" s="123"/>
      <c r="V649" s="123"/>
      <c r="W649" s="123"/>
      <c r="X649" s="123"/>
      <c r="Y649" s="123"/>
      <c r="Z649" s="123"/>
      <c r="AA649" s="123"/>
      <c r="AB649" s="147"/>
      <c r="AC649" s="147"/>
    </row>
    <row r="650" spans="1:29" ht="15" customHeight="1" x14ac:dyDescent="0.25">
      <c r="A650" s="142" t="str">
        <f>[3]Enums!$A$144</f>
        <v>1.1.0</v>
      </c>
      <c r="B650" s="123"/>
      <c r="C650" s="123"/>
      <c r="D650" s="123"/>
      <c r="E650" s="61" t="str">
        <f>Objects!$L$317</f>
        <v>Drum (Deionized Water)</v>
      </c>
      <c r="F650" s="125">
        <v>16</v>
      </c>
      <c r="G650" s="126" t="str">
        <f>Objects!$G$4</f>
        <v>Palladium Catalyst</v>
      </c>
      <c r="H650" s="127">
        <v>8</v>
      </c>
      <c r="K650" s="123"/>
      <c r="L650" s="124"/>
      <c r="M650" s="123"/>
      <c r="N650" s="124"/>
      <c r="O650" s="159" t="str">
        <f>Objects!$T$9</f>
        <v>Canister (Oxygen)</v>
      </c>
      <c r="P650" s="125">
        <v>8</v>
      </c>
      <c r="Q650" s="128" t="str">
        <f>Objects!$T$2</f>
        <v>Canister (Hydrogen)</v>
      </c>
      <c r="R650" s="129">
        <v>16</v>
      </c>
      <c r="S650" s="126" t="str">
        <f>Objects!$G$4</f>
        <v>Palladium Catalyst</v>
      </c>
      <c r="T650" s="127">
        <v>7</v>
      </c>
      <c r="U650" s="123"/>
      <c r="V650" s="123"/>
      <c r="W650" s="123"/>
      <c r="X650" s="123"/>
      <c r="Y650" s="123"/>
      <c r="Z650" s="123"/>
      <c r="AA650" s="123"/>
      <c r="AB650" s="147"/>
      <c r="AC650" s="147"/>
    </row>
    <row r="651" spans="1:29" ht="15" customHeight="1" x14ac:dyDescent="0.25">
      <c r="A651" s="142" t="str">
        <f>[3]Enums!$A$144</f>
        <v>1.1.0</v>
      </c>
      <c r="B651" s="123"/>
      <c r="C651" s="123"/>
      <c r="D651" s="123"/>
      <c r="E651" s="61" t="str">
        <f>Objects!$J$317</f>
        <v>Vial (Deionized Water)</v>
      </c>
      <c r="F651" s="125">
        <v>16</v>
      </c>
      <c r="G651" s="126" t="str">
        <f>Objects!$G$4</f>
        <v>Palladium Catalyst</v>
      </c>
      <c r="H651" s="127">
        <v>2</v>
      </c>
      <c r="K651" s="123"/>
      <c r="L651" s="124"/>
      <c r="M651" s="123"/>
      <c r="N651" s="124"/>
      <c r="O651" s="159" t="str">
        <f>Objects!$R$9</f>
        <v>Flask (Oxygen)</v>
      </c>
      <c r="P651" s="125">
        <v>8</v>
      </c>
      <c r="Q651" s="128" t="str">
        <f>Objects!$R$2</f>
        <v>Flask (Hydrogen)</v>
      </c>
      <c r="R651" s="129">
        <v>16</v>
      </c>
      <c r="S651" s="126" t="str">
        <f>Objects!$G$4</f>
        <v>Palladium Catalyst</v>
      </c>
      <c r="T651" s="127">
        <v>1</v>
      </c>
      <c r="U651" s="123"/>
      <c r="V651" s="123"/>
      <c r="W651" s="123"/>
      <c r="X651" s="123"/>
      <c r="Y651" s="123"/>
      <c r="Z651" s="123"/>
      <c r="AA651" s="123"/>
      <c r="AB651" s="147"/>
      <c r="AC651" s="147"/>
    </row>
    <row r="652" spans="1:29" ht="15" customHeight="1" x14ac:dyDescent="0.25">
      <c r="A652" s="142" t="str">
        <f>[3]Enums!$A$144</f>
        <v>1.1.0</v>
      </c>
      <c r="B652" s="123"/>
      <c r="C652" s="123"/>
      <c r="D652" s="123"/>
      <c r="E652" s="61" t="str">
        <f>Objects!$K$317</f>
        <v>Beaker (Deionized Water)</v>
      </c>
      <c r="F652" s="125">
        <v>64</v>
      </c>
      <c r="G652" s="126" t="str">
        <f>Objects!$G$4</f>
        <v>Palladium Catalyst</v>
      </c>
      <c r="H652" s="127">
        <v>6</v>
      </c>
      <c r="K652" s="123"/>
      <c r="L652" s="124"/>
      <c r="M652" s="123"/>
      <c r="N652" s="124"/>
      <c r="O652" s="159" t="str">
        <f>Objects!$S$9</f>
        <v>Cartridge (Oxygen)</v>
      </c>
      <c r="P652" s="125">
        <v>32</v>
      </c>
      <c r="Q652" s="128" t="str">
        <f>Objects!$S$2</f>
        <v>Cartridge (Hydrogen)</v>
      </c>
      <c r="R652" s="129">
        <v>64</v>
      </c>
      <c r="S652" s="126" t="str">
        <f>Objects!$G$4</f>
        <v>Palladium Catalyst</v>
      </c>
      <c r="T652" s="127">
        <v>5</v>
      </c>
      <c r="U652" s="123"/>
      <c r="V652" s="123"/>
      <c r="W652" s="123"/>
      <c r="X652" s="123"/>
      <c r="Y652" s="123"/>
      <c r="Z652" s="123"/>
      <c r="AA652" s="123"/>
      <c r="AB652" s="147"/>
      <c r="AC652" s="147"/>
    </row>
    <row r="653" spans="1:29" ht="15" customHeight="1" x14ac:dyDescent="0.25">
      <c r="A653" s="142" t="str">
        <f>[3]Enums!$A$144</f>
        <v>1.1.0</v>
      </c>
      <c r="B653" s="123"/>
      <c r="C653" s="123"/>
      <c r="D653" s="123"/>
      <c r="E653" s="61" t="str">
        <f>Objects!$L$317</f>
        <v>Drum (Deionized Water)</v>
      </c>
      <c r="F653" s="125">
        <v>64</v>
      </c>
      <c r="G653" s="126" t="str">
        <f>Objects!$G$4</f>
        <v>Palladium Catalyst</v>
      </c>
      <c r="H653" s="127">
        <v>9</v>
      </c>
      <c r="K653" s="123"/>
      <c r="L653" s="124"/>
      <c r="M653" s="123"/>
      <c r="N653" s="124"/>
      <c r="O653" s="159" t="str">
        <f>Objects!$T$9</f>
        <v>Canister (Oxygen)</v>
      </c>
      <c r="P653" s="125">
        <v>32</v>
      </c>
      <c r="Q653" s="128" t="str">
        <f>Objects!$T$2</f>
        <v>Canister (Hydrogen)</v>
      </c>
      <c r="R653" s="129">
        <v>64</v>
      </c>
      <c r="S653" s="126" t="str">
        <f>Objects!$G$4</f>
        <v>Palladium Catalyst</v>
      </c>
      <c r="T653" s="127">
        <v>8</v>
      </c>
      <c r="U653" s="123"/>
      <c r="V653" s="123"/>
      <c r="W653" s="123"/>
      <c r="X653" s="123"/>
      <c r="Y653" s="123"/>
      <c r="Z653" s="123"/>
      <c r="AA653" s="123"/>
      <c r="AB653" s="147"/>
      <c r="AC653" s="147"/>
    </row>
    <row r="654" spans="1:29" ht="15" customHeight="1" x14ac:dyDescent="0.25">
      <c r="A654" s="142" t="str">
        <f>[3]Enums!$A$144</f>
        <v>1.1.0</v>
      </c>
      <c r="B654" s="123"/>
      <c r="C654" s="123"/>
      <c r="D654" s="123"/>
      <c r="E654" s="61" t="str">
        <f>Objects!$J$317</f>
        <v>Vial (Deionized Water)</v>
      </c>
      <c r="F654" s="125">
        <v>64</v>
      </c>
      <c r="G654" s="126" t="str">
        <f>Objects!$G$4</f>
        <v>Palladium Catalyst</v>
      </c>
      <c r="H654" s="127">
        <v>3</v>
      </c>
      <c r="K654" s="123"/>
      <c r="L654" s="124"/>
      <c r="M654" s="123"/>
      <c r="N654" s="124"/>
      <c r="O654" s="159" t="str">
        <f>Objects!$R$9</f>
        <v>Flask (Oxygen)</v>
      </c>
      <c r="P654" s="125">
        <v>32</v>
      </c>
      <c r="Q654" s="128" t="str">
        <f>Objects!$R$2</f>
        <v>Flask (Hydrogen)</v>
      </c>
      <c r="R654" s="129">
        <v>64</v>
      </c>
      <c r="S654" s="126" t="str">
        <f>Objects!$G$4</f>
        <v>Palladium Catalyst</v>
      </c>
      <c r="T654" s="127">
        <v>2</v>
      </c>
      <c r="U654" s="123"/>
      <c r="V654" s="123"/>
      <c r="W654" s="123"/>
      <c r="X654" s="123"/>
      <c r="Y654" s="123"/>
      <c r="Z654" s="123"/>
      <c r="AA654" s="123"/>
      <c r="AB654" s="147"/>
      <c r="AC654" s="147"/>
    </row>
    <row r="655" spans="1:29" ht="15" customHeight="1" x14ac:dyDescent="0.25">
      <c r="A655" s="142" t="str">
        <f>[3]Enums!$A$144</f>
        <v>1.1.0</v>
      </c>
      <c r="B655" s="123"/>
      <c r="C655" s="123"/>
      <c r="D655" s="123"/>
      <c r="E655" s="61" t="str">
        <f>Objects!$K$317</f>
        <v>Beaker (Deionized Water)</v>
      </c>
      <c r="F655" s="125">
        <v>2</v>
      </c>
      <c r="G655" s="126" t="str">
        <f>Objects!$G$4</f>
        <v>Palladium Catalyst</v>
      </c>
      <c r="H655" s="127">
        <v>4</v>
      </c>
      <c r="K655" s="123"/>
      <c r="L655" s="124"/>
      <c r="M655" s="123"/>
      <c r="N655" s="124"/>
      <c r="O655" s="159" t="str">
        <f>Objects!$S$9</f>
        <v>Cartridge (Oxygen)</v>
      </c>
      <c r="P655" s="125">
        <v>1</v>
      </c>
      <c r="Q655" s="128" t="str">
        <f>Objects!$S$2</f>
        <v>Cartridge (Hydrogen)</v>
      </c>
      <c r="R655" s="129">
        <v>2</v>
      </c>
      <c r="S655" s="126" t="str">
        <f>Objects!$G$4</f>
        <v>Palladium Catalyst</v>
      </c>
      <c r="T655" s="127">
        <v>3</v>
      </c>
      <c r="U655" s="123"/>
      <c r="V655" s="123"/>
      <c r="W655" s="123"/>
      <c r="X655" s="123"/>
      <c r="Y655" s="123"/>
      <c r="Z655" s="123"/>
      <c r="AA655" s="123"/>
      <c r="AB655" s="147"/>
      <c r="AC655" s="147"/>
    </row>
    <row r="656" spans="1:29" ht="15" customHeight="1" x14ac:dyDescent="0.25">
      <c r="A656" s="142" t="str">
        <f>[3]Enums!$A$144</f>
        <v>1.1.0</v>
      </c>
      <c r="B656" s="123"/>
      <c r="C656" s="123"/>
      <c r="D656" s="123"/>
      <c r="E656" s="61" t="str">
        <f>Objects!$L$317</f>
        <v>Drum (Deionized Water)</v>
      </c>
      <c r="F656" s="125">
        <v>2</v>
      </c>
      <c r="G656" s="126" t="str">
        <f>Objects!$G$4</f>
        <v>Palladium Catalyst</v>
      </c>
      <c r="H656" s="127">
        <v>7</v>
      </c>
      <c r="K656" s="123"/>
      <c r="L656" s="124"/>
      <c r="M656" s="123"/>
      <c r="N656" s="124"/>
      <c r="O656" s="159" t="str">
        <f>Objects!$T$9</f>
        <v>Canister (Oxygen)</v>
      </c>
      <c r="P656" s="125">
        <v>1</v>
      </c>
      <c r="Q656" s="128" t="str">
        <f>Objects!$T$2</f>
        <v>Canister (Hydrogen)</v>
      </c>
      <c r="R656" s="129">
        <v>2</v>
      </c>
      <c r="S656" s="126" t="str">
        <f>Objects!$G$4</f>
        <v>Palladium Catalyst</v>
      </c>
      <c r="T656" s="127">
        <v>6</v>
      </c>
      <c r="U656" s="123"/>
      <c r="V656" s="123"/>
      <c r="W656" s="123"/>
      <c r="X656" s="123"/>
      <c r="Y656" s="123"/>
      <c r="Z656" s="123"/>
      <c r="AA656" s="123"/>
      <c r="AB656" s="147"/>
      <c r="AC656" s="147"/>
    </row>
    <row r="657" spans="1:29" ht="15" customHeight="1" x14ac:dyDescent="0.25">
      <c r="A657" s="142" t="str">
        <f>[3]Enums!$A$144</f>
        <v>1.1.0</v>
      </c>
      <c r="B657" s="123"/>
      <c r="C657" s="123"/>
      <c r="D657" s="123"/>
      <c r="E657" s="61" t="str">
        <f>Objects!$J$317</f>
        <v>Vial (Deionized Water)</v>
      </c>
      <c r="F657" s="125">
        <v>2</v>
      </c>
      <c r="G657" s="126" t="str">
        <f>Objects!$G$4</f>
        <v>Palladium Catalyst</v>
      </c>
      <c r="H657" s="127">
        <v>1</v>
      </c>
      <c r="K657" s="123"/>
      <c r="L657" s="124"/>
      <c r="M657" s="123"/>
      <c r="N657" s="124"/>
      <c r="O657" s="159" t="str">
        <f>Objects!$R$9</f>
        <v>Flask (Oxygen)</v>
      </c>
      <c r="P657" s="125">
        <v>1</v>
      </c>
      <c r="Q657" s="128" t="str">
        <f>Objects!$R$2</f>
        <v>Flask (Hydrogen)</v>
      </c>
      <c r="R657" s="129">
        <v>2</v>
      </c>
      <c r="S657" s="123"/>
      <c r="T657" s="123"/>
      <c r="U657" s="123"/>
      <c r="V657" s="123"/>
      <c r="W657" s="123"/>
      <c r="X657" s="123"/>
      <c r="Y657" s="123"/>
      <c r="Z657" s="123"/>
      <c r="AA657" s="123"/>
      <c r="AB657" s="147"/>
      <c r="AC657" s="147"/>
    </row>
    <row r="658" spans="1:29" ht="15" customHeight="1" x14ac:dyDescent="0.25">
      <c r="A658" s="142" t="str">
        <f>[3]Enums!$A$144</f>
        <v>1.1.0</v>
      </c>
      <c r="B658" s="123"/>
      <c r="C658" s="123"/>
      <c r="D658" s="123"/>
      <c r="E658" s="123" t="str">
        <f>Objects!$AZ$161</f>
        <v>Stained Hardened Clay</v>
      </c>
      <c r="F658" s="123">
        <v>4</v>
      </c>
      <c r="G658" s="130" t="str">
        <f>Objects!$K$317</f>
        <v>Beaker (Deionized Water)</v>
      </c>
      <c r="H658" s="123">
        <v>1</v>
      </c>
      <c r="I658" s="123"/>
      <c r="J658" s="124"/>
      <c r="K658" s="123"/>
      <c r="L658" s="124"/>
      <c r="M658" s="123"/>
      <c r="N658" s="124"/>
      <c r="O658" s="156" t="str">
        <f>Objects!$AZ$174</f>
        <v>Hardened Clay</v>
      </c>
      <c r="P658" s="123">
        <v>4</v>
      </c>
      <c r="Q658" s="123" t="str">
        <f>Objects!$N$18</f>
        <v>Bag (Lithium Hexafluorophosphate)</v>
      </c>
      <c r="R658" s="123">
        <v>1</v>
      </c>
      <c r="S658" s="123"/>
      <c r="T658" s="123"/>
      <c r="U658" s="123"/>
      <c r="V658" s="123"/>
      <c r="W658" s="123"/>
      <c r="X658" s="123"/>
      <c r="Y658" s="123"/>
      <c r="Z658" s="123"/>
      <c r="AA658" s="123"/>
      <c r="AB658" s="147"/>
      <c r="AC658" s="147"/>
    </row>
    <row r="659" spans="1:29" ht="15" customHeight="1" x14ac:dyDescent="0.25">
      <c r="A659" s="142" t="str">
        <f>[3]Enums!$A$144</f>
        <v>1.1.0</v>
      </c>
      <c r="B659" s="123"/>
      <c r="C659" s="123"/>
      <c r="D659" s="123"/>
      <c r="E659" s="123" t="str">
        <f>Objects!$AZ$161</f>
        <v>Stained Hardened Clay</v>
      </c>
      <c r="F659" s="123">
        <v>64</v>
      </c>
      <c r="G659" s="130" t="str">
        <f>Objects!$K$317</f>
        <v>Beaker (Deionized Water)</v>
      </c>
      <c r="H659" s="123">
        <v>16</v>
      </c>
      <c r="I659" s="123"/>
      <c r="J659" s="124"/>
      <c r="K659" s="123"/>
      <c r="L659" s="124"/>
      <c r="M659" s="123"/>
      <c r="N659" s="124"/>
      <c r="O659" s="156" t="str">
        <f>Objects!$AZ$174</f>
        <v>Hardened Clay</v>
      </c>
      <c r="P659" s="123">
        <v>64</v>
      </c>
      <c r="Q659" s="123" t="str">
        <f>Objects!$N$18</f>
        <v>Bag (Lithium Hexafluorophosphate)</v>
      </c>
      <c r="R659" s="123">
        <v>16</v>
      </c>
      <c r="S659" s="123"/>
      <c r="T659" s="123"/>
      <c r="U659" s="123"/>
      <c r="V659" s="123"/>
      <c r="W659" s="123"/>
      <c r="X659" s="123"/>
      <c r="Y659" s="123"/>
      <c r="Z659" s="123"/>
      <c r="AA659" s="123"/>
      <c r="AB659" s="147"/>
      <c r="AC659" s="147"/>
    </row>
    <row r="660" spans="1:29" ht="15" customHeight="1" x14ac:dyDescent="0.25">
      <c r="A660" s="142" t="str">
        <f>[3]Enums!$A$144</f>
        <v>1.1.0</v>
      </c>
      <c r="B660" s="123"/>
      <c r="C660" s="123"/>
      <c r="D660" s="123"/>
      <c r="E660" s="126" t="str">
        <f>Objects!D22</f>
        <v>Chrome Ingot</v>
      </c>
      <c r="F660" s="123">
        <v>1</v>
      </c>
      <c r="G660" s="126" t="str">
        <f>Objects!$G$26</f>
        <v>Aluminoxane Catalyst</v>
      </c>
      <c r="H660" s="123">
        <v>16</v>
      </c>
      <c r="I660" s="123"/>
      <c r="J660" s="124"/>
      <c r="K660" s="123"/>
      <c r="L660" s="124"/>
      <c r="M660" s="123"/>
      <c r="N660" s="124"/>
      <c r="O660" s="156" t="str">
        <f>Objects!$G$30</f>
        <v>Chromia Alumina Catalyst</v>
      </c>
      <c r="P660" s="123">
        <v>32</v>
      </c>
      <c r="R660" s="123"/>
      <c r="S660" s="123"/>
      <c r="T660" s="123"/>
      <c r="U660" s="123"/>
      <c r="V660" s="123"/>
      <c r="W660" s="123"/>
      <c r="X660" s="123"/>
      <c r="Y660" s="123"/>
      <c r="Z660" s="123"/>
      <c r="AA660" s="123"/>
      <c r="AB660" s="147"/>
      <c r="AC660" s="147"/>
    </row>
    <row r="661" spans="1:29" ht="15" customHeight="1" x14ac:dyDescent="0.25">
      <c r="A661" s="142" t="str">
        <f>[3]Enums!$A$144</f>
        <v>1.1.0</v>
      </c>
      <c r="B661" s="123"/>
      <c r="C661" s="123"/>
      <c r="D661" s="123"/>
      <c r="E661" s="123" t="str">
        <f>Objects!$J$70</f>
        <v>Vial (Butadiene)</v>
      </c>
      <c r="F661" s="123">
        <v>1</v>
      </c>
      <c r="G661" s="123" t="str">
        <f>Objects!$G$14</f>
        <v>Ziegler-Natta Catalyst</v>
      </c>
      <c r="H661" s="123">
        <v>1</v>
      </c>
      <c r="I661" s="123"/>
      <c r="J661" s="124"/>
      <c r="K661" s="123"/>
      <c r="L661" s="124"/>
      <c r="M661" s="123"/>
      <c r="N661" s="124"/>
      <c r="O661" s="156" t="str">
        <f>Objects!$V$39</f>
        <v>Bag (PolyButadiene (high-cis) Pellets)</v>
      </c>
      <c r="P661" s="123">
        <v>1</v>
      </c>
      <c r="Q661" s="123"/>
      <c r="R661" s="123"/>
      <c r="S661" s="123"/>
      <c r="T661" s="123"/>
      <c r="U661" s="123"/>
      <c r="V661" s="123"/>
      <c r="W661" s="123"/>
      <c r="X661" s="123"/>
      <c r="Y661" s="123"/>
      <c r="Z661" s="123"/>
      <c r="AA661" s="123"/>
      <c r="AB661" s="147"/>
      <c r="AC661" s="147"/>
    </row>
    <row r="662" spans="1:29" ht="15" customHeight="1" x14ac:dyDescent="0.25">
      <c r="A662" s="142" t="str">
        <f>[3]Enums!$A$144</f>
        <v>1.1.0</v>
      </c>
      <c r="B662" s="123"/>
      <c r="C662" s="123"/>
      <c r="D662" s="123"/>
      <c r="E662" s="123" t="str">
        <f>Objects!$J$70</f>
        <v>Vial (Butadiene)</v>
      </c>
      <c r="F662" s="123">
        <v>4</v>
      </c>
      <c r="G662" s="123" t="str">
        <f>Objects!$G$14</f>
        <v>Ziegler-Natta Catalyst</v>
      </c>
      <c r="H662" s="123">
        <v>2</v>
      </c>
      <c r="I662" s="123"/>
      <c r="J662" s="124"/>
      <c r="K662" s="123"/>
      <c r="L662" s="124"/>
      <c r="M662" s="123"/>
      <c r="N662" s="124"/>
      <c r="O662" s="156" t="str">
        <f>Objects!$V$39</f>
        <v>Bag (PolyButadiene (high-cis) Pellets)</v>
      </c>
      <c r="P662" s="123">
        <v>4</v>
      </c>
      <c r="Q662" s="123" t="str">
        <f>Objects!$G$14</f>
        <v>Ziegler-Natta Catalyst</v>
      </c>
      <c r="R662" s="123">
        <v>1</v>
      </c>
      <c r="S662" s="123"/>
      <c r="T662" s="123"/>
      <c r="U662" s="123"/>
      <c r="V662" s="123"/>
      <c r="W662" s="123"/>
      <c r="X662" s="123"/>
      <c r="Y662" s="123"/>
      <c r="Z662" s="123"/>
      <c r="AA662" s="123"/>
      <c r="AB662" s="147"/>
      <c r="AC662" s="147"/>
    </row>
    <row r="663" spans="1:29" ht="15" customHeight="1" x14ac:dyDescent="0.25">
      <c r="A663" s="142" t="str">
        <f>[3]Enums!$A$144</f>
        <v>1.1.0</v>
      </c>
      <c r="B663" s="123"/>
      <c r="C663" s="123"/>
      <c r="D663" s="123"/>
      <c r="E663" s="123" t="str">
        <f>Objects!$J$70</f>
        <v>Vial (Butadiene)</v>
      </c>
      <c r="F663" s="123">
        <v>16</v>
      </c>
      <c r="G663" s="123" t="str">
        <f>Objects!$G$14</f>
        <v>Ziegler-Natta Catalyst</v>
      </c>
      <c r="H663" s="123">
        <v>3</v>
      </c>
      <c r="I663" s="123"/>
      <c r="J663" s="124"/>
      <c r="K663" s="123"/>
      <c r="L663" s="124"/>
      <c r="M663" s="123"/>
      <c r="N663" s="124"/>
      <c r="O663" s="156" t="str">
        <f>Objects!$V$39</f>
        <v>Bag (PolyButadiene (high-cis) Pellets)</v>
      </c>
      <c r="P663" s="123">
        <v>16</v>
      </c>
      <c r="Q663" s="123" t="str">
        <f>Objects!$G$14</f>
        <v>Ziegler-Natta Catalyst</v>
      </c>
      <c r="R663" s="123">
        <v>2</v>
      </c>
      <c r="S663" s="123"/>
      <c r="T663" s="123"/>
      <c r="U663" s="123"/>
      <c r="V663" s="123"/>
      <c r="W663" s="123"/>
      <c r="X663" s="123"/>
      <c r="Y663" s="123"/>
      <c r="Z663" s="123"/>
      <c r="AA663" s="123"/>
      <c r="AB663" s="147"/>
      <c r="AC663" s="147"/>
    </row>
    <row r="664" spans="1:29" ht="15" customHeight="1" x14ac:dyDescent="0.25">
      <c r="A664" s="142" t="str">
        <f>[3]Enums!$A$144</f>
        <v>1.1.0</v>
      </c>
      <c r="B664" s="123"/>
      <c r="C664" s="123"/>
      <c r="D664" s="123"/>
      <c r="E664" s="123" t="str">
        <f>Objects!$K$70</f>
        <v>Beaker (Butadiene)</v>
      </c>
      <c r="F664" s="123">
        <v>1</v>
      </c>
      <c r="G664" s="123" t="str">
        <f>Objects!$G$14</f>
        <v>Ziegler-Natta Catalyst</v>
      </c>
      <c r="H664" s="123">
        <v>4</v>
      </c>
      <c r="I664" s="123"/>
      <c r="J664" s="124"/>
      <c r="K664" s="123"/>
      <c r="L664" s="124"/>
      <c r="M664" s="123"/>
      <c r="N664" s="124"/>
      <c r="O664" s="156" t="str">
        <f>Objects!$W$39</f>
        <v>Sack (PolyButadiene (high-cis) Pellets)</v>
      </c>
      <c r="P664" s="123">
        <v>1</v>
      </c>
      <c r="Q664" s="123" t="str">
        <f>Objects!$G$14</f>
        <v>Ziegler-Natta Catalyst</v>
      </c>
      <c r="R664" s="123">
        <v>3</v>
      </c>
      <c r="S664" s="123"/>
      <c r="T664" s="123"/>
      <c r="U664" s="123"/>
      <c r="V664" s="123"/>
      <c r="W664" s="123"/>
      <c r="X664" s="123"/>
      <c r="Y664" s="123"/>
      <c r="Z664" s="123"/>
      <c r="AA664" s="123"/>
      <c r="AB664" s="147"/>
      <c r="AC664" s="147"/>
    </row>
    <row r="665" spans="1:29" ht="15" customHeight="1" x14ac:dyDescent="0.25">
      <c r="A665" s="142" t="str">
        <f>[3]Enums!$A$144</f>
        <v>1.1.0</v>
      </c>
      <c r="B665" s="123"/>
      <c r="C665" s="123"/>
      <c r="D665" s="123"/>
      <c r="E665" s="123" t="str">
        <f>Objects!$K$70</f>
        <v>Beaker (Butadiene)</v>
      </c>
      <c r="F665" s="123">
        <v>4</v>
      </c>
      <c r="G665" s="123" t="str">
        <f>Objects!$G$14</f>
        <v>Ziegler-Natta Catalyst</v>
      </c>
      <c r="H665" s="123">
        <v>8</v>
      </c>
      <c r="I665" s="123"/>
      <c r="J665" s="124"/>
      <c r="K665" s="123"/>
      <c r="L665" s="124"/>
      <c r="M665" s="123"/>
      <c r="N665" s="124"/>
      <c r="O665" s="156" t="str">
        <f>Objects!$W$39</f>
        <v>Sack (PolyButadiene (high-cis) Pellets)</v>
      </c>
      <c r="P665" s="123">
        <v>4</v>
      </c>
      <c r="Q665" s="123" t="str">
        <f>Objects!$G$14</f>
        <v>Ziegler-Natta Catalyst</v>
      </c>
      <c r="R665" s="123">
        <v>7</v>
      </c>
      <c r="S665" s="123"/>
      <c r="T665" s="123"/>
      <c r="U665" s="123"/>
      <c r="V665" s="123"/>
      <c r="W665" s="123"/>
      <c r="X665" s="123"/>
      <c r="Y665" s="123"/>
      <c r="Z665" s="123"/>
      <c r="AA665" s="123"/>
      <c r="AB665" s="147"/>
      <c r="AC665" s="147"/>
    </row>
    <row r="666" spans="1:29" ht="15" customHeight="1" x14ac:dyDescent="0.25">
      <c r="A666" s="142" t="str">
        <f>[3]Enums!$A$144</f>
        <v>1.1.0</v>
      </c>
      <c r="B666" s="123"/>
      <c r="C666" s="123"/>
      <c r="D666" s="123"/>
      <c r="E666" s="123" t="str">
        <f>Objects!$K$70</f>
        <v>Beaker (Butadiene)</v>
      </c>
      <c r="F666" s="123">
        <v>16</v>
      </c>
      <c r="G666" s="123" t="str">
        <f>Objects!$G$14</f>
        <v>Ziegler-Natta Catalyst</v>
      </c>
      <c r="H666" s="123">
        <v>12</v>
      </c>
      <c r="I666" s="123"/>
      <c r="J666" s="124"/>
      <c r="K666" s="123"/>
      <c r="L666" s="124"/>
      <c r="M666" s="123"/>
      <c r="N666" s="124"/>
      <c r="O666" s="156" t="str">
        <f>Objects!$W$39</f>
        <v>Sack (PolyButadiene (high-cis) Pellets)</v>
      </c>
      <c r="P666" s="123">
        <v>16</v>
      </c>
      <c r="Q666" s="123" t="str">
        <f>Objects!$G$14</f>
        <v>Ziegler-Natta Catalyst</v>
      </c>
      <c r="R666" s="123">
        <v>11</v>
      </c>
      <c r="S666" s="123"/>
      <c r="T666" s="123"/>
      <c r="U666" s="123"/>
      <c r="V666" s="123"/>
      <c r="W666" s="123"/>
      <c r="X666" s="123"/>
      <c r="Y666" s="123"/>
      <c r="Z666" s="123"/>
      <c r="AA666" s="123"/>
      <c r="AB666" s="147"/>
      <c r="AC666" s="147"/>
    </row>
    <row r="667" spans="1:29" ht="15" customHeight="1" x14ac:dyDescent="0.25">
      <c r="A667" s="142" t="str">
        <f>[3]Enums!$A$144</f>
        <v>1.1.0</v>
      </c>
      <c r="B667" s="123"/>
      <c r="C667" s="123"/>
      <c r="D667" s="123"/>
      <c r="E667" s="123" t="str">
        <f>Objects!$L$70</f>
        <v>Drum (Butadiene)</v>
      </c>
      <c r="F667" s="123">
        <v>1</v>
      </c>
      <c r="G667" s="123" t="str">
        <f>Objects!$G$14</f>
        <v>Ziegler-Natta Catalyst</v>
      </c>
      <c r="H667" s="123">
        <v>16</v>
      </c>
      <c r="I667" s="123"/>
      <c r="J667" s="124"/>
      <c r="K667" s="123"/>
      <c r="L667" s="124"/>
      <c r="M667" s="123"/>
      <c r="N667" s="124"/>
      <c r="O667" s="156" t="str">
        <f>Objects!$X$39</f>
        <v>Powder Keg (PolyButadiene (high-cis) Pellets)</v>
      </c>
      <c r="P667" s="123">
        <v>1</v>
      </c>
      <c r="Q667" s="123" t="str">
        <f>Objects!$G$14</f>
        <v>Ziegler-Natta Catalyst</v>
      </c>
      <c r="R667" s="123">
        <v>15</v>
      </c>
      <c r="S667" s="123"/>
      <c r="T667" s="123"/>
      <c r="U667" s="123"/>
      <c r="V667" s="123"/>
      <c r="W667" s="123"/>
      <c r="X667" s="123"/>
      <c r="Y667" s="123"/>
      <c r="Z667" s="123"/>
      <c r="AA667" s="123"/>
      <c r="AB667" s="147"/>
      <c r="AC667" s="147"/>
    </row>
    <row r="668" spans="1:29" ht="15" customHeight="1" x14ac:dyDescent="0.25">
      <c r="A668" s="142" t="str">
        <f>[3]Enums!$A$144</f>
        <v>1.1.0</v>
      </c>
      <c r="B668" s="123"/>
      <c r="C668" s="123"/>
      <c r="D668" s="123"/>
      <c r="E668" s="123" t="str">
        <f>Objects!$L$70</f>
        <v>Drum (Butadiene)</v>
      </c>
      <c r="F668" s="123">
        <v>4</v>
      </c>
      <c r="G668" s="123" t="str">
        <f>Objects!$G$14</f>
        <v>Ziegler-Natta Catalyst</v>
      </c>
      <c r="H668" s="123">
        <v>32</v>
      </c>
      <c r="I668" s="123"/>
      <c r="J668" s="124"/>
      <c r="K668" s="123"/>
      <c r="L668" s="124"/>
      <c r="M668" s="123"/>
      <c r="N668" s="124"/>
      <c r="O668" s="156" t="str">
        <f>Objects!$X$39</f>
        <v>Powder Keg (PolyButadiene (high-cis) Pellets)</v>
      </c>
      <c r="P668" s="123">
        <v>4</v>
      </c>
      <c r="Q668" s="123" t="str">
        <f>Objects!$G$14</f>
        <v>Ziegler-Natta Catalyst</v>
      </c>
      <c r="R668" s="123">
        <v>31</v>
      </c>
      <c r="S668" s="123"/>
      <c r="T668" s="123"/>
      <c r="U668" s="123"/>
      <c r="V668" s="123"/>
      <c r="W668" s="123"/>
      <c r="X668" s="123"/>
      <c r="Y668" s="123"/>
      <c r="Z668" s="123"/>
      <c r="AA668" s="123"/>
      <c r="AB668" s="147"/>
      <c r="AC668" s="147"/>
    </row>
    <row r="669" spans="1:29" ht="15" customHeight="1" x14ac:dyDescent="0.25">
      <c r="A669" s="142" t="str">
        <f>[3]Enums!$A$144</f>
        <v>1.1.0</v>
      </c>
      <c r="B669" s="123"/>
      <c r="C669" s="123"/>
      <c r="D669" s="123"/>
      <c r="E669" s="123" t="str">
        <f>Objects!$L$70</f>
        <v>Drum (Butadiene)</v>
      </c>
      <c r="F669" s="123">
        <v>16</v>
      </c>
      <c r="G669" s="123" t="str">
        <f>Objects!$G$14</f>
        <v>Ziegler-Natta Catalyst</v>
      </c>
      <c r="H669" s="123">
        <v>48</v>
      </c>
      <c r="I669" s="123"/>
      <c r="J669" s="124"/>
      <c r="K669" s="123"/>
      <c r="L669" s="124"/>
      <c r="M669" s="123"/>
      <c r="N669" s="124"/>
      <c r="O669" s="156" t="str">
        <f>Objects!$X$39</f>
        <v>Powder Keg (PolyButadiene (high-cis) Pellets)</v>
      </c>
      <c r="P669" s="123">
        <v>16</v>
      </c>
      <c r="Q669" s="123" t="str">
        <f>Objects!$G$14</f>
        <v>Ziegler-Natta Catalyst</v>
      </c>
      <c r="R669" s="123">
        <v>47</v>
      </c>
      <c r="S669" s="123"/>
      <c r="T669" s="123"/>
      <c r="U669" s="123"/>
      <c r="V669" s="123"/>
      <c r="W669" s="123"/>
      <c r="X669" s="123"/>
      <c r="Y669" s="123"/>
      <c r="Z669" s="123"/>
      <c r="AA669" s="123"/>
      <c r="AB669" s="147"/>
      <c r="AC669" s="147"/>
    </row>
    <row r="670" spans="1:29" ht="15" customHeight="1" x14ac:dyDescent="0.25">
      <c r="A670" s="142" t="str">
        <f>[3]Enums!$A$144</f>
        <v>1.1.0</v>
      </c>
      <c r="B670" s="123"/>
      <c r="C670" s="123"/>
      <c r="D670" s="123"/>
      <c r="E670" s="123" t="str">
        <f>Objects!$L$70</f>
        <v>Drum (Butadiene)</v>
      </c>
      <c r="F670" s="123">
        <v>64</v>
      </c>
      <c r="G670" s="123" t="str">
        <f>Objects!$G$14</f>
        <v>Ziegler-Natta Catalyst</v>
      </c>
      <c r="H670" s="123">
        <v>64</v>
      </c>
      <c r="I670" s="123"/>
      <c r="J670" s="124"/>
      <c r="K670" s="123"/>
      <c r="L670" s="124"/>
      <c r="M670" s="123"/>
      <c r="N670" s="124"/>
      <c r="O670" s="156" t="str">
        <f>Objects!$X$39</f>
        <v>Powder Keg (PolyButadiene (high-cis) Pellets)</v>
      </c>
      <c r="P670" s="123">
        <v>64</v>
      </c>
      <c r="Q670" s="123" t="str">
        <f>Objects!$G$14</f>
        <v>Ziegler-Natta Catalyst</v>
      </c>
      <c r="R670" s="123">
        <v>63</v>
      </c>
      <c r="S670" s="123"/>
      <c r="T670" s="123"/>
      <c r="U670" s="123"/>
      <c r="V670" s="123"/>
      <c r="W670" s="123"/>
      <c r="X670" s="123"/>
      <c r="Y670" s="123"/>
      <c r="Z670" s="123"/>
      <c r="AA670" s="123"/>
      <c r="AB670" s="147"/>
      <c r="AC670" s="147"/>
    </row>
    <row r="671" spans="1:29" ht="15" customHeight="1" x14ac:dyDescent="0.25">
      <c r="A671" s="142" t="str">
        <f>[3]Enums!$A$144</f>
        <v>1.1.0</v>
      </c>
      <c r="B671" s="123"/>
      <c r="C671" s="123"/>
      <c r="D671" s="123"/>
      <c r="E671" s="123" t="str">
        <f>Objects!$L$70</f>
        <v>Drum (Butadiene)</v>
      </c>
      <c r="F671" s="123">
        <v>64</v>
      </c>
      <c r="G671" s="123" t="str">
        <f>Objects!$L$70</f>
        <v>Drum (Butadiene)</v>
      </c>
      <c r="H671" s="123">
        <v>64</v>
      </c>
      <c r="I671" s="123" t="str">
        <f>Objects!$G$14</f>
        <v>Ziegler-Natta Catalyst</v>
      </c>
      <c r="J671" s="123">
        <v>64</v>
      </c>
      <c r="K671" s="123"/>
      <c r="L671" s="124"/>
      <c r="M671" s="123"/>
      <c r="N671" s="124"/>
      <c r="O671" s="156" t="str">
        <f>Objects!$X$39</f>
        <v>Powder Keg (PolyButadiene (high-cis) Pellets)</v>
      </c>
      <c r="P671" s="123">
        <v>64</v>
      </c>
      <c r="Q671" s="123" t="str">
        <f>Objects!$X$39</f>
        <v>Powder Keg (PolyButadiene (high-cis) Pellets)</v>
      </c>
      <c r="R671" s="123">
        <v>64</v>
      </c>
      <c r="S671" s="123" t="str">
        <f>Objects!$G$14</f>
        <v>Ziegler-Natta Catalyst</v>
      </c>
      <c r="T671" s="123">
        <v>63</v>
      </c>
      <c r="U671" s="123"/>
      <c r="V671" s="123"/>
      <c r="W671" s="123"/>
      <c r="X671" s="123"/>
      <c r="Y671" s="123"/>
      <c r="Z671" s="123"/>
      <c r="AA671" s="123"/>
      <c r="AB671" s="147"/>
      <c r="AC671" s="147"/>
    </row>
    <row r="672" spans="1:29" ht="15" customHeight="1" x14ac:dyDescent="0.25">
      <c r="A672" s="142" t="str">
        <f>[3]Enums!$A$144</f>
        <v>1.1.0</v>
      </c>
      <c r="B672" s="123"/>
      <c r="C672" s="123"/>
      <c r="D672" s="123"/>
      <c r="E672" s="123" t="str">
        <f>Objects!$L$70</f>
        <v>Drum (Butadiene)</v>
      </c>
      <c r="F672" s="123">
        <v>64</v>
      </c>
      <c r="G672" s="123" t="str">
        <f>Objects!$L$70</f>
        <v>Drum (Butadiene)</v>
      </c>
      <c r="H672" s="123">
        <v>64</v>
      </c>
      <c r="I672" s="123" t="str">
        <f>Objects!$L$70</f>
        <v>Drum (Butadiene)</v>
      </c>
      <c r="J672" s="123">
        <v>64</v>
      </c>
      <c r="K672" s="123" t="str">
        <f>Objects!$L$70</f>
        <v>Drum (Butadiene)</v>
      </c>
      <c r="L672" s="123">
        <v>64</v>
      </c>
      <c r="M672" s="123" t="str">
        <f>Objects!$G$14</f>
        <v>Ziegler-Natta Catalyst</v>
      </c>
      <c r="N672" s="123">
        <v>64</v>
      </c>
      <c r="O672" s="156" t="str">
        <f>Objects!$X$39</f>
        <v>Powder Keg (PolyButadiene (high-cis) Pellets)</v>
      </c>
      <c r="P672" s="123">
        <v>64</v>
      </c>
      <c r="Q672" s="123" t="str">
        <f>Objects!$X$39</f>
        <v>Powder Keg (PolyButadiene (high-cis) Pellets)</v>
      </c>
      <c r="R672" s="123">
        <v>64</v>
      </c>
      <c r="S672" s="123" t="str">
        <f>Objects!$X$39</f>
        <v>Powder Keg (PolyButadiene (high-cis) Pellets)</v>
      </c>
      <c r="T672" s="123">
        <v>64</v>
      </c>
      <c r="U672" s="123" t="str">
        <f>Objects!$X$39</f>
        <v>Powder Keg (PolyButadiene (high-cis) Pellets)</v>
      </c>
      <c r="V672" s="123">
        <v>64</v>
      </c>
      <c r="W672" s="123" t="str">
        <f>Objects!$G$14</f>
        <v>Ziegler-Natta Catalyst</v>
      </c>
      <c r="X672" s="123">
        <v>63</v>
      </c>
      <c r="Y672" s="123"/>
      <c r="Z672" s="123"/>
      <c r="AA672" s="123"/>
      <c r="AB672" s="147"/>
      <c r="AC672" s="147"/>
    </row>
    <row r="673" spans="1:29" ht="15" customHeight="1" x14ac:dyDescent="0.25">
      <c r="A673" s="142" t="str">
        <f>[3]Enums!$A$144</f>
        <v>1.1.0</v>
      </c>
      <c r="B673" s="123"/>
      <c r="C673" s="123"/>
      <c r="D673" s="123"/>
      <c r="E673" s="123" t="str">
        <f>Objects!$J$70</f>
        <v>Vial (Butadiene)</v>
      </c>
      <c r="F673" s="123">
        <v>1</v>
      </c>
      <c r="G673" s="123"/>
      <c r="H673" s="123"/>
      <c r="I673" s="123"/>
      <c r="J673" s="124"/>
      <c r="K673" s="123"/>
      <c r="L673" s="124"/>
      <c r="M673" s="123"/>
      <c r="N673" s="124"/>
      <c r="O673" s="156" t="str">
        <f>Objects!$V$38</f>
        <v>Bag (PolyButadiene (low-cis) Pellets)</v>
      </c>
      <c r="P673" s="123">
        <v>1</v>
      </c>
      <c r="Q673" s="123"/>
      <c r="R673" s="123"/>
      <c r="S673" s="123"/>
      <c r="T673" s="123"/>
      <c r="U673" s="123"/>
      <c r="V673" s="123"/>
      <c r="W673" s="123"/>
      <c r="X673" s="123"/>
      <c r="Y673" s="123"/>
      <c r="Z673" s="123"/>
      <c r="AA673" s="123"/>
      <c r="AB673" s="147"/>
      <c r="AC673" s="147"/>
    </row>
    <row r="674" spans="1:29" ht="15" customHeight="1" x14ac:dyDescent="0.25">
      <c r="A674" s="142" t="str">
        <f>[3]Enums!$A$144</f>
        <v>1.1.0</v>
      </c>
      <c r="B674" s="123"/>
      <c r="C674" s="123"/>
      <c r="D674" s="123"/>
      <c r="E674" s="123" t="str">
        <f>Objects!$J$70</f>
        <v>Vial (Butadiene)</v>
      </c>
      <c r="F674" s="123">
        <v>4</v>
      </c>
      <c r="G674" s="123"/>
      <c r="H674" s="123"/>
      <c r="I674" s="123"/>
      <c r="J674" s="124"/>
      <c r="K674" s="123"/>
      <c r="L674" s="124"/>
      <c r="M674" s="123"/>
      <c r="N674" s="124"/>
      <c r="O674" s="156" t="str">
        <f>Objects!$V$38</f>
        <v>Bag (PolyButadiene (low-cis) Pellets)</v>
      </c>
      <c r="P674" s="123">
        <v>4</v>
      </c>
      <c r="Q674" s="123"/>
      <c r="R674" s="123"/>
      <c r="S674" s="123"/>
      <c r="T674" s="123"/>
      <c r="U674" s="123"/>
      <c r="V674" s="123"/>
      <c r="W674" s="123"/>
      <c r="X674" s="123"/>
      <c r="Y674" s="123"/>
      <c r="Z674" s="123"/>
      <c r="AA674" s="123"/>
      <c r="AB674" s="147"/>
      <c r="AC674" s="147"/>
    </row>
    <row r="675" spans="1:29" ht="15" customHeight="1" x14ac:dyDescent="0.25">
      <c r="A675" s="142" t="str">
        <f>[3]Enums!$A$144</f>
        <v>1.1.0</v>
      </c>
      <c r="B675" s="123"/>
      <c r="C675" s="123"/>
      <c r="D675" s="123"/>
      <c r="E675" s="123" t="str">
        <f>Objects!$J$70</f>
        <v>Vial (Butadiene)</v>
      </c>
      <c r="F675" s="123">
        <v>16</v>
      </c>
      <c r="G675" s="123"/>
      <c r="H675" s="123"/>
      <c r="I675" s="123"/>
      <c r="J675" s="124"/>
      <c r="K675" s="123"/>
      <c r="L675" s="124"/>
      <c r="M675" s="123"/>
      <c r="N675" s="124"/>
      <c r="O675" s="156" t="str">
        <f>Objects!$V$38</f>
        <v>Bag (PolyButadiene (low-cis) Pellets)</v>
      </c>
      <c r="P675" s="123">
        <v>16</v>
      </c>
      <c r="Q675" s="123"/>
      <c r="R675" s="123"/>
      <c r="S675" s="123"/>
      <c r="T675" s="123"/>
      <c r="U675" s="123"/>
      <c r="V675" s="123"/>
      <c r="W675" s="123"/>
      <c r="X675" s="123"/>
      <c r="Y675" s="123"/>
      <c r="Z675" s="123"/>
      <c r="AA675" s="123"/>
      <c r="AB675" s="147"/>
      <c r="AC675" s="147"/>
    </row>
    <row r="676" spans="1:29" ht="15" customHeight="1" x14ac:dyDescent="0.25">
      <c r="A676" s="142" t="str">
        <f>[3]Enums!$A$144</f>
        <v>1.1.0</v>
      </c>
      <c r="B676" s="123"/>
      <c r="C676" s="123"/>
      <c r="D676" s="123"/>
      <c r="E676" s="123" t="str">
        <f>Objects!$K$70</f>
        <v>Beaker (Butadiene)</v>
      </c>
      <c r="F676" s="123">
        <v>1</v>
      </c>
      <c r="G676" s="123"/>
      <c r="H676" s="123"/>
      <c r="I676" s="123"/>
      <c r="J676" s="124"/>
      <c r="K676" s="123"/>
      <c r="L676" s="124"/>
      <c r="M676" s="123"/>
      <c r="N676" s="124"/>
      <c r="O676" s="156" t="str">
        <f>Objects!$W$38</f>
        <v>Sack (PolyButadiene (low-cis) Pellets)</v>
      </c>
      <c r="P676" s="123">
        <v>1</v>
      </c>
      <c r="Q676" s="123"/>
      <c r="R676" s="123"/>
      <c r="S676" s="123"/>
      <c r="T676" s="123"/>
      <c r="U676" s="123"/>
      <c r="V676" s="123"/>
      <c r="W676" s="123"/>
      <c r="X676" s="123"/>
      <c r="Y676" s="123"/>
      <c r="Z676" s="123"/>
      <c r="AA676" s="123"/>
      <c r="AB676" s="147"/>
      <c r="AC676" s="147"/>
    </row>
    <row r="677" spans="1:29" ht="15" customHeight="1" x14ac:dyDescent="0.25">
      <c r="A677" s="142" t="str">
        <f>[3]Enums!$A$144</f>
        <v>1.1.0</v>
      </c>
      <c r="B677" s="123"/>
      <c r="C677" s="123"/>
      <c r="D677" s="123"/>
      <c r="E677" s="123" t="str">
        <f>Objects!$K$70</f>
        <v>Beaker (Butadiene)</v>
      </c>
      <c r="F677" s="123">
        <v>4</v>
      </c>
      <c r="G677" s="123"/>
      <c r="H677" s="123"/>
      <c r="I677" s="123"/>
      <c r="J677" s="124"/>
      <c r="K677" s="123"/>
      <c r="L677" s="124"/>
      <c r="M677" s="123"/>
      <c r="N677" s="124"/>
      <c r="O677" s="156" t="str">
        <f>Objects!$W$38</f>
        <v>Sack (PolyButadiene (low-cis) Pellets)</v>
      </c>
      <c r="P677" s="123">
        <v>4</v>
      </c>
      <c r="Q677" s="123"/>
      <c r="R677" s="123"/>
      <c r="S677" s="123"/>
      <c r="T677" s="123"/>
      <c r="U677" s="123"/>
      <c r="V677" s="123"/>
      <c r="W677" s="123"/>
      <c r="X677" s="123"/>
      <c r="Y677" s="123"/>
      <c r="Z677" s="123"/>
      <c r="AA677" s="123"/>
      <c r="AB677" s="147"/>
      <c r="AC677" s="147"/>
    </row>
    <row r="678" spans="1:29" ht="15" customHeight="1" x14ac:dyDescent="0.25">
      <c r="A678" s="142" t="str">
        <f>[3]Enums!$A$144</f>
        <v>1.1.0</v>
      </c>
      <c r="B678" s="123"/>
      <c r="C678" s="123"/>
      <c r="D678" s="123"/>
      <c r="E678" s="123" t="str">
        <f>Objects!$K$70</f>
        <v>Beaker (Butadiene)</v>
      </c>
      <c r="F678" s="123">
        <v>16</v>
      </c>
      <c r="G678" s="123"/>
      <c r="H678" s="123"/>
      <c r="I678" s="123"/>
      <c r="J678" s="124"/>
      <c r="K678" s="123"/>
      <c r="L678" s="124"/>
      <c r="M678" s="123"/>
      <c r="N678" s="124"/>
      <c r="O678" s="156" t="str">
        <f>Objects!$W$38</f>
        <v>Sack (PolyButadiene (low-cis) Pellets)</v>
      </c>
      <c r="P678" s="123">
        <v>16</v>
      </c>
      <c r="Q678" s="123"/>
      <c r="R678" s="123"/>
      <c r="S678" s="123"/>
      <c r="T678" s="123"/>
      <c r="U678" s="123"/>
      <c r="V678" s="123"/>
      <c r="W678" s="123"/>
      <c r="X678" s="123"/>
      <c r="Y678" s="123"/>
      <c r="Z678" s="123"/>
      <c r="AA678" s="123"/>
      <c r="AB678" s="147"/>
      <c r="AC678" s="147"/>
    </row>
    <row r="679" spans="1:29" ht="15" customHeight="1" x14ac:dyDescent="0.25">
      <c r="A679" s="142" t="str">
        <f>[3]Enums!$A$144</f>
        <v>1.1.0</v>
      </c>
      <c r="B679" s="123"/>
      <c r="C679" s="123"/>
      <c r="D679" s="123"/>
      <c r="E679" s="123" t="str">
        <f>Objects!$L$70</f>
        <v>Drum (Butadiene)</v>
      </c>
      <c r="F679" s="123">
        <v>1</v>
      </c>
      <c r="G679" s="123"/>
      <c r="H679" s="123"/>
      <c r="I679" s="123"/>
      <c r="J679" s="124"/>
      <c r="K679" s="123"/>
      <c r="L679" s="124"/>
      <c r="M679" s="123"/>
      <c r="N679" s="124"/>
      <c r="O679" s="156" t="str">
        <f>Objects!$X$38</f>
        <v>Powder Keg (PolyButadiene (low-cis) Pellets)</v>
      </c>
      <c r="P679" s="123">
        <v>1</v>
      </c>
      <c r="Q679" s="123"/>
      <c r="R679" s="123"/>
      <c r="S679" s="123"/>
      <c r="T679" s="123"/>
      <c r="U679" s="123"/>
      <c r="V679" s="123"/>
      <c r="W679" s="123"/>
      <c r="X679" s="123"/>
      <c r="Y679" s="123"/>
      <c r="Z679" s="123"/>
      <c r="AA679" s="123"/>
      <c r="AB679" s="147"/>
      <c r="AC679" s="147"/>
    </row>
    <row r="680" spans="1:29" ht="15" customHeight="1" x14ac:dyDescent="0.25">
      <c r="A680" s="142" t="str">
        <f>[3]Enums!$A$144</f>
        <v>1.1.0</v>
      </c>
      <c r="B680" s="123"/>
      <c r="C680" s="123"/>
      <c r="D680" s="123"/>
      <c r="E680" s="123" t="str">
        <f>Objects!$L$70</f>
        <v>Drum (Butadiene)</v>
      </c>
      <c r="F680" s="123">
        <v>4</v>
      </c>
      <c r="G680" s="123"/>
      <c r="H680" s="123"/>
      <c r="I680" s="123"/>
      <c r="J680" s="124"/>
      <c r="K680" s="123"/>
      <c r="L680" s="124"/>
      <c r="M680" s="123"/>
      <c r="N680" s="124"/>
      <c r="O680" s="156" t="str">
        <f>Objects!$X$38</f>
        <v>Powder Keg (PolyButadiene (low-cis) Pellets)</v>
      </c>
      <c r="P680" s="123">
        <v>4</v>
      </c>
      <c r="Q680" s="123"/>
      <c r="R680" s="123"/>
      <c r="S680" s="123"/>
      <c r="T680" s="123"/>
      <c r="U680" s="123"/>
      <c r="V680" s="123"/>
      <c r="W680" s="123"/>
      <c r="X680" s="123"/>
      <c r="Y680" s="123"/>
      <c r="Z680" s="123"/>
      <c r="AA680" s="123"/>
      <c r="AB680" s="147"/>
      <c r="AC680" s="147"/>
    </row>
    <row r="681" spans="1:29" ht="15" customHeight="1" x14ac:dyDescent="0.25">
      <c r="A681" s="142" t="str">
        <f>[3]Enums!$A$144</f>
        <v>1.1.0</v>
      </c>
      <c r="B681" s="123"/>
      <c r="C681" s="123"/>
      <c r="D681" s="123"/>
      <c r="E681" s="123" t="str">
        <f>Objects!$L$70</f>
        <v>Drum (Butadiene)</v>
      </c>
      <c r="F681" s="123">
        <v>16</v>
      </c>
      <c r="G681" s="123"/>
      <c r="H681" s="123"/>
      <c r="I681" s="123"/>
      <c r="J681" s="124"/>
      <c r="K681" s="123"/>
      <c r="L681" s="124"/>
      <c r="M681" s="123"/>
      <c r="N681" s="124"/>
      <c r="O681" s="156" t="str">
        <f>Objects!$X$38</f>
        <v>Powder Keg (PolyButadiene (low-cis) Pellets)</v>
      </c>
      <c r="P681" s="123">
        <v>16</v>
      </c>
      <c r="Q681" s="123"/>
      <c r="R681" s="123"/>
      <c r="S681" s="123"/>
      <c r="T681" s="123"/>
      <c r="U681" s="123"/>
      <c r="V681" s="123"/>
      <c r="W681" s="123"/>
      <c r="X681" s="123"/>
      <c r="Y681" s="123"/>
      <c r="Z681" s="123"/>
      <c r="AA681" s="123"/>
      <c r="AB681" s="147"/>
      <c r="AC681" s="147"/>
    </row>
    <row r="682" spans="1:29" ht="15" customHeight="1" x14ac:dyDescent="0.25">
      <c r="A682" s="142" t="str">
        <f>[3]Enums!$A$144</f>
        <v>1.1.0</v>
      </c>
      <c r="B682" s="123"/>
      <c r="C682" s="123"/>
      <c r="D682" s="123"/>
      <c r="E682" s="123" t="str">
        <f>Objects!$L$70</f>
        <v>Drum (Butadiene)</v>
      </c>
      <c r="F682" s="123">
        <v>64</v>
      </c>
      <c r="G682" s="123"/>
      <c r="H682" s="123"/>
      <c r="I682" s="123"/>
      <c r="J682" s="124"/>
      <c r="K682" s="123"/>
      <c r="L682" s="124"/>
      <c r="M682" s="123"/>
      <c r="N682" s="124"/>
      <c r="O682" s="156" t="str">
        <f>Objects!$X$38</f>
        <v>Powder Keg (PolyButadiene (low-cis) Pellets)</v>
      </c>
      <c r="P682" s="123">
        <v>64</v>
      </c>
      <c r="Q682" s="123"/>
      <c r="R682" s="123"/>
      <c r="S682" s="123"/>
      <c r="T682" s="123"/>
      <c r="U682" s="123"/>
      <c r="V682" s="123"/>
      <c r="W682" s="123"/>
      <c r="X682" s="123"/>
      <c r="Y682" s="123"/>
      <c r="Z682" s="123"/>
      <c r="AA682" s="123"/>
      <c r="AB682" s="147"/>
      <c r="AC682" s="147"/>
    </row>
    <row r="683" spans="1:29" ht="15" customHeight="1" x14ac:dyDescent="0.25">
      <c r="A683" s="142" t="str">
        <f>[3]Enums!$A$144</f>
        <v>1.1.0</v>
      </c>
      <c r="B683" s="123"/>
      <c r="C683" s="123"/>
      <c r="D683" s="123"/>
      <c r="E683" s="123" t="str">
        <f>Objects!$L$70</f>
        <v>Drum (Butadiene)</v>
      </c>
      <c r="F683" s="123">
        <v>64</v>
      </c>
      <c r="G683" s="123" t="str">
        <f>Objects!$L$70</f>
        <v>Drum (Butadiene)</v>
      </c>
      <c r="H683" s="123">
        <v>64</v>
      </c>
      <c r="I683" s="123" t="str">
        <f>Objects!$L$70</f>
        <v>Drum (Butadiene)</v>
      </c>
      <c r="J683" s="123">
        <v>64</v>
      </c>
      <c r="K683" s="123" t="str">
        <f>Objects!$L$70</f>
        <v>Drum (Butadiene)</v>
      </c>
      <c r="L683" s="123">
        <v>64</v>
      </c>
      <c r="M683" s="123"/>
      <c r="N683" s="123"/>
      <c r="O683" s="156" t="str">
        <f>Objects!$X$38</f>
        <v>Powder Keg (PolyButadiene (low-cis) Pellets)</v>
      </c>
      <c r="P683" s="123">
        <v>64</v>
      </c>
      <c r="Q683" s="123" t="str">
        <f>Objects!$X$38</f>
        <v>Powder Keg (PolyButadiene (low-cis) Pellets)</v>
      </c>
      <c r="R683" s="123">
        <v>64</v>
      </c>
      <c r="S683" s="123" t="str">
        <f>Objects!$X$38</f>
        <v>Powder Keg (PolyButadiene (low-cis) Pellets)</v>
      </c>
      <c r="T683" s="123">
        <v>64</v>
      </c>
      <c r="U683" s="123" t="str">
        <f>Objects!$X$38</f>
        <v>Powder Keg (PolyButadiene (low-cis) Pellets)</v>
      </c>
      <c r="V683" s="123">
        <v>64</v>
      </c>
      <c r="W683" s="123"/>
      <c r="X683" s="123"/>
      <c r="Y683" s="123"/>
      <c r="Z683" s="123"/>
      <c r="AA683" s="123"/>
      <c r="AB683" s="147"/>
      <c r="AC683" s="147"/>
    </row>
    <row r="684" spans="1:29" ht="15" customHeight="1" x14ac:dyDescent="0.25">
      <c r="A684" s="142" t="str">
        <f>[3]Enums!$A$144</f>
        <v>1.1.0</v>
      </c>
      <c r="B684" s="123"/>
      <c r="C684" s="123"/>
      <c r="D684" s="123"/>
      <c r="E684" s="123" t="str">
        <f>Objects!$J$284</f>
        <v>Vial (Styrene)</v>
      </c>
      <c r="F684" s="123">
        <v>1</v>
      </c>
      <c r="G684" s="123" t="str">
        <f>Objects!$J$70</f>
        <v>Vial (Butadiene)</v>
      </c>
      <c r="H684" s="123">
        <v>1</v>
      </c>
      <c r="I684" s="123" t="str">
        <f>Objects!$N$19</f>
        <v>Bag (Potassium Persulfate)</v>
      </c>
      <c r="J684" s="123">
        <v>1</v>
      </c>
      <c r="K684" s="123"/>
      <c r="L684" s="124"/>
      <c r="M684" s="123"/>
      <c r="N684" s="124"/>
      <c r="O684" s="156" t="str">
        <f>Objects!$V$107</f>
        <v>Bag (Styrene-Butadiene Rubber Pellets)</v>
      </c>
      <c r="P684" s="123">
        <v>2</v>
      </c>
      <c r="Q684" s="123"/>
      <c r="R684" s="123"/>
      <c r="S684" s="123"/>
      <c r="T684" s="123"/>
      <c r="U684" s="123"/>
      <c r="V684" s="123"/>
      <c r="W684" s="123"/>
      <c r="X684" s="123"/>
      <c r="Y684" s="123"/>
      <c r="Z684" s="123"/>
      <c r="AA684" s="123"/>
      <c r="AB684" s="147"/>
      <c r="AC684" s="147"/>
    </row>
    <row r="685" spans="1:29" ht="15" customHeight="1" x14ac:dyDescent="0.25">
      <c r="A685" s="142" t="str">
        <f>[3]Enums!$A$144</f>
        <v>1.1.0</v>
      </c>
      <c r="B685" s="123"/>
      <c r="C685" s="123"/>
      <c r="D685" s="123"/>
      <c r="E685" s="123" t="str">
        <f>Objects!$J$284</f>
        <v>Vial (Styrene)</v>
      </c>
      <c r="F685" s="123">
        <v>4</v>
      </c>
      <c r="G685" s="123" t="str">
        <f>Objects!$J$70</f>
        <v>Vial (Butadiene)</v>
      </c>
      <c r="H685" s="123">
        <v>4</v>
      </c>
      <c r="I685" s="123" t="str">
        <f>Objects!$N$19</f>
        <v>Bag (Potassium Persulfate)</v>
      </c>
      <c r="J685" s="123">
        <v>2</v>
      </c>
      <c r="K685" s="123"/>
      <c r="L685" s="124"/>
      <c r="M685" s="123"/>
      <c r="N685" s="124"/>
      <c r="O685" s="156" t="str">
        <f>Objects!$V$107</f>
        <v>Bag (Styrene-Butadiene Rubber Pellets)</v>
      </c>
      <c r="P685" s="123">
        <v>4</v>
      </c>
      <c r="Q685" s="123"/>
      <c r="R685" s="123"/>
      <c r="S685" s="123"/>
      <c r="T685" s="123"/>
      <c r="U685" s="123"/>
      <c r="V685" s="123"/>
      <c r="W685" s="123"/>
      <c r="X685" s="123"/>
      <c r="Y685" s="123"/>
      <c r="Z685" s="123"/>
      <c r="AA685" s="123"/>
      <c r="AB685" s="147"/>
      <c r="AC685" s="147"/>
    </row>
    <row r="686" spans="1:29" ht="15" customHeight="1" x14ac:dyDescent="0.25">
      <c r="A686" s="142" t="str">
        <f>[3]Enums!$A$144</f>
        <v>1.1.0</v>
      </c>
      <c r="B686" s="123"/>
      <c r="C686" s="123"/>
      <c r="D686" s="123"/>
      <c r="E686" s="123" t="str">
        <f>Objects!$J$284</f>
        <v>Vial (Styrene)</v>
      </c>
      <c r="F686" s="123">
        <v>16</v>
      </c>
      <c r="G686" s="123" t="str">
        <f>Objects!$J$70</f>
        <v>Vial (Butadiene)</v>
      </c>
      <c r="H686" s="123">
        <v>16</v>
      </c>
      <c r="I686" s="123" t="str">
        <f>Objects!$N$19</f>
        <v>Bag (Potassium Persulfate)</v>
      </c>
      <c r="J686" s="123">
        <v>3</v>
      </c>
      <c r="K686" s="123"/>
      <c r="L686" s="124"/>
      <c r="M686" s="123"/>
      <c r="N686" s="124"/>
      <c r="O686" s="156" t="str">
        <f>Objects!$V$107</f>
        <v>Bag (Styrene-Butadiene Rubber Pellets)</v>
      </c>
      <c r="P686" s="123">
        <v>32</v>
      </c>
      <c r="Q686" s="123"/>
      <c r="R686" s="123"/>
      <c r="S686" s="123"/>
      <c r="T686" s="123"/>
      <c r="U686" s="123"/>
      <c r="V686" s="123"/>
      <c r="W686" s="123"/>
      <c r="X686" s="123"/>
      <c r="Y686" s="123"/>
      <c r="Z686" s="123"/>
      <c r="AA686" s="123"/>
      <c r="AB686" s="147"/>
      <c r="AC686" s="147"/>
    </row>
    <row r="687" spans="1:29" ht="15" customHeight="1" x14ac:dyDescent="0.25">
      <c r="A687" s="142" t="str">
        <f>[3]Enums!$A$144</f>
        <v>1.1.0</v>
      </c>
      <c r="B687" s="123"/>
      <c r="C687" s="123"/>
      <c r="D687" s="123"/>
      <c r="E687" s="123" t="str">
        <f>Objects!$K$284</f>
        <v>Beaker (Styrene)</v>
      </c>
      <c r="F687" s="123">
        <v>1</v>
      </c>
      <c r="G687" s="123" t="str">
        <f>Objects!$K$70</f>
        <v>Beaker (Butadiene)</v>
      </c>
      <c r="H687" s="123">
        <v>1</v>
      </c>
      <c r="I687" s="123" t="str">
        <f>Objects!$N$19</f>
        <v>Bag (Potassium Persulfate)</v>
      </c>
      <c r="J687" s="123">
        <v>4</v>
      </c>
      <c r="K687" s="123"/>
      <c r="L687" s="124"/>
      <c r="M687" s="123"/>
      <c r="N687" s="124"/>
      <c r="O687" s="156" t="str">
        <f>Objects!$W$107</f>
        <v>Sack (Styrene-Butadiene Rubber Pellets)</v>
      </c>
      <c r="P687" s="123">
        <v>2</v>
      </c>
      <c r="Q687" s="123"/>
      <c r="R687" s="123"/>
      <c r="S687" s="123"/>
      <c r="T687" s="123"/>
      <c r="U687" s="123"/>
      <c r="V687" s="123"/>
      <c r="W687" s="123"/>
      <c r="X687" s="123"/>
      <c r="Y687" s="123"/>
      <c r="Z687" s="123"/>
      <c r="AA687" s="123"/>
      <c r="AB687" s="147"/>
      <c r="AC687" s="147"/>
    </row>
    <row r="688" spans="1:29" ht="15" customHeight="1" x14ac:dyDescent="0.25">
      <c r="A688" s="142" t="str">
        <f>[3]Enums!$A$144</f>
        <v>1.1.0</v>
      </c>
      <c r="B688" s="123"/>
      <c r="C688" s="123"/>
      <c r="D688" s="123"/>
      <c r="E688" s="123" t="str">
        <f>Objects!$K$284</f>
        <v>Beaker (Styrene)</v>
      </c>
      <c r="F688" s="123">
        <v>4</v>
      </c>
      <c r="G688" s="123" t="str">
        <f>Objects!$K$70</f>
        <v>Beaker (Butadiene)</v>
      </c>
      <c r="H688" s="123">
        <v>4</v>
      </c>
      <c r="I688" s="123" t="str">
        <f>Objects!$N$19</f>
        <v>Bag (Potassium Persulfate)</v>
      </c>
      <c r="J688" s="123">
        <v>8</v>
      </c>
      <c r="K688" s="123"/>
      <c r="L688" s="124"/>
      <c r="M688" s="123"/>
      <c r="N688" s="124"/>
      <c r="O688" s="156" t="str">
        <f>Objects!$W$107</f>
        <v>Sack (Styrene-Butadiene Rubber Pellets)</v>
      </c>
      <c r="P688" s="123">
        <v>4</v>
      </c>
      <c r="Q688" s="123"/>
      <c r="R688" s="123"/>
      <c r="S688" s="123"/>
      <c r="T688" s="123"/>
      <c r="U688" s="123"/>
      <c r="V688" s="123"/>
      <c r="W688" s="123"/>
      <c r="X688" s="123"/>
      <c r="Y688" s="123"/>
      <c r="Z688" s="123"/>
      <c r="AA688" s="123"/>
      <c r="AB688" s="147"/>
      <c r="AC688" s="147"/>
    </row>
    <row r="689" spans="1:29" ht="15" customHeight="1" x14ac:dyDescent="0.25">
      <c r="A689" s="142" t="str">
        <f>[3]Enums!$A$144</f>
        <v>1.1.0</v>
      </c>
      <c r="B689" s="123"/>
      <c r="C689" s="123"/>
      <c r="D689" s="123"/>
      <c r="E689" s="123" t="str">
        <f>Objects!$K$284</f>
        <v>Beaker (Styrene)</v>
      </c>
      <c r="F689" s="123">
        <v>16</v>
      </c>
      <c r="G689" s="123" t="str">
        <f>Objects!$K$70</f>
        <v>Beaker (Butadiene)</v>
      </c>
      <c r="H689" s="123">
        <v>16</v>
      </c>
      <c r="I689" s="123" t="str">
        <f>Objects!$N$19</f>
        <v>Bag (Potassium Persulfate)</v>
      </c>
      <c r="J689" s="123">
        <v>12</v>
      </c>
      <c r="K689" s="123"/>
      <c r="L689" s="124"/>
      <c r="M689" s="123"/>
      <c r="N689" s="124"/>
      <c r="O689" s="156" t="str">
        <f>Objects!$W$107</f>
        <v>Sack (Styrene-Butadiene Rubber Pellets)</v>
      </c>
      <c r="P689" s="123">
        <v>32</v>
      </c>
      <c r="Q689" s="123"/>
      <c r="R689" s="123"/>
      <c r="S689" s="123"/>
      <c r="T689" s="123"/>
      <c r="U689" s="123"/>
      <c r="V689" s="123"/>
      <c r="W689" s="123"/>
      <c r="X689" s="123"/>
      <c r="Y689" s="123"/>
      <c r="Z689" s="123"/>
      <c r="AA689" s="123"/>
      <c r="AB689" s="147"/>
      <c r="AC689" s="147"/>
    </row>
    <row r="690" spans="1:29" ht="15" customHeight="1" x14ac:dyDescent="0.25">
      <c r="A690" s="142" t="str">
        <f>[3]Enums!$A$144</f>
        <v>1.1.0</v>
      </c>
      <c r="B690" s="123"/>
      <c r="C690" s="123"/>
      <c r="D690" s="123"/>
      <c r="E690" s="123" t="str">
        <f>Objects!$L$284</f>
        <v>Drum (Styrene)</v>
      </c>
      <c r="F690" s="123">
        <v>1</v>
      </c>
      <c r="G690" s="123" t="str">
        <f>Objects!$L$70</f>
        <v>Drum (Butadiene)</v>
      </c>
      <c r="H690" s="123">
        <v>1</v>
      </c>
      <c r="I690" s="123" t="str">
        <f>Objects!$N$19</f>
        <v>Bag (Potassium Persulfate)</v>
      </c>
      <c r="J690" s="123">
        <v>16</v>
      </c>
      <c r="K690" s="123"/>
      <c r="L690" s="124"/>
      <c r="M690" s="123"/>
      <c r="N690" s="124"/>
      <c r="O690" s="156" t="str">
        <f>Objects!$X$107</f>
        <v>Powder Keg (Styrene-Butadiene Rubber Pellets)</v>
      </c>
      <c r="P690" s="123">
        <v>2</v>
      </c>
      <c r="Q690" s="123"/>
      <c r="R690" s="123"/>
      <c r="S690" s="123"/>
      <c r="T690" s="123"/>
      <c r="U690" s="123"/>
      <c r="V690" s="123"/>
      <c r="W690" s="123"/>
      <c r="X690" s="123"/>
      <c r="Y690" s="123"/>
      <c r="Z690" s="123"/>
      <c r="AA690" s="123"/>
      <c r="AB690" s="147"/>
      <c r="AC690" s="147"/>
    </row>
    <row r="691" spans="1:29" ht="15" customHeight="1" x14ac:dyDescent="0.25">
      <c r="A691" s="142" t="str">
        <f>[3]Enums!$A$144</f>
        <v>1.1.0</v>
      </c>
      <c r="B691" s="123"/>
      <c r="C691" s="123"/>
      <c r="D691" s="123"/>
      <c r="E691" s="123" t="str">
        <f>Objects!$L$284</f>
        <v>Drum (Styrene)</v>
      </c>
      <c r="F691" s="123">
        <v>4</v>
      </c>
      <c r="G691" s="123" t="str">
        <f>Objects!$L$70</f>
        <v>Drum (Butadiene)</v>
      </c>
      <c r="H691" s="123">
        <v>4</v>
      </c>
      <c r="I691" s="123" t="str">
        <f>Objects!$N$19</f>
        <v>Bag (Potassium Persulfate)</v>
      </c>
      <c r="J691" s="123">
        <v>32</v>
      </c>
      <c r="K691" s="123"/>
      <c r="L691" s="124"/>
      <c r="M691" s="123"/>
      <c r="N691" s="124"/>
      <c r="O691" s="156" t="str">
        <f>Objects!$X$107</f>
        <v>Powder Keg (Styrene-Butadiene Rubber Pellets)</v>
      </c>
      <c r="P691" s="123">
        <v>4</v>
      </c>
      <c r="Q691" s="123"/>
      <c r="R691" s="123"/>
      <c r="S691" s="123"/>
      <c r="T691" s="123"/>
      <c r="U691" s="123"/>
      <c r="V691" s="123"/>
      <c r="W691" s="123"/>
      <c r="X691" s="123"/>
      <c r="Y691" s="123"/>
      <c r="Z691" s="123"/>
      <c r="AA691" s="123"/>
      <c r="AB691" s="147"/>
      <c r="AC691" s="147"/>
    </row>
    <row r="692" spans="1:29" ht="15" customHeight="1" x14ac:dyDescent="0.25">
      <c r="A692" s="142" t="str">
        <f>[3]Enums!$A$144</f>
        <v>1.1.0</v>
      </c>
      <c r="B692" s="123"/>
      <c r="C692" s="123"/>
      <c r="D692" s="123"/>
      <c r="E692" s="123" t="str">
        <f>Objects!$L$284</f>
        <v>Drum (Styrene)</v>
      </c>
      <c r="F692" s="123">
        <v>16</v>
      </c>
      <c r="G692" s="123" t="str">
        <f>Objects!$L$70</f>
        <v>Drum (Butadiene)</v>
      </c>
      <c r="H692" s="123">
        <v>16</v>
      </c>
      <c r="I692" s="123" t="str">
        <f>Objects!$N$19</f>
        <v>Bag (Potassium Persulfate)</v>
      </c>
      <c r="J692" s="123">
        <v>48</v>
      </c>
      <c r="K692" s="123"/>
      <c r="L692" s="124"/>
      <c r="M692" s="123"/>
      <c r="N692" s="124"/>
      <c r="O692" s="156" t="str">
        <f>Objects!$X$107</f>
        <v>Powder Keg (Styrene-Butadiene Rubber Pellets)</v>
      </c>
      <c r="P692" s="123">
        <v>32</v>
      </c>
      <c r="Q692" s="123"/>
      <c r="R692" s="123"/>
      <c r="S692" s="123"/>
      <c r="T692" s="123"/>
      <c r="U692" s="123"/>
      <c r="V692" s="123"/>
      <c r="W692" s="123"/>
      <c r="X692" s="123"/>
      <c r="Y692" s="123"/>
      <c r="Z692" s="123"/>
      <c r="AA692" s="123"/>
      <c r="AB692" s="147"/>
      <c r="AC692" s="147"/>
    </row>
    <row r="693" spans="1:29" ht="15" customHeight="1" x14ac:dyDescent="0.25">
      <c r="A693" s="142" t="str">
        <f>[3]Enums!$A$144</f>
        <v>1.1.0</v>
      </c>
      <c r="B693" s="123"/>
      <c r="C693" s="123"/>
      <c r="D693" s="123"/>
      <c r="E693" s="123" t="str">
        <f>Objects!$L$284</f>
        <v>Drum (Styrene)</v>
      </c>
      <c r="F693" s="123">
        <v>64</v>
      </c>
      <c r="G693" s="123" t="str">
        <f>Objects!$L$70</f>
        <v>Drum (Butadiene)</v>
      </c>
      <c r="H693" s="123">
        <v>64</v>
      </c>
      <c r="I693" s="123" t="str">
        <f>Objects!$O$19</f>
        <v>Sack (Potassium Persulfate)</v>
      </c>
      <c r="J693" s="123">
        <v>1</v>
      </c>
      <c r="K693" s="123"/>
      <c r="L693" s="124"/>
      <c r="M693" s="123"/>
      <c r="N693" s="124"/>
      <c r="O693" s="156" t="str">
        <f>Objects!$X$107</f>
        <v>Powder Keg (Styrene-Butadiene Rubber Pellets)</v>
      </c>
      <c r="P693" s="123">
        <v>64</v>
      </c>
      <c r="Q693" s="123" t="str">
        <f>Objects!$X$107</f>
        <v>Powder Keg (Styrene-Butadiene Rubber Pellets)</v>
      </c>
      <c r="R693" s="123">
        <v>64</v>
      </c>
      <c r="S693" s="123"/>
      <c r="T693" s="123"/>
      <c r="U693" s="123"/>
      <c r="V693" s="123"/>
      <c r="W693" s="123"/>
      <c r="X693" s="123"/>
      <c r="Y693" s="123"/>
      <c r="Z693" s="123"/>
      <c r="AA693" s="123"/>
      <c r="AB693" s="147"/>
      <c r="AC693" s="147"/>
    </row>
    <row r="694" spans="1:29" ht="15" customHeight="1" x14ac:dyDescent="0.25">
      <c r="A694" s="142" t="str">
        <f>[3]Enums!$A$144</f>
        <v>1.1.0</v>
      </c>
      <c r="B694" s="123"/>
      <c r="C694" s="123"/>
      <c r="D694" s="123"/>
      <c r="E694" s="123" t="str">
        <f>Objects!$L$284</f>
        <v>Drum (Styrene)</v>
      </c>
      <c r="F694" s="123">
        <v>64</v>
      </c>
      <c r="G694" s="123" t="str">
        <f>Objects!$L$284</f>
        <v>Drum (Styrene)</v>
      </c>
      <c r="H694" s="123">
        <v>64</v>
      </c>
      <c r="I694" s="123" t="str">
        <f>Objects!$L$70</f>
        <v>Drum (Butadiene)</v>
      </c>
      <c r="J694" s="123">
        <v>64</v>
      </c>
      <c r="K694" s="123" t="str">
        <f>Objects!$L$70</f>
        <v>Drum (Butadiene)</v>
      </c>
      <c r="L694" s="123">
        <v>64</v>
      </c>
      <c r="M694" s="123" t="str">
        <f>Objects!$O$19</f>
        <v>Sack (Potassium Persulfate)</v>
      </c>
      <c r="N694" s="124">
        <v>1</v>
      </c>
      <c r="O694" s="156" t="str">
        <f>Objects!$X$107</f>
        <v>Powder Keg (Styrene-Butadiene Rubber Pellets)</v>
      </c>
      <c r="P694" s="123">
        <v>64</v>
      </c>
      <c r="Q694" s="123" t="str">
        <f>Objects!$X$107</f>
        <v>Powder Keg (Styrene-Butadiene Rubber Pellets)</v>
      </c>
      <c r="R694" s="123">
        <v>64</v>
      </c>
      <c r="S694" s="123" t="str">
        <f>Objects!$X$107</f>
        <v>Powder Keg (Styrene-Butadiene Rubber Pellets)</v>
      </c>
      <c r="T694" s="123">
        <v>64</v>
      </c>
      <c r="U694" s="123" t="str">
        <f>Objects!$X$107</f>
        <v>Powder Keg (Styrene-Butadiene Rubber Pellets)</v>
      </c>
      <c r="V694" s="123">
        <v>64</v>
      </c>
      <c r="W694" s="123"/>
      <c r="X694" s="123"/>
      <c r="Y694" s="123"/>
      <c r="Z694" s="123"/>
      <c r="AA694" s="123"/>
      <c r="AB694" s="147"/>
      <c r="AC694" s="147"/>
    </row>
    <row r="695" spans="1:29" ht="15" customHeight="1" x14ac:dyDescent="0.25">
      <c r="A695" s="142" t="str">
        <f>[3]Enums!$A$144</f>
        <v>1.1.0</v>
      </c>
      <c r="B695" s="123"/>
      <c r="C695" s="123"/>
      <c r="D695" s="123"/>
      <c r="E695" s="123" t="str">
        <f>Objects!$N$20</f>
        <v>Bag (Potassium Bisulfate)</v>
      </c>
      <c r="F695" s="123">
        <v>1</v>
      </c>
      <c r="G695" s="123" t="str">
        <f>Objects!$J$287</f>
        <v>Vial (Sulfuric Acid)</v>
      </c>
      <c r="H695" s="124">
        <v>1</v>
      </c>
      <c r="I695" s="123"/>
      <c r="J695" s="124"/>
      <c r="K695" s="123"/>
      <c r="L695" s="124"/>
      <c r="M695" s="123"/>
      <c r="N695" s="124"/>
      <c r="O695" s="156" t="str">
        <f>Objects!$N$19</f>
        <v>Bag (Potassium Persulfate)</v>
      </c>
      <c r="P695" s="123">
        <v>1</v>
      </c>
      <c r="Q695" s="123"/>
      <c r="R695" s="123"/>
      <c r="S695" s="123"/>
      <c r="T695" s="123"/>
      <c r="U695" s="123"/>
      <c r="V695" s="123"/>
      <c r="W695" s="123"/>
      <c r="X695" s="123"/>
      <c r="Y695" s="123"/>
      <c r="Z695" s="123"/>
      <c r="AA695" s="123"/>
      <c r="AB695" s="147"/>
      <c r="AC695" s="147"/>
    </row>
    <row r="696" spans="1:29" ht="15" customHeight="1" x14ac:dyDescent="0.25">
      <c r="A696" s="142" t="str">
        <f>[3]Enums!$A$144</f>
        <v>1.1.0</v>
      </c>
      <c r="B696" s="123"/>
      <c r="C696" s="123"/>
      <c r="D696" s="123"/>
      <c r="E696" s="123" t="str">
        <f>Objects!$N$20</f>
        <v>Bag (Potassium Bisulfate)</v>
      </c>
      <c r="F696" s="123">
        <v>4</v>
      </c>
      <c r="G696" s="123" t="str">
        <f>Objects!$J$287</f>
        <v>Vial (Sulfuric Acid)</v>
      </c>
      <c r="H696" s="124">
        <v>2</v>
      </c>
      <c r="I696" s="123"/>
      <c r="J696" s="124"/>
      <c r="K696" s="123"/>
      <c r="L696" s="124"/>
      <c r="M696" s="123"/>
      <c r="N696" s="124"/>
      <c r="O696" s="156" t="str">
        <f>Objects!$N$19</f>
        <v>Bag (Potassium Persulfate)</v>
      </c>
      <c r="P696" s="123">
        <v>4</v>
      </c>
      <c r="Q696" s="123"/>
      <c r="R696" s="123"/>
      <c r="S696" s="123"/>
      <c r="T696" s="123"/>
      <c r="U696" s="123"/>
      <c r="V696" s="123"/>
      <c r="W696" s="123"/>
      <c r="X696" s="123"/>
      <c r="Y696" s="123"/>
      <c r="Z696" s="123"/>
      <c r="AA696" s="123"/>
      <c r="AB696" s="147"/>
      <c r="AC696" s="147"/>
    </row>
    <row r="697" spans="1:29" ht="15" customHeight="1" x14ac:dyDescent="0.25">
      <c r="A697" s="142" t="str">
        <f>[3]Enums!$A$144</f>
        <v>1.1.0</v>
      </c>
      <c r="B697" s="123"/>
      <c r="C697" s="123"/>
      <c r="D697" s="123"/>
      <c r="E697" s="123" t="str">
        <f>Objects!$N$20</f>
        <v>Bag (Potassium Bisulfate)</v>
      </c>
      <c r="F697" s="123">
        <v>16</v>
      </c>
      <c r="G697" s="123" t="str">
        <f>Objects!$J$287</f>
        <v>Vial (Sulfuric Acid)</v>
      </c>
      <c r="H697" s="124">
        <v>3</v>
      </c>
      <c r="I697" s="123"/>
      <c r="J697" s="124"/>
      <c r="K697" s="123"/>
      <c r="L697" s="124"/>
      <c r="M697" s="123"/>
      <c r="N697" s="124"/>
      <c r="O697" s="156" t="str">
        <f>Objects!$N$19</f>
        <v>Bag (Potassium Persulfate)</v>
      </c>
      <c r="P697" s="123">
        <v>16</v>
      </c>
      <c r="Q697" s="123"/>
      <c r="R697" s="123"/>
      <c r="S697" s="123"/>
      <c r="T697" s="123"/>
      <c r="U697" s="123"/>
      <c r="V697" s="123"/>
      <c r="W697" s="123"/>
      <c r="X697" s="123"/>
      <c r="Y697" s="123"/>
      <c r="Z697" s="123"/>
      <c r="AA697" s="123"/>
      <c r="AB697" s="147"/>
      <c r="AC697" s="147"/>
    </row>
    <row r="698" spans="1:29" ht="15" customHeight="1" x14ac:dyDescent="0.25">
      <c r="A698" s="142" t="str">
        <f>[3]Enums!$A$144</f>
        <v>1.1.0</v>
      </c>
      <c r="B698" s="123"/>
      <c r="C698" s="123"/>
      <c r="D698" s="123"/>
      <c r="E698" s="123" t="str">
        <f>Objects!$O$20</f>
        <v>Sack (Potassium Bisulfate)</v>
      </c>
      <c r="F698" s="123">
        <v>1</v>
      </c>
      <c r="G698" s="123" t="str">
        <f>Objects!$J$287</f>
        <v>Vial (Sulfuric Acid)</v>
      </c>
      <c r="H698" s="124">
        <v>4</v>
      </c>
      <c r="I698" s="123"/>
      <c r="J698" s="124"/>
      <c r="K698" s="123"/>
      <c r="L698" s="124"/>
      <c r="M698" s="123"/>
      <c r="N698" s="124"/>
      <c r="O698" s="156" t="str">
        <f>Objects!$O$19</f>
        <v>Sack (Potassium Persulfate)</v>
      </c>
      <c r="P698" s="123">
        <v>1</v>
      </c>
      <c r="Q698" s="123"/>
      <c r="R698" s="123"/>
      <c r="S698" s="123"/>
      <c r="T698" s="123"/>
      <c r="U698" s="123"/>
      <c r="V698" s="123"/>
      <c r="W698" s="123"/>
      <c r="X698" s="123"/>
      <c r="Y698" s="123"/>
      <c r="Z698" s="123"/>
      <c r="AA698" s="123"/>
      <c r="AB698" s="147"/>
      <c r="AC698" s="147"/>
    </row>
    <row r="699" spans="1:29" ht="15" customHeight="1" x14ac:dyDescent="0.25">
      <c r="A699" s="142" t="str">
        <f>[3]Enums!$A$144</f>
        <v>1.1.0</v>
      </c>
      <c r="B699" s="123"/>
      <c r="C699" s="123"/>
      <c r="D699" s="123"/>
      <c r="E699" s="123" t="str">
        <f>Objects!$O$20</f>
        <v>Sack (Potassium Bisulfate)</v>
      </c>
      <c r="F699" s="123">
        <v>4</v>
      </c>
      <c r="G699" s="123" t="str">
        <f>Objects!$J$287</f>
        <v>Vial (Sulfuric Acid)</v>
      </c>
      <c r="H699" s="124">
        <v>8</v>
      </c>
      <c r="I699" s="123"/>
      <c r="J699" s="124"/>
      <c r="K699" s="123"/>
      <c r="L699" s="124"/>
      <c r="M699" s="123"/>
      <c r="N699" s="124"/>
      <c r="O699" s="156" t="str">
        <f>Objects!$O$19</f>
        <v>Sack (Potassium Persulfate)</v>
      </c>
      <c r="P699" s="123">
        <v>4</v>
      </c>
      <c r="Q699" s="123"/>
      <c r="R699" s="123"/>
      <c r="S699" s="123"/>
      <c r="T699" s="123"/>
      <c r="U699" s="123"/>
      <c r="V699" s="123"/>
      <c r="W699" s="123"/>
      <c r="X699" s="123"/>
      <c r="Y699" s="123"/>
      <c r="Z699" s="123"/>
      <c r="AA699" s="123"/>
      <c r="AB699" s="147"/>
      <c r="AC699" s="147"/>
    </row>
    <row r="700" spans="1:29" ht="15" customHeight="1" x14ac:dyDescent="0.25">
      <c r="A700" s="142" t="str">
        <f>[3]Enums!$A$144</f>
        <v>1.1.0</v>
      </c>
      <c r="B700" s="123"/>
      <c r="C700" s="123"/>
      <c r="D700" s="123"/>
      <c r="E700" s="123" t="str">
        <f>Objects!$O$20</f>
        <v>Sack (Potassium Bisulfate)</v>
      </c>
      <c r="F700" s="123">
        <v>16</v>
      </c>
      <c r="G700" s="123" t="str">
        <f>Objects!$J$287</f>
        <v>Vial (Sulfuric Acid)</v>
      </c>
      <c r="H700" s="124">
        <v>12</v>
      </c>
      <c r="I700" s="123"/>
      <c r="J700" s="124"/>
      <c r="K700" s="123"/>
      <c r="L700" s="124"/>
      <c r="M700" s="123"/>
      <c r="N700" s="124"/>
      <c r="O700" s="156" t="str">
        <f>Objects!$O$19</f>
        <v>Sack (Potassium Persulfate)</v>
      </c>
      <c r="P700" s="123">
        <v>16</v>
      </c>
      <c r="Q700" s="123"/>
      <c r="R700" s="123"/>
      <c r="S700" s="123"/>
      <c r="T700" s="123"/>
      <c r="U700" s="123"/>
      <c r="V700" s="123"/>
      <c r="W700" s="123"/>
      <c r="X700" s="123"/>
      <c r="Y700" s="123"/>
      <c r="Z700" s="123"/>
      <c r="AA700" s="123"/>
      <c r="AB700" s="147"/>
      <c r="AC700" s="147"/>
    </row>
    <row r="701" spans="1:29" ht="15" customHeight="1" x14ac:dyDescent="0.25">
      <c r="A701" s="142" t="str">
        <f>[3]Enums!$A$144</f>
        <v>1.1.0</v>
      </c>
      <c r="B701" s="123"/>
      <c r="C701" s="123"/>
      <c r="D701" s="123"/>
      <c r="E701" s="123" t="str">
        <f>Objects!$P$20</f>
        <v>Powder Keg (Potassium Bisulfate)</v>
      </c>
      <c r="F701" s="123">
        <v>1</v>
      </c>
      <c r="G701" s="123" t="str">
        <f>Objects!$J$287</f>
        <v>Vial (Sulfuric Acid)</v>
      </c>
      <c r="H701" s="124">
        <v>16</v>
      </c>
      <c r="I701" s="123"/>
      <c r="J701" s="124"/>
      <c r="K701" s="123"/>
      <c r="L701" s="124"/>
      <c r="M701" s="123"/>
      <c r="N701" s="124"/>
      <c r="O701" s="156" t="str">
        <f>Objects!$P$19</f>
        <v>Powder Keg (Potassium Persulfate)</v>
      </c>
      <c r="P701" s="123">
        <v>1</v>
      </c>
      <c r="Q701" s="123"/>
      <c r="R701" s="123"/>
      <c r="S701" s="123"/>
      <c r="T701" s="123"/>
      <c r="U701" s="123"/>
      <c r="V701" s="123"/>
      <c r="W701" s="123"/>
      <c r="X701" s="123"/>
      <c r="Y701" s="123"/>
      <c r="Z701" s="123"/>
      <c r="AA701" s="123"/>
      <c r="AB701" s="147"/>
      <c r="AC701" s="147"/>
    </row>
    <row r="702" spans="1:29" ht="15" customHeight="1" x14ac:dyDescent="0.25">
      <c r="A702" s="142" t="str">
        <f>[3]Enums!$A$144</f>
        <v>1.1.0</v>
      </c>
      <c r="B702" s="123"/>
      <c r="C702" s="123"/>
      <c r="D702" s="123"/>
      <c r="E702" s="123" t="str">
        <f>Objects!$P$20</f>
        <v>Powder Keg (Potassium Bisulfate)</v>
      </c>
      <c r="F702" s="123">
        <v>4</v>
      </c>
      <c r="G702" s="123" t="str">
        <f>Objects!$J$287</f>
        <v>Vial (Sulfuric Acid)</v>
      </c>
      <c r="H702" s="124">
        <v>32</v>
      </c>
      <c r="I702" s="123"/>
      <c r="J702" s="124"/>
      <c r="K702" s="123"/>
      <c r="L702" s="124"/>
      <c r="M702" s="123"/>
      <c r="N702" s="124"/>
      <c r="O702" s="156" t="str">
        <f>Objects!$P$19</f>
        <v>Powder Keg (Potassium Persulfate)</v>
      </c>
      <c r="P702" s="123">
        <v>4</v>
      </c>
      <c r="Q702" s="123"/>
      <c r="R702" s="123"/>
      <c r="S702" s="123"/>
      <c r="T702" s="123"/>
      <c r="U702" s="123"/>
      <c r="V702" s="123"/>
      <c r="W702" s="123"/>
      <c r="X702" s="123"/>
      <c r="Y702" s="123"/>
      <c r="Z702" s="123"/>
      <c r="AA702" s="123"/>
      <c r="AB702" s="147"/>
      <c r="AC702" s="147"/>
    </row>
    <row r="703" spans="1:29" ht="15" customHeight="1" x14ac:dyDescent="0.25">
      <c r="A703" s="142" t="str">
        <f>[3]Enums!$A$144</f>
        <v>1.1.0</v>
      </c>
      <c r="B703" s="123"/>
      <c r="C703" s="123"/>
      <c r="D703" s="123"/>
      <c r="E703" s="123" t="str">
        <f>Objects!$P$20</f>
        <v>Powder Keg (Potassium Bisulfate)</v>
      </c>
      <c r="F703" s="123">
        <v>16</v>
      </c>
      <c r="G703" s="123" t="str">
        <f>Objects!$J$287</f>
        <v>Vial (Sulfuric Acid)</v>
      </c>
      <c r="H703" s="124">
        <v>48</v>
      </c>
      <c r="I703" s="123"/>
      <c r="J703" s="124"/>
      <c r="K703" s="123"/>
      <c r="L703" s="124"/>
      <c r="M703" s="123"/>
      <c r="N703" s="124"/>
      <c r="O703" s="156" t="str">
        <f>Objects!$P$19</f>
        <v>Powder Keg (Potassium Persulfate)</v>
      </c>
      <c r="P703" s="123">
        <v>16</v>
      </c>
      <c r="Q703" s="123"/>
      <c r="R703" s="123"/>
      <c r="S703" s="123"/>
      <c r="T703" s="123"/>
      <c r="U703" s="123"/>
      <c r="V703" s="123"/>
      <c r="W703" s="123"/>
      <c r="X703" s="123"/>
      <c r="Y703" s="123"/>
      <c r="Z703" s="123"/>
      <c r="AA703" s="123"/>
      <c r="AB703" s="147"/>
      <c r="AC703" s="147"/>
    </row>
    <row r="704" spans="1:29" ht="15" customHeight="1" x14ac:dyDescent="0.25">
      <c r="A704" s="142" t="str">
        <f>[3]Enums!$A$144</f>
        <v>1.1.0</v>
      </c>
      <c r="B704" s="123"/>
      <c r="C704" s="123"/>
      <c r="D704" s="123"/>
      <c r="E704" s="123" t="str">
        <f>Objects!$P$20</f>
        <v>Powder Keg (Potassium Bisulfate)</v>
      </c>
      <c r="F704" s="123">
        <v>64</v>
      </c>
      <c r="G704" s="123" t="str">
        <f>Objects!$K$287</f>
        <v>Beaker (Sulfuric Acid)</v>
      </c>
      <c r="H704" s="124">
        <v>1</v>
      </c>
      <c r="I704" s="123"/>
      <c r="J704" s="124"/>
      <c r="K704" s="123"/>
      <c r="L704" s="124"/>
      <c r="M704" s="123"/>
      <c r="N704" s="124"/>
      <c r="O704" s="156" t="str">
        <f>Objects!$P$19</f>
        <v>Powder Keg (Potassium Persulfate)</v>
      </c>
      <c r="P704" s="123">
        <v>64</v>
      </c>
      <c r="Q704" s="123"/>
      <c r="R704" s="123"/>
      <c r="S704" s="123"/>
      <c r="T704" s="123"/>
      <c r="U704" s="123"/>
      <c r="V704" s="123"/>
      <c r="W704" s="123"/>
      <c r="X704" s="123"/>
      <c r="Y704" s="123"/>
      <c r="Z704" s="123"/>
      <c r="AA704" s="123"/>
      <c r="AB704" s="147"/>
      <c r="AC704" s="147"/>
    </row>
    <row r="705" spans="1:29" ht="15" customHeight="1" x14ac:dyDescent="0.25">
      <c r="A705" s="142" t="str">
        <f>[3]Enums!$A$144</f>
        <v>1.1.0</v>
      </c>
      <c r="B705" s="123"/>
      <c r="C705" s="123"/>
      <c r="D705" s="123"/>
      <c r="E705" s="123" t="str">
        <f>Objects!$J$242</f>
        <v>Bag (Potassium Chloride)</v>
      </c>
      <c r="F705" s="123">
        <v>1</v>
      </c>
      <c r="G705" s="123" t="str">
        <f>Objects!$J$287</f>
        <v>Vial (Sulfuric Acid)</v>
      </c>
      <c r="H705" s="124">
        <v>1</v>
      </c>
      <c r="I705" s="123"/>
      <c r="J705" s="124"/>
      <c r="K705" s="123"/>
      <c r="L705" s="124"/>
      <c r="M705" s="123"/>
      <c r="N705" s="124"/>
      <c r="O705" s="156" t="str">
        <f>Objects!$N$20</f>
        <v>Bag (Potassium Bisulfate)</v>
      </c>
      <c r="P705" s="123">
        <v>1</v>
      </c>
      <c r="Q705" s="123"/>
      <c r="R705" s="123"/>
      <c r="S705" s="123"/>
      <c r="T705" s="123"/>
      <c r="U705" s="123"/>
      <c r="V705" s="123"/>
      <c r="W705" s="123"/>
      <c r="X705" s="123"/>
      <c r="Y705" s="123"/>
      <c r="Z705" s="123"/>
      <c r="AA705" s="123"/>
      <c r="AB705" s="147"/>
      <c r="AC705" s="147"/>
    </row>
    <row r="706" spans="1:29" ht="15" customHeight="1" x14ac:dyDescent="0.25">
      <c r="A706" s="142" t="str">
        <f>[3]Enums!$A$144</f>
        <v>1.1.0</v>
      </c>
      <c r="B706" s="123"/>
      <c r="C706" s="123"/>
      <c r="D706" s="123"/>
      <c r="E706" s="123" t="str">
        <f>Objects!$J$242</f>
        <v>Bag (Potassium Chloride)</v>
      </c>
      <c r="F706" s="123">
        <v>4</v>
      </c>
      <c r="G706" s="123" t="str">
        <f>Objects!$J$287</f>
        <v>Vial (Sulfuric Acid)</v>
      </c>
      <c r="H706" s="124">
        <v>2</v>
      </c>
      <c r="I706" s="123"/>
      <c r="J706" s="124"/>
      <c r="K706" s="123"/>
      <c r="L706" s="124"/>
      <c r="M706" s="123"/>
      <c r="N706" s="124"/>
      <c r="O706" s="156" t="str">
        <f>Objects!$N$20</f>
        <v>Bag (Potassium Bisulfate)</v>
      </c>
      <c r="P706" s="123">
        <v>4</v>
      </c>
      <c r="Q706" s="123"/>
      <c r="R706" s="123"/>
      <c r="S706" s="123"/>
      <c r="T706" s="123"/>
      <c r="U706" s="123"/>
      <c r="V706" s="123"/>
      <c r="W706" s="123"/>
      <c r="X706" s="123"/>
      <c r="Y706" s="123"/>
      <c r="Z706" s="123"/>
      <c r="AA706" s="123"/>
      <c r="AB706" s="147"/>
      <c r="AC706" s="147"/>
    </row>
    <row r="707" spans="1:29" ht="15" customHeight="1" x14ac:dyDescent="0.25">
      <c r="A707" s="142" t="str">
        <f>[3]Enums!$A$144</f>
        <v>1.1.0</v>
      </c>
      <c r="B707" s="123"/>
      <c r="C707" s="123"/>
      <c r="D707" s="123"/>
      <c r="E707" s="123" t="str">
        <f>Objects!$J$242</f>
        <v>Bag (Potassium Chloride)</v>
      </c>
      <c r="F707" s="123">
        <v>16</v>
      </c>
      <c r="G707" s="123" t="str">
        <f>Objects!$J$287</f>
        <v>Vial (Sulfuric Acid)</v>
      </c>
      <c r="H707" s="124">
        <v>3</v>
      </c>
      <c r="I707" s="123"/>
      <c r="J707" s="124"/>
      <c r="K707" s="123"/>
      <c r="L707" s="124"/>
      <c r="M707" s="123"/>
      <c r="N707" s="124"/>
      <c r="O707" s="156" t="str">
        <f>Objects!$N$20</f>
        <v>Bag (Potassium Bisulfate)</v>
      </c>
      <c r="P707" s="123">
        <v>16</v>
      </c>
      <c r="Q707" s="123"/>
      <c r="R707" s="123"/>
      <c r="S707" s="123"/>
      <c r="T707" s="123"/>
      <c r="U707" s="123"/>
      <c r="V707" s="123"/>
      <c r="W707" s="123"/>
      <c r="X707" s="123"/>
      <c r="Y707" s="123"/>
      <c r="Z707" s="123"/>
      <c r="AA707" s="123"/>
      <c r="AB707" s="147"/>
      <c r="AC707" s="147"/>
    </row>
    <row r="708" spans="1:29" ht="15" customHeight="1" x14ac:dyDescent="0.25">
      <c r="A708" s="142" t="str">
        <f>[3]Enums!$A$144</f>
        <v>1.1.0</v>
      </c>
      <c r="B708" s="123"/>
      <c r="C708" s="123"/>
      <c r="D708" s="123"/>
      <c r="E708" s="123" t="str">
        <f>Objects!$K$242</f>
        <v>Sack (Potassium Chloride)</v>
      </c>
      <c r="F708" s="123">
        <v>1</v>
      </c>
      <c r="G708" s="123" t="str">
        <f>Objects!$J$287</f>
        <v>Vial (Sulfuric Acid)</v>
      </c>
      <c r="H708" s="124">
        <v>4</v>
      </c>
      <c r="I708" s="123"/>
      <c r="J708" s="124"/>
      <c r="K708" s="123"/>
      <c r="L708" s="124"/>
      <c r="M708" s="123"/>
      <c r="N708" s="124"/>
      <c r="O708" s="156" t="str">
        <f>Objects!$O$20</f>
        <v>Sack (Potassium Bisulfate)</v>
      </c>
      <c r="P708" s="123">
        <v>1</v>
      </c>
      <c r="Q708" s="123"/>
      <c r="R708" s="123"/>
      <c r="S708" s="123"/>
      <c r="T708" s="123"/>
      <c r="U708" s="123"/>
      <c r="V708" s="123"/>
      <c r="W708" s="123"/>
      <c r="X708" s="123"/>
      <c r="Y708" s="123"/>
      <c r="Z708" s="123"/>
      <c r="AA708" s="123"/>
      <c r="AB708" s="147"/>
      <c r="AC708" s="147"/>
    </row>
    <row r="709" spans="1:29" ht="15" customHeight="1" x14ac:dyDescent="0.25">
      <c r="A709" s="142" t="str">
        <f>[3]Enums!$A$144</f>
        <v>1.1.0</v>
      </c>
      <c r="B709" s="123"/>
      <c r="C709" s="123"/>
      <c r="D709" s="123"/>
      <c r="E709" s="123" t="str">
        <f>Objects!$K$242</f>
        <v>Sack (Potassium Chloride)</v>
      </c>
      <c r="F709" s="123">
        <v>4</v>
      </c>
      <c r="G709" s="123" t="str">
        <f>Objects!$J$287</f>
        <v>Vial (Sulfuric Acid)</v>
      </c>
      <c r="H709" s="124">
        <v>8</v>
      </c>
      <c r="I709" s="123"/>
      <c r="J709" s="124"/>
      <c r="K709" s="123"/>
      <c r="L709" s="124"/>
      <c r="M709" s="123"/>
      <c r="N709" s="124"/>
      <c r="O709" s="156" t="str">
        <f>Objects!$O$20</f>
        <v>Sack (Potassium Bisulfate)</v>
      </c>
      <c r="P709" s="123">
        <v>4</v>
      </c>
      <c r="Q709" s="123"/>
      <c r="R709" s="123"/>
      <c r="S709" s="123"/>
      <c r="T709" s="123"/>
      <c r="U709" s="123"/>
      <c r="V709" s="123"/>
      <c r="W709" s="123"/>
      <c r="X709" s="123"/>
      <c r="Y709" s="123"/>
      <c r="Z709" s="123"/>
      <c r="AA709" s="123"/>
      <c r="AB709" s="147"/>
      <c r="AC709" s="147"/>
    </row>
    <row r="710" spans="1:29" ht="15" customHeight="1" x14ac:dyDescent="0.25">
      <c r="A710" s="142" t="str">
        <f>[3]Enums!$A$144</f>
        <v>1.1.0</v>
      </c>
      <c r="B710" s="123"/>
      <c r="C710" s="123"/>
      <c r="D710" s="123"/>
      <c r="E710" s="123" t="str">
        <f>Objects!$K$242</f>
        <v>Sack (Potassium Chloride)</v>
      </c>
      <c r="F710" s="123">
        <v>16</v>
      </c>
      <c r="G710" s="123" t="str">
        <f>Objects!$J$287</f>
        <v>Vial (Sulfuric Acid)</v>
      </c>
      <c r="H710" s="124">
        <v>12</v>
      </c>
      <c r="I710" s="123"/>
      <c r="J710" s="124"/>
      <c r="K710" s="123"/>
      <c r="L710" s="124"/>
      <c r="M710" s="123"/>
      <c r="N710" s="124"/>
      <c r="O710" s="156" t="str">
        <f>Objects!$O$20</f>
        <v>Sack (Potassium Bisulfate)</v>
      </c>
      <c r="P710" s="123">
        <v>16</v>
      </c>
      <c r="Q710" s="123"/>
      <c r="R710" s="123"/>
      <c r="S710" s="123"/>
      <c r="T710" s="123"/>
      <c r="U710" s="123"/>
      <c r="V710" s="123"/>
      <c r="W710" s="123"/>
      <c r="X710" s="123"/>
      <c r="Y710" s="123"/>
      <c r="Z710" s="123"/>
      <c r="AA710" s="123"/>
      <c r="AB710" s="147"/>
      <c r="AC710" s="147"/>
    </row>
    <row r="711" spans="1:29" ht="15" customHeight="1" x14ac:dyDescent="0.25">
      <c r="A711" s="142" t="str">
        <f>[3]Enums!$A$144</f>
        <v>1.1.0</v>
      </c>
      <c r="B711" s="123"/>
      <c r="C711" s="123"/>
      <c r="D711" s="123"/>
      <c r="E711" s="123" t="str">
        <f>Objects!$L$242</f>
        <v>Powder Keg (Potassium Chloride)</v>
      </c>
      <c r="F711" s="123">
        <v>1</v>
      </c>
      <c r="G711" s="123" t="str">
        <f>Objects!$J$287</f>
        <v>Vial (Sulfuric Acid)</v>
      </c>
      <c r="H711" s="124">
        <v>16</v>
      </c>
      <c r="I711" s="123"/>
      <c r="J711" s="124"/>
      <c r="K711" s="123"/>
      <c r="L711" s="124"/>
      <c r="M711" s="123"/>
      <c r="N711" s="124"/>
      <c r="O711" s="156" t="str">
        <f>Objects!$P$20</f>
        <v>Powder Keg (Potassium Bisulfate)</v>
      </c>
      <c r="P711" s="123">
        <v>1</v>
      </c>
      <c r="Q711" s="123"/>
      <c r="R711" s="123"/>
      <c r="S711" s="123"/>
      <c r="T711" s="123"/>
      <c r="U711" s="123"/>
      <c r="V711" s="123"/>
      <c r="W711" s="123"/>
      <c r="X711" s="123"/>
      <c r="Y711" s="123"/>
      <c r="Z711" s="123"/>
      <c r="AA711" s="123"/>
      <c r="AB711" s="147"/>
      <c r="AC711" s="147"/>
    </row>
    <row r="712" spans="1:29" ht="15" customHeight="1" x14ac:dyDescent="0.25">
      <c r="A712" s="142" t="str">
        <f>[3]Enums!$A$144</f>
        <v>1.1.0</v>
      </c>
      <c r="B712" s="123"/>
      <c r="C712" s="123"/>
      <c r="D712" s="123"/>
      <c r="E712" s="123" t="str">
        <f>Objects!$L$242</f>
        <v>Powder Keg (Potassium Chloride)</v>
      </c>
      <c r="F712" s="123">
        <v>4</v>
      </c>
      <c r="G712" s="123" t="str">
        <f>Objects!$J$287</f>
        <v>Vial (Sulfuric Acid)</v>
      </c>
      <c r="H712" s="124">
        <v>32</v>
      </c>
      <c r="I712" s="123"/>
      <c r="J712" s="124"/>
      <c r="K712" s="123"/>
      <c r="L712" s="124"/>
      <c r="M712" s="123"/>
      <c r="N712" s="124"/>
      <c r="O712" s="156" t="str">
        <f>Objects!$P$20</f>
        <v>Powder Keg (Potassium Bisulfate)</v>
      </c>
      <c r="P712" s="123">
        <v>4</v>
      </c>
      <c r="Q712" s="123"/>
      <c r="R712" s="123"/>
      <c r="S712" s="123"/>
      <c r="T712" s="123"/>
      <c r="U712" s="123"/>
      <c r="V712" s="123"/>
      <c r="W712" s="123"/>
      <c r="X712" s="123"/>
      <c r="Y712" s="123"/>
      <c r="Z712" s="123"/>
      <c r="AA712" s="123"/>
      <c r="AB712" s="147"/>
      <c r="AC712" s="147"/>
    </row>
    <row r="713" spans="1:29" ht="15" customHeight="1" x14ac:dyDescent="0.25">
      <c r="A713" s="142" t="str">
        <f>[3]Enums!$A$144</f>
        <v>1.1.0</v>
      </c>
      <c r="B713" s="123"/>
      <c r="C713" s="123"/>
      <c r="D713" s="123"/>
      <c r="E713" s="123" t="str">
        <f>Objects!$L$242</f>
        <v>Powder Keg (Potassium Chloride)</v>
      </c>
      <c r="F713" s="123">
        <v>16</v>
      </c>
      <c r="G713" s="123" t="str">
        <f>Objects!$J$287</f>
        <v>Vial (Sulfuric Acid)</v>
      </c>
      <c r="H713" s="124">
        <v>48</v>
      </c>
      <c r="I713" s="123"/>
      <c r="J713" s="124"/>
      <c r="K713" s="123"/>
      <c r="L713" s="124"/>
      <c r="M713" s="123"/>
      <c r="N713" s="124"/>
      <c r="O713" s="156" t="str">
        <f>Objects!$P$20</f>
        <v>Powder Keg (Potassium Bisulfate)</v>
      </c>
      <c r="P713" s="123">
        <v>16</v>
      </c>
      <c r="Q713" s="123"/>
      <c r="R713" s="123"/>
      <c r="S713" s="123"/>
      <c r="T713" s="123"/>
      <c r="U713" s="123"/>
      <c r="V713" s="123"/>
      <c r="W713" s="123"/>
      <c r="X713" s="123"/>
      <c r="Y713" s="123"/>
      <c r="Z713" s="123"/>
      <c r="AA713" s="123"/>
      <c r="AB713" s="147"/>
      <c r="AC713" s="147"/>
    </row>
    <row r="714" spans="1:29" ht="15" customHeight="1" x14ac:dyDescent="0.25">
      <c r="A714" s="142" t="str">
        <f>[3]Enums!$A$144</f>
        <v>1.1.0</v>
      </c>
      <c r="B714" s="123"/>
      <c r="C714" s="123"/>
      <c r="D714" s="123"/>
      <c r="E714" s="123" t="str">
        <f>Objects!$L$242</f>
        <v>Powder Keg (Potassium Chloride)</v>
      </c>
      <c r="F714" s="123">
        <v>64</v>
      </c>
      <c r="G714" s="123" t="str">
        <f>Objects!$K$287</f>
        <v>Beaker (Sulfuric Acid)</v>
      </c>
      <c r="H714" s="124">
        <v>1</v>
      </c>
      <c r="I714" s="123"/>
      <c r="J714" s="124"/>
      <c r="K714" s="123"/>
      <c r="L714" s="124"/>
      <c r="M714" s="123"/>
      <c r="N714" s="124"/>
      <c r="O714" s="156" t="str">
        <f>Objects!$P$20</f>
        <v>Powder Keg (Potassium Bisulfate)</v>
      </c>
      <c r="P714" s="123">
        <v>64</v>
      </c>
      <c r="Q714" s="123"/>
      <c r="R714" s="123"/>
      <c r="S714" s="123"/>
      <c r="T714" s="123"/>
      <c r="U714" s="123"/>
      <c r="V714" s="123"/>
      <c r="W714" s="123"/>
      <c r="X714" s="123"/>
      <c r="Y714" s="123"/>
      <c r="Z714" s="123"/>
      <c r="AA714" s="123"/>
      <c r="AB714" s="147"/>
      <c r="AC714" s="147"/>
    </row>
    <row r="715" spans="1:29" ht="15" customHeight="1" x14ac:dyDescent="0.25">
      <c r="A715" s="142" t="str">
        <f>[3]Enums!$A$144</f>
        <v>1.1.0</v>
      </c>
      <c r="B715" s="123"/>
      <c r="C715" s="123"/>
      <c r="D715" s="123"/>
      <c r="E715" s="123" t="str">
        <f>Objects!$J$245</f>
        <v>Bag (Potassium Hydroxide)</v>
      </c>
      <c r="F715" s="123">
        <v>1</v>
      </c>
      <c r="G715" s="123" t="str">
        <f>Objects!$J$161</f>
        <v>Vial (Hydrochloric Acid)</v>
      </c>
      <c r="H715" s="123">
        <v>1</v>
      </c>
      <c r="I715" s="123"/>
      <c r="J715" s="124"/>
      <c r="K715" s="123"/>
      <c r="L715" s="124"/>
      <c r="M715" s="123"/>
      <c r="N715" s="124"/>
      <c r="O715" s="156" t="str">
        <f>Objects!$J$242</f>
        <v>Bag (Potassium Chloride)</v>
      </c>
      <c r="P715" s="123">
        <v>1</v>
      </c>
      <c r="Q715" s="123" t="str">
        <f>Objects!$J$317</f>
        <v>Vial (Deionized Water)</v>
      </c>
      <c r="R715" s="123">
        <v>1</v>
      </c>
      <c r="S715" s="123"/>
      <c r="T715" s="123"/>
      <c r="U715" s="123"/>
      <c r="V715" s="123"/>
      <c r="W715" s="123"/>
      <c r="X715" s="123"/>
      <c r="Y715" s="123"/>
      <c r="Z715" s="123"/>
      <c r="AA715" s="123"/>
      <c r="AB715" s="147"/>
      <c r="AC715" s="147"/>
    </row>
    <row r="716" spans="1:29" ht="15" customHeight="1" x14ac:dyDescent="0.25">
      <c r="A716" s="142" t="str">
        <f>[3]Enums!$A$144</f>
        <v>1.1.0</v>
      </c>
      <c r="B716" s="123"/>
      <c r="C716" s="123"/>
      <c r="D716" s="123"/>
      <c r="E716" s="123" t="str">
        <f>Objects!$J$245</f>
        <v>Bag (Potassium Hydroxide)</v>
      </c>
      <c r="F716" s="123">
        <v>4</v>
      </c>
      <c r="G716" s="123" t="str">
        <f>Objects!$J$161</f>
        <v>Vial (Hydrochloric Acid)</v>
      </c>
      <c r="H716" s="123">
        <v>4</v>
      </c>
      <c r="I716" s="123"/>
      <c r="J716" s="124"/>
      <c r="K716" s="123"/>
      <c r="L716" s="124"/>
      <c r="M716" s="123"/>
      <c r="N716" s="124"/>
      <c r="O716" s="156" t="str">
        <f>Objects!$J$242</f>
        <v>Bag (Potassium Chloride)</v>
      </c>
      <c r="P716" s="123">
        <v>4</v>
      </c>
      <c r="Q716" s="123" t="str">
        <f>Objects!$J$317</f>
        <v>Vial (Deionized Water)</v>
      </c>
      <c r="R716" s="123">
        <v>4</v>
      </c>
      <c r="S716" s="123"/>
      <c r="T716" s="123"/>
      <c r="U716" s="123"/>
      <c r="V716" s="123"/>
      <c r="W716" s="123"/>
      <c r="X716" s="123"/>
      <c r="Y716" s="123"/>
      <c r="Z716" s="123"/>
      <c r="AA716" s="123"/>
      <c r="AB716" s="147"/>
      <c r="AC716" s="147"/>
    </row>
    <row r="717" spans="1:29" ht="15" customHeight="1" x14ac:dyDescent="0.25">
      <c r="A717" s="142" t="str">
        <f>[3]Enums!$A$144</f>
        <v>1.1.0</v>
      </c>
      <c r="B717" s="123"/>
      <c r="C717" s="123"/>
      <c r="D717" s="123"/>
      <c r="E717" s="123" t="str">
        <f>Objects!$J$245</f>
        <v>Bag (Potassium Hydroxide)</v>
      </c>
      <c r="F717" s="123">
        <v>16</v>
      </c>
      <c r="G717" s="123" t="str">
        <f>Objects!$J$161</f>
        <v>Vial (Hydrochloric Acid)</v>
      </c>
      <c r="H717" s="123">
        <v>16</v>
      </c>
      <c r="I717" s="123"/>
      <c r="J717" s="124"/>
      <c r="K717" s="123"/>
      <c r="L717" s="124"/>
      <c r="M717" s="123"/>
      <c r="N717" s="124"/>
      <c r="O717" s="156" t="str">
        <f>Objects!$J$242</f>
        <v>Bag (Potassium Chloride)</v>
      </c>
      <c r="P717" s="123">
        <v>16</v>
      </c>
      <c r="Q717" s="123" t="str">
        <f>Objects!$J$317</f>
        <v>Vial (Deionized Water)</v>
      </c>
      <c r="R717" s="123">
        <v>16</v>
      </c>
      <c r="S717" s="123"/>
      <c r="T717" s="123"/>
      <c r="U717" s="123"/>
      <c r="V717" s="123"/>
      <c r="W717" s="123"/>
      <c r="X717" s="123"/>
      <c r="Y717" s="123"/>
      <c r="Z717" s="123"/>
      <c r="AA717" s="123"/>
      <c r="AB717" s="147"/>
      <c r="AC717" s="147"/>
    </row>
    <row r="718" spans="1:29" ht="15" customHeight="1" x14ac:dyDescent="0.25">
      <c r="A718" s="142" t="str">
        <f>[3]Enums!$A$144</f>
        <v>1.1.0</v>
      </c>
      <c r="B718" s="123"/>
      <c r="C718" s="123"/>
      <c r="D718" s="123"/>
      <c r="E718" s="123" t="str">
        <f>Objects!$K$245</f>
        <v>Sack (Potassium Hydroxide)</v>
      </c>
      <c r="F718" s="123">
        <v>1</v>
      </c>
      <c r="G718" s="123" t="str">
        <f>Objects!$K$161</f>
        <v>Beaker (Hydrochloric Acid)</v>
      </c>
      <c r="H718" s="123">
        <v>1</v>
      </c>
      <c r="I718" s="123"/>
      <c r="J718" s="124"/>
      <c r="K718" s="123"/>
      <c r="L718" s="124"/>
      <c r="M718" s="123"/>
      <c r="N718" s="124"/>
      <c r="O718" s="156" t="str">
        <f>Objects!$K$242</f>
        <v>Sack (Potassium Chloride)</v>
      </c>
      <c r="P718" s="123">
        <v>1</v>
      </c>
      <c r="Q718" s="123" t="str">
        <f>Objects!$K$317</f>
        <v>Beaker (Deionized Water)</v>
      </c>
      <c r="R718" s="123">
        <v>1</v>
      </c>
      <c r="S718" s="123"/>
      <c r="T718" s="123"/>
      <c r="U718" s="123"/>
      <c r="V718" s="123"/>
      <c r="W718" s="123"/>
      <c r="X718" s="123"/>
      <c r="Y718" s="123"/>
      <c r="Z718" s="123"/>
      <c r="AA718" s="123"/>
      <c r="AB718" s="147"/>
      <c r="AC718" s="147"/>
    </row>
    <row r="719" spans="1:29" ht="15" customHeight="1" x14ac:dyDescent="0.25">
      <c r="A719" s="142" t="str">
        <f>[3]Enums!$A$144</f>
        <v>1.1.0</v>
      </c>
      <c r="B719" s="123"/>
      <c r="C719" s="123"/>
      <c r="D719" s="123"/>
      <c r="E719" s="123" t="str">
        <f>Objects!$K$245</f>
        <v>Sack (Potassium Hydroxide)</v>
      </c>
      <c r="F719" s="123">
        <v>4</v>
      </c>
      <c r="G719" s="123" t="str">
        <f>Objects!$K$161</f>
        <v>Beaker (Hydrochloric Acid)</v>
      </c>
      <c r="H719" s="123">
        <v>4</v>
      </c>
      <c r="I719" s="123"/>
      <c r="J719" s="124"/>
      <c r="K719" s="123"/>
      <c r="L719" s="124"/>
      <c r="M719" s="123"/>
      <c r="N719" s="124"/>
      <c r="O719" s="156" t="str">
        <f>Objects!$K$242</f>
        <v>Sack (Potassium Chloride)</v>
      </c>
      <c r="P719" s="123">
        <v>4</v>
      </c>
      <c r="Q719" s="123" t="str">
        <f>Objects!$K$317</f>
        <v>Beaker (Deionized Water)</v>
      </c>
      <c r="R719" s="123">
        <v>4</v>
      </c>
      <c r="S719" s="123"/>
      <c r="T719" s="123"/>
      <c r="U719" s="123"/>
      <c r="V719" s="123"/>
      <c r="W719" s="123"/>
      <c r="X719" s="123"/>
      <c r="Y719" s="123"/>
      <c r="Z719" s="123"/>
      <c r="AA719" s="123"/>
      <c r="AB719" s="147"/>
      <c r="AC719" s="147"/>
    </row>
    <row r="720" spans="1:29" ht="15" customHeight="1" x14ac:dyDescent="0.25">
      <c r="A720" s="142" t="str">
        <f>[3]Enums!$A$144</f>
        <v>1.1.0</v>
      </c>
      <c r="B720" s="123"/>
      <c r="C720" s="123"/>
      <c r="D720" s="123"/>
      <c r="E720" s="123" t="str">
        <f>Objects!$K$245</f>
        <v>Sack (Potassium Hydroxide)</v>
      </c>
      <c r="F720" s="123">
        <v>16</v>
      </c>
      <c r="G720" s="123" t="str">
        <f>Objects!$K$161</f>
        <v>Beaker (Hydrochloric Acid)</v>
      </c>
      <c r="H720" s="123">
        <v>16</v>
      </c>
      <c r="I720" s="123"/>
      <c r="J720" s="124"/>
      <c r="K720" s="123"/>
      <c r="L720" s="124"/>
      <c r="M720" s="123"/>
      <c r="N720" s="124"/>
      <c r="O720" s="156" t="str">
        <f>Objects!$K$242</f>
        <v>Sack (Potassium Chloride)</v>
      </c>
      <c r="P720" s="123">
        <v>16</v>
      </c>
      <c r="Q720" s="123" t="str">
        <f>Objects!$K$317</f>
        <v>Beaker (Deionized Water)</v>
      </c>
      <c r="R720" s="123">
        <v>16</v>
      </c>
      <c r="S720" s="123"/>
      <c r="T720" s="123"/>
      <c r="U720" s="123"/>
      <c r="V720" s="123"/>
      <c r="W720" s="123"/>
      <c r="X720" s="123"/>
      <c r="Y720" s="123"/>
      <c r="Z720" s="123"/>
      <c r="AA720" s="123"/>
      <c r="AB720" s="147"/>
      <c r="AC720" s="147"/>
    </row>
    <row r="721" spans="1:29" ht="15" customHeight="1" x14ac:dyDescent="0.25">
      <c r="A721" s="142" t="str">
        <f>[3]Enums!$A$144</f>
        <v>1.1.0</v>
      </c>
      <c r="B721" s="123"/>
      <c r="C721" s="123"/>
      <c r="D721" s="123"/>
      <c r="E721" s="123" t="str">
        <f>Objects!$L$245</f>
        <v>Powder Keg (Potassium Hydroxide)</v>
      </c>
      <c r="F721" s="123">
        <v>1</v>
      </c>
      <c r="G721" s="123" t="str">
        <f>Objects!$L$161</f>
        <v>Drum (Hydrochloric Acid)</v>
      </c>
      <c r="H721" s="123">
        <v>1</v>
      </c>
      <c r="I721" s="123"/>
      <c r="J721" s="124"/>
      <c r="K721" s="123"/>
      <c r="L721" s="124"/>
      <c r="M721" s="123"/>
      <c r="N721" s="124"/>
      <c r="O721" s="156" t="str">
        <f>Objects!$L$242</f>
        <v>Powder Keg (Potassium Chloride)</v>
      </c>
      <c r="P721" s="123">
        <v>1</v>
      </c>
      <c r="Q721" s="123" t="str">
        <f>Objects!$L$317</f>
        <v>Drum (Deionized Water)</v>
      </c>
      <c r="R721" s="123">
        <v>1</v>
      </c>
      <c r="S721" s="123"/>
      <c r="T721" s="123"/>
      <c r="U721" s="123"/>
      <c r="V721" s="123"/>
      <c r="W721" s="123"/>
      <c r="X721" s="123"/>
      <c r="Y721" s="123"/>
      <c r="Z721" s="123"/>
      <c r="AA721" s="123"/>
      <c r="AB721" s="147"/>
      <c r="AC721" s="147"/>
    </row>
    <row r="722" spans="1:29" ht="15" customHeight="1" x14ac:dyDescent="0.25">
      <c r="A722" s="142" t="str">
        <f>[3]Enums!$A$144</f>
        <v>1.1.0</v>
      </c>
      <c r="B722" s="123"/>
      <c r="C722" s="123"/>
      <c r="D722" s="123"/>
      <c r="E722" s="123" t="str">
        <f>Objects!$L$245</f>
        <v>Powder Keg (Potassium Hydroxide)</v>
      </c>
      <c r="F722" s="123">
        <v>4</v>
      </c>
      <c r="G722" s="123" t="str">
        <f>Objects!$L$161</f>
        <v>Drum (Hydrochloric Acid)</v>
      </c>
      <c r="H722" s="123">
        <v>4</v>
      </c>
      <c r="I722" s="123"/>
      <c r="J722" s="124"/>
      <c r="K722" s="123"/>
      <c r="L722" s="124"/>
      <c r="M722" s="123"/>
      <c r="N722" s="124"/>
      <c r="O722" s="156" t="str">
        <f>Objects!$L$242</f>
        <v>Powder Keg (Potassium Chloride)</v>
      </c>
      <c r="P722" s="123">
        <v>4</v>
      </c>
      <c r="Q722" s="123" t="str">
        <f>Objects!$L$317</f>
        <v>Drum (Deionized Water)</v>
      </c>
      <c r="R722" s="123">
        <v>4</v>
      </c>
      <c r="S722" s="123"/>
      <c r="T722" s="123"/>
      <c r="U722" s="123"/>
      <c r="V722" s="123"/>
      <c r="W722" s="123"/>
      <c r="X722" s="123"/>
      <c r="Y722" s="123"/>
      <c r="Z722" s="123"/>
      <c r="AA722" s="123"/>
      <c r="AB722" s="147"/>
      <c r="AC722" s="147"/>
    </row>
    <row r="723" spans="1:29" ht="15" customHeight="1" x14ac:dyDescent="0.25">
      <c r="A723" s="142" t="str">
        <f>[3]Enums!$A$144</f>
        <v>1.1.0</v>
      </c>
      <c r="B723" s="123"/>
      <c r="C723" s="123"/>
      <c r="D723" s="123"/>
      <c r="E723" s="123" t="str">
        <f>Objects!$L$245</f>
        <v>Powder Keg (Potassium Hydroxide)</v>
      </c>
      <c r="F723" s="123">
        <v>16</v>
      </c>
      <c r="G723" s="123" t="str">
        <f>Objects!$L$161</f>
        <v>Drum (Hydrochloric Acid)</v>
      </c>
      <c r="H723" s="123">
        <v>16</v>
      </c>
      <c r="I723" s="123"/>
      <c r="J723" s="124"/>
      <c r="K723" s="123"/>
      <c r="L723" s="124"/>
      <c r="M723" s="123"/>
      <c r="N723" s="124"/>
      <c r="O723" s="156" t="str">
        <f>Objects!$L$242</f>
        <v>Powder Keg (Potassium Chloride)</v>
      </c>
      <c r="P723" s="123">
        <v>16</v>
      </c>
      <c r="Q723" s="123" t="str">
        <f>Objects!$L$317</f>
        <v>Drum (Deionized Water)</v>
      </c>
      <c r="R723" s="123">
        <v>16</v>
      </c>
      <c r="S723" s="123"/>
      <c r="T723" s="123"/>
      <c r="U723" s="123"/>
      <c r="V723" s="123"/>
      <c r="W723" s="123"/>
      <c r="X723" s="123"/>
      <c r="Y723" s="123"/>
      <c r="Z723" s="123"/>
      <c r="AA723" s="123"/>
      <c r="AB723" s="147"/>
      <c r="AC723" s="147"/>
    </row>
    <row r="724" spans="1:29" ht="15" customHeight="1" x14ac:dyDescent="0.25">
      <c r="A724" s="142" t="str">
        <f>[3]Enums!$A$144</f>
        <v>1.1.0</v>
      </c>
      <c r="B724" s="123"/>
      <c r="C724" s="123"/>
      <c r="D724" s="123"/>
      <c r="E724" s="123" t="str">
        <f>Objects!$L$245</f>
        <v>Powder Keg (Potassium Hydroxide)</v>
      </c>
      <c r="F724" s="123">
        <v>64</v>
      </c>
      <c r="G724" s="123" t="str">
        <f>Objects!$L$161</f>
        <v>Drum (Hydrochloric Acid)</v>
      </c>
      <c r="H724" s="123">
        <v>64</v>
      </c>
      <c r="I724" s="123"/>
      <c r="J724" s="124"/>
      <c r="K724" s="123"/>
      <c r="L724" s="124"/>
      <c r="M724" s="123"/>
      <c r="N724" s="124"/>
      <c r="O724" s="156" t="str">
        <f>Objects!$L$242</f>
        <v>Powder Keg (Potassium Chloride)</v>
      </c>
      <c r="P724" s="123">
        <v>64</v>
      </c>
      <c r="Q724" s="123" t="str">
        <f>Objects!$L$317</f>
        <v>Drum (Deionized Water)</v>
      </c>
      <c r="R724" s="123">
        <v>64</v>
      </c>
      <c r="S724" s="123"/>
      <c r="T724" s="123"/>
      <c r="U724" s="123"/>
      <c r="V724" s="123"/>
      <c r="W724" s="123"/>
      <c r="X724" s="123"/>
      <c r="Y724" s="123"/>
      <c r="Z724" s="123"/>
      <c r="AA724" s="123"/>
      <c r="AB724" s="147"/>
      <c r="AC724" s="147"/>
    </row>
    <row r="725" spans="1:29" ht="15" customHeight="1" x14ac:dyDescent="0.25">
      <c r="A725" s="142" t="str">
        <f>[3]Enums!$A$144</f>
        <v>1.1.0</v>
      </c>
      <c r="B725" s="123"/>
      <c r="C725" s="123"/>
      <c r="D725" s="123"/>
      <c r="E725" s="123" t="s">
        <v>155</v>
      </c>
      <c r="F725" s="123">
        <v>1</v>
      </c>
      <c r="G725" s="123"/>
      <c r="H725" s="123"/>
      <c r="I725" s="123"/>
      <c r="J725" s="124"/>
      <c r="K725" s="123"/>
      <c r="L725" s="124"/>
      <c r="M725" s="123"/>
      <c r="N725" s="124"/>
      <c r="O725" s="156" t="str">
        <f>Objects!$J$242</f>
        <v>Bag (Potassium Chloride)</v>
      </c>
      <c r="P725" s="123">
        <v>4</v>
      </c>
      <c r="Q725" s="123"/>
      <c r="R725" s="123"/>
      <c r="S725" s="123"/>
      <c r="T725" s="123"/>
      <c r="U725" s="123"/>
      <c r="V725" s="123"/>
      <c r="W725" s="123"/>
      <c r="X725" s="123"/>
      <c r="Y725" s="123"/>
      <c r="Z725" s="123"/>
      <c r="AA725" s="123"/>
      <c r="AB725" s="147"/>
      <c r="AC725" s="147"/>
    </row>
    <row r="726" spans="1:29" ht="15" customHeight="1" x14ac:dyDescent="0.25">
      <c r="A726" s="142" t="str">
        <f>[3]Enums!$A$144</f>
        <v>1.1.0</v>
      </c>
      <c r="B726" s="123"/>
      <c r="C726" s="123"/>
      <c r="D726" s="123"/>
      <c r="E726" s="123" t="s">
        <v>155</v>
      </c>
      <c r="F726" s="123">
        <v>4</v>
      </c>
      <c r="G726" s="123"/>
      <c r="H726" s="123"/>
      <c r="I726" s="123"/>
      <c r="J726" s="124"/>
      <c r="K726" s="123"/>
      <c r="L726" s="124"/>
      <c r="M726" s="123"/>
      <c r="N726" s="124"/>
      <c r="O726" s="156" t="str">
        <f>Objects!$J$242</f>
        <v>Bag (Potassium Chloride)</v>
      </c>
      <c r="P726" s="123">
        <v>16</v>
      </c>
      <c r="Q726" s="123"/>
      <c r="R726" s="123"/>
      <c r="S726" s="123"/>
      <c r="T726" s="123"/>
      <c r="U726" s="123"/>
      <c r="V726" s="123"/>
      <c r="W726" s="123"/>
      <c r="X726" s="123"/>
      <c r="Y726" s="123"/>
      <c r="Z726" s="123"/>
      <c r="AA726" s="123"/>
      <c r="AB726" s="147"/>
      <c r="AC726" s="147"/>
    </row>
    <row r="727" spans="1:29" ht="15" customHeight="1" x14ac:dyDescent="0.25">
      <c r="A727" s="142" t="str">
        <f>[3]Enums!$A$144</f>
        <v>1.1.0</v>
      </c>
      <c r="B727" s="123"/>
      <c r="C727" s="123"/>
      <c r="D727" s="123"/>
      <c r="E727" s="123" t="s">
        <v>155</v>
      </c>
      <c r="F727" s="123">
        <v>16</v>
      </c>
      <c r="G727" s="123"/>
      <c r="H727" s="123"/>
      <c r="I727" s="123"/>
      <c r="J727" s="124"/>
      <c r="K727" s="123"/>
      <c r="L727" s="124"/>
      <c r="M727" s="123"/>
      <c r="N727" s="124"/>
      <c r="O727" s="156" t="str">
        <f>Objects!$K$242</f>
        <v>Sack (Potassium Chloride)</v>
      </c>
      <c r="P727" s="123">
        <v>1</v>
      </c>
      <c r="Q727" s="123"/>
      <c r="R727" s="123"/>
      <c r="S727" s="123"/>
      <c r="T727" s="123"/>
      <c r="U727" s="123"/>
      <c r="V727" s="123"/>
      <c r="W727" s="123"/>
      <c r="X727" s="123"/>
      <c r="Y727" s="123"/>
      <c r="Z727" s="123"/>
      <c r="AA727" s="123"/>
      <c r="AB727" s="147"/>
      <c r="AC727" s="147"/>
    </row>
    <row r="728" spans="1:29" ht="15" customHeight="1" x14ac:dyDescent="0.25">
      <c r="A728" s="142" t="str">
        <f>[3]Enums!$A$144</f>
        <v>1.1.0</v>
      </c>
      <c r="B728" s="123"/>
      <c r="C728" s="123"/>
      <c r="D728" s="123"/>
      <c r="E728" s="123" t="s">
        <v>155</v>
      </c>
      <c r="F728" s="123">
        <v>64</v>
      </c>
      <c r="G728" s="123"/>
      <c r="H728" s="123"/>
      <c r="I728" s="123"/>
      <c r="J728" s="124"/>
      <c r="K728" s="123"/>
      <c r="L728" s="124"/>
      <c r="M728" s="123"/>
      <c r="N728" s="124"/>
      <c r="O728" s="156" t="str">
        <f>Objects!$K$242</f>
        <v>Sack (Potassium Chloride)</v>
      </c>
      <c r="P728" s="123">
        <v>4</v>
      </c>
      <c r="Q728" s="123"/>
      <c r="R728" s="123"/>
      <c r="S728" s="123"/>
      <c r="T728" s="123"/>
      <c r="U728" s="123"/>
      <c r="V728" s="123"/>
      <c r="W728" s="123"/>
      <c r="X728" s="123"/>
      <c r="Y728" s="123"/>
      <c r="Z728" s="123"/>
      <c r="AA728" s="123"/>
      <c r="AB728" s="147"/>
      <c r="AC728" s="147"/>
    </row>
    <row r="729" spans="1:29" ht="15" customHeight="1" x14ac:dyDescent="0.25">
      <c r="A729" s="142" t="str">
        <f>[3]Enums!$A$144</f>
        <v>1.1.0</v>
      </c>
      <c r="B729" s="123"/>
      <c r="C729" s="123"/>
      <c r="D729" s="123"/>
      <c r="E729" s="123" t="s">
        <v>155</v>
      </c>
      <c r="F729" s="123">
        <v>64</v>
      </c>
      <c r="G729" s="123" t="s">
        <v>155</v>
      </c>
      <c r="H729" s="123">
        <v>64</v>
      </c>
      <c r="I729" s="123" t="s">
        <v>155</v>
      </c>
      <c r="J729" s="123">
        <v>64</v>
      </c>
      <c r="K729" s="123" t="s">
        <v>155</v>
      </c>
      <c r="L729" s="123">
        <v>64</v>
      </c>
      <c r="M729" s="123"/>
      <c r="N729" s="124"/>
      <c r="O729" s="156" t="str">
        <f>Objects!$K$242</f>
        <v>Sack (Potassium Chloride)</v>
      </c>
      <c r="P729" s="123">
        <v>16</v>
      </c>
      <c r="Q729" s="123"/>
      <c r="R729" s="123"/>
      <c r="S729" s="123"/>
      <c r="T729" s="123"/>
      <c r="U729" s="123"/>
      <c r="V729" s="123"/>
      <c r="W729" s="123"/>
      <c r="X729" s="123"/>
      <c r="Y729" s="123"/>
      <c r="Z729" s="123"/>
      <c r="AA729" s="123"/>
      <c r="AB729" s="147"/>
      <c r="AC729" s="147"/>
    </row>
    <row r="730" spans="1:29" ht="15" customHeight="1" x14ac:dyDescent="0.25">
      <c r="A730" s="142" t="str">
        <f>[3]Enums!$A$144</f>
        <v>1.1.0</v>
      </c>
      <c r="B730" s="123"/>
      <c r="C730" s="123"/>
      <c r="D730" s="123"/>
      <c r="E730" s="123" t="str">
        <f>Objects!$N$4</f>
        <v>Vial (Acrylonitrile)</v>
      </c>
      <c r="F730" s="123">
        <v>1</v>
      </c>
      <c r="G730" s="123" t="str">
        <f>Objects!$J$70</f>
        <v>Vial (Butadiene)</v>
      </c>
      <c r="H730" s="123">
        <v>3</v>
      </c>
      <c r="I730" s="123"/>
      <c r="J730" s="124"/>
      <c r="K730" s="123"/>
      <c r="L730" s="124"/>
      <c r="M730" s="123"/>
      <c r="N730" s="124"/>
      <c r="O730" s="156" t="str">
        <f>Objects!$V$27</f>
        <v>Bag (Nitrile-Butadiene Rubber Pellets)</v>
      </c>
      <c r="P730" s="123">
        <v>4</v>
      </c>
      <c r="Q730" s="123"/>
      <c r="R730" s="123"/>
      <c r="S730" s="123"/>
      <c r="T730" s="123"/>
      <c r="U730" s="123"/>
      <c r="V730" s="123"/>
      <c r="W730" s="123"/>
      <c r="X730" s="123"/>
      <c r="Y730" s="123"/>
      <c r="Z730" s="123"/>
      <c r="AA730" s="123"/>
      <c r="AB730" s="147"/>
      <c r="AC730" s="147"/>
    </row>
    <row r="731" spans="1:29" ht="15" customHeight="1" x14ac:dyDescent="0.25">
      <c r="A731" s="142" t="str">
        <f>[3]Enums!$A$144</f>
        <v>1.1.0</v>
      </c>
      <c r="B731" s="123"/>
      <c r="C731" s="123"/>
      <c r="D731" s="123"/>
      <c r="E731" s="123" t="str">
        <f>Objects!$N$4</f>
        <v>Vial (Acrylonitrile)</v>
      </c>
      <c r="F731" s="123">
        <v>4</v>
      </c>
      <c r="G731" s="123" t="str">
        <f>Objects!$J$70</f>
        <v>Vial (Butadiene)</v>
      </c>
      <c r="H731" s="123">
        <v>12</v>
      </c>
      <c r="I731" s="123"/>
      <c r="J731" s="124"/>
      <c r="K731" s="123"/>
      <c r="L731" s="124"/>
      <c r="M731" s="123"/>
      <c r="N731" s="124"/>
      <c r="O731" s="156" t="str">
        <f>Objects!$V$27</f>
        <v>Bag (Nitrile-Butadiene Rubber Pellets)</v>
      </c>
      <c r="P731" s="123">
        <v>16</v>
      </c>
      <c r="Q731" s="123"/>
      <c r="R731" s="123"/>
      <c r="S731" s="123"/>
      <c r="T731" s="123"/>
      <c r="U731" s="123"/>
      <c r="V731" s="123"/>
      <c r="W731" s="123"/>
      <c r="X731" s="123"/>
      <c r="Y731" s="123"/>
      <c r="Z731" s="123"/>
      <c r="AA731" s="123"/>
      <c r="AB731" s="147"/>
      <c r="AC731" s="147"/>
    </row>
    <row r="732" spans="1:29" ht="15" customHeight="1" x14ac:dyDescent="0.25">
      <c r="A732" s="142" t="str">
        <f>[3]Enums!$A$144</f>
        <v>1.1.0</v>
      </c>
      <c r="B732" s="123"/>
      <c r="C732" s="123"/>
      <c r="D732" s="123"/>
      <c r="E732" s="123" t="str">
        <f>Objects!$N$4</f>
        <v>Vial (Acrylonitrile)</v>
      </c>
      <c r="F732" s="123">
        <v>16</v>
      </c>
      <c r="G732" s="123" t="str">
        <f>Objects!$J$70</f>
        <v>Vial (Butadiene)</v>
      </c>
      <c r="H732" s="123">
        <v>48</v>
      </c>
      <c r="I732" s="123"/>
      <c r="J732" s="124"/>
      <c r="K732" s="123"/>
      <c r="L732" s="124"/>
      <c r="M732" s="123"/>
      <c r="N732" s="124"/>
      <c r="O732" s="156" t="str">
        <f>Objects!$W$27</f>
        <v>Sack (Nitrile-Butadiene Rubber Pellets)</v>
      </c>
      <c r="P732" s="123">
        <v>1</v>
      </c>
      <c r="Q732" s="123"/>
      <c r="R732" s="123"/>
      <c r="S732" s="123"/>
      <c r="T732" s="123"/>
      <c r="U732" s="123"/>
      <c r="V732" s="123"/>
      <c r="W732" s="123"/>
      <c r="X732" s="123"/>
      <c r="Y732" s="123"/>
      <c r="Z732" s="123"/>
      <c r="AA732" s="123"/>
      <c r="AB732" s="147"/>
      <c r="AC732" s="147"/>
    </row>
    <row r="733" spans="1:29" ht="15" customHeight="1" x14ac:dyDescent="0.25">
      <c r="A733" s="142" t="str">
        <f>[3]Enums!$A$144</f>
        <v>1.1.0</v>
      </c>
      <c r="C733" s="134"/>
      <c r="D733" s="134"/>
      <c r="E733" s="123" t="str">
        <f>Objects!$O$4</f>
        <v>Beaker (Acrylonitrile)</v>
      </c>
      <c r="F733" s="131">
        <v>1</v>
      </c>
      <c r="G733" s="123" t="str">
        <f>Objects!$K$70</f>
        <v>Beaker (Butadiene)</v>
      </c>
      <c r="H733" s="131">
        <v>3</v>
      </c>
      <c r="I733" s="123"/>
      <c r="J733" s="131"/>
      <c r="K733" s="132"/>
      <c r="L733" s="131"/>
      <c r="M733" s="132"/>
      <c r="N733" s="131"/>
      <c r="O733" s="156" t="str">
        <f>Objects!$W$27</f>
        <v>Sack (Nitrile-Butadiene Rubber Pellets)</v>
      </c>
      <c r="P733" s="133">
        <v>4</v>
      </c>
      <c r="Q733" s="134"/>
      <c r="R733" s="134"/>
      <c r="S733" s="134"/>
      <c r="T733" s="134"/>
      <c r="U733" s="134"/>
      <c r="V733" s="134"/>
      <c r="W733" s="134"/>
      <c r="X733" s="134"/>
      <c r="Y733" s="134"/>
      <c r="Z733" s="134"/>
      <c r="AA733" s="132"/>
      <c r="AB733" s="132"/>
      <c r="AC733" s="132"/>
    </row>
    <row r="734" spans="1:29" ht="15" customHeight="1" x14ac:dyDescent="0.25">
      <c r="A734" s="142" t="str">
        <f>[3]Enums!$A$144</f>
        <v>1.1.0</v>
      </c>
      <c r="C734" s="134"/>
      <c r="D734" s="134"/>
      <c r="E734" s="123" t="str">
        <f>Objects!$O$4</f>
        <v>Beaker (Acrylonitrile)</v>
      </c>
      <c r="F734" s="131">
        <v>4</v>
      </c>
      <c r="G734" s="123" t="str">
        <f>Objects!$K$70</f>
        <v>Beaker (Butadiene)</v>
      </c>
      <c r="H734" s="131">
        <v>12</v>
      </c>
      <c r="I734" s="123"/>
      <c r="J734" s="131"/>
      <c r="K734" s="132"/>
      <c r="L734" s="131"/>
      <c r="M734" s="132"/>
      <c r="N734" s="131"/>
      <c r="O734" s="156" t="str">
        <f>Objects!$W$27</f>
        <v>Sack (Nitrile-Butadiene Rubber Pellets)</v>
      </c>
      <c r="P734" s="133">
        <v>16</v>
      </c>
      <c r="Q734" s="134"/>
      <c r="R734" s="134"/>
      <c r="S734" s="134"/>
      <c r="T734" s="134"/>
      <c r="U734" s="134"/>
      <c r="V734" s="134"/>
      <c r="W734" s="134"/>
      <c r="X734" s="134"/>
      <c r="Y734" s="134"/>
      <c r="Z734" s="134"/>
      <c r="AA734" s="132"/>
      <c r="AB734" s="132"/>
      <c r="AC734" s="132"/>
    </row>
    <row r="735" spans="1:29" ht="15" customHeight="1" x14ac:dyDescent="0.25">
      <c r="A735" s="142" t="str">
        <f>[3]Enums!$A$144</f>
        <v>1.1.0</v>
      </c>
      <c r="C735" s="134"/>
      <c r="D735" s="134"/>
      <c r="E735" s="123" t="str">
        <f>Objects!$O$4</f>
        <v>Beaker (Acrylonitrile)</v>
      </c>
      <c r="F735" s="131">
        <v>16</v>
      </c>
      <c r="G735" s="123" t="str">
        <f>Objects!$K$70</f>
        <v>Beaker (Butadiene)</v>
      </c>
      <c r="H735" s="131">
        <v>48</v>
      </c>
      <c r="I735" s="123"/>
      <c r="J735" s="131"/>
      <c r="K735" s="132"/>
      <c r="L735" s="131"/>
      <c r="M735" s="132"/>
      <c r="N735" s="131"/>
      <c r="O735" s="156" t="str">
        <f>Objects!$X$27</f>
        <v>Powder Keg (Nitrile-Butadiene Rubber Pellets)</v>
      </c>
      <c r="P735" s="133">
        <v>1</v>
      </c>
      <c r="Q735" s="134"/>
      <c r="R735" s="134"/>
      <c r="S735" s="134"/>
      <c r="T735" s="134"/>
      <c r="U735" s="134"/>
      <c r="V735" s="134"/>
      <c r="W735" s="134"/>
      <c r="X735" s="134"/>
      <c r="Y735" s="134"/>
      <c r="Z735" s="134"/>
      <c r="AA735" s="132"/>
      <c r="AB735" s="132"/>
      <c r="AC735" s="132"/>
    </row>
    <row r="736" spans="1:29" ht="15" customHeight="1" x14ac:dyDescent="0.25">
      <c r="A736" s="142" t="str">
        <f>[3]Enums!$A$144</f>
        <v>1.1.0</v>
      </c>
      <c r="C736" s="134"/>
      <c r="D736" s="134"/>
      <c r="E736" s="123" t="str">
        <f>Objects!$P$4</f>
        <v>Drum (Acrylonitrile)</v>
      </c>
      <c r="F736" s="131">
        <v>1</v>
      </c>
      <c r="G736" s="123" t="str">
        <f>Objects!$L$70</f>
        <v>Drum (Butadiene)</v>
      </c>
      <c r="H736" s="131">
        <v>3</v>
      </c>
      <c r="I736" s="123"/>
      <c r="J736" s="131"/>
      <c r="K736" s="132"/>
      <c r="L736" s="131"/>
      <c r="M736" s="132"/>
      <c r="N736" s="131"/>
      <c r="O736" s="156" t="str">
        <f>Objects!$X$27</f>
        <v>Powder Keg (Nitrile-Butadiene Rubber Pellets)</v>
      </c>
      <c r="P736" s="133">
        <v>4</v>
      </c>
      <c r="Q736" s="134"/>
      <c r="R736" s="134"/>
      <c r="S736" s="134"/>
      <c r="T736" s="134"/>
      <c r="U736" s="134"/>
      <c r="V736" s="134"/>
      <c r="W736" s="134"/>
      <c r="X736" s="134"/>
      <c r="Y736" s="134"/>
      <c r="Z736" s="134"/>
      <c r="AA736" s="132"/>
      <c r="AB736" s="132"/>
      <c r="AC736" s="132"/>
    </row>
    <row r="737" spans="1:29" ht="15" customHeight="1" x14ac:dyDescent="0.25">
      <c r="A737" s="142" t="str">
        <f>[3]Enums!$A$144</f>
        <v>1.1.0</v>
      </c>
      <c r="C737" s="134"/>
      <c r="D737" s="134"/>
      <c r="E737" s="123" t="str">
        <f>Objects!$P$4</f>
        <v>Drum (Acrylonitrile)</v>
      </c>
      <c r="F737" s="131">
        <v>4</v>
      </c>
      <c r="G737" s="123" t="str">
        <f>Objects!$L$70</f>
        <v>Drum (Butadiene)</v>
      </c>
      <c r="H737" s="131">
        <v>12</v>
      </c>
      <c r="I737" s="123"/>
      <c r="J737" s="131"/>
      <c r="K737" s="132"/>
      <c r="L737" s="131"/>
      <c r="M737" s="132"/>
      <c r="N737" s="131"/>
      <c r="O737" s="156" t="str">
        <f>Objects!$X$27</f>
        <v>Powder Keg (Nitrile-Butadiene Rubber Pellets)</v>
      </c>
      <c r="P737" s="133">
        <v>16</v>
      </c>
      <c r="Q737" s="134"/>
      <c r="R737" s="134"/>
      <c r="S737" s="134"/>
      <c r="T737" s="134"/>
      <c r="U737" s="134"/>
      <c r="V737" s="134"/>
      <c r="W737" s="134"/>
      <c r="X737" s="134"/>
      <c r="Y737" s="134"/>
      <c r="Z737" s="134"/>
      <c r="AA737" s="132"/>
      <c r="AB737" s="132"/>
      <c r="AC737" s="132"/>
    </row>
    <row r="738" spans="1:29" ht="15" customHeight="1" x14ac:dyDescent="0.25">
      <c r="A738" s="142" t="str">
        <f>[3]Enums!$A$144</f>
        <v>1.1.0</v>
      </c>
      <c r="C738" s="134"/>
      <c r="D738" s="134"/>
      <c r="E738" s="123" t="str">
        <f>Objects!$P$4</f>
        <v>Drum (Acrylonitrile)</v>
      </c>
      <c r="F738" s="131">
        <v>16</v>
      </c>
      <c r="G738" s="123" t="str">
        <f>Objects!$L$70</f>
        <v>Drum (Butadiene)</v>
      </c>
      <c r="H738" s="131">
        <v>48</v>
      </c>
      <c r="I738" s="123"/>
      <c r="J738" s="131"/>
      <c r="K738" s="132"/>
      <c r="L738" s="131"/>
      <c r="M738" s="132"/>
      <c r="N738" s="131"/>
      <c r="O738" s="156" t="str">
        <f>Objects!$X$27</f>
        <v>Powder Keg (Nitrile-Butadiene Rubber Pellets)</v>
      </c>
      <c r="P738" s="133">
        <v>64</v>
      </c>
      <c r="Q738" s="134"/>
      <c r="R738" s="134"/>
      <c r="S738" s="134"/>
      <c r="T738" s="134"/>
      <c r="U738" s="134"/>
      <c r="V738" s="134"/>
      <c r="W738" s="134"/>
      <c r="X738" s="134"/>
      <c r="Y738" s="134"/>
      <c r="Z738" s="134"/>
      <c r="AA738" s="132"/>
      <c r="AB738" s="132"/>
      <c r="AC738" s="132"/>
    </row>
    <row r="739" spans="1:29" ht="15" customHeight="1" x14ac:dyDescent="0.25">
      <c r="A739" s="142" t="str">
        <f>[3]Enums!$A$144</f>
        <v>1.1.0</v>
      </c>
      <c r="C739" s="134"/>
      <c r="D739" s="134"/>
      <c r="E739" s="123" t="str">
        <f>Objects!$P$4</f>
        <v>Drum (Acrylonitrile)</v>
      </c>
      <c r="F739" s="131">
        <v>64</v>
      </c>
      <c r="G739" s="123" t="str">
        <f>Objects!$L$70</f>
        <v>Drum (Butadiene)</v>
      </c>
      <c r="H739" s="131">
        <v>64</v>
      </c>
      <c r="I739" s="123" t="str">
        <f>Objects!$L$70</f>
        <v>Drum (Butadiene)</v>
      </c>
      <c r="J739" s="131">
        <v>64</v>
      </c>
      <c r="K739" s="123" t="str">
        <f>Objects!$L$70</f>
        <v>Drum (Butadiene)</v>
      </c>
      <c r="L739" s="131">
        <v>64</v>
      </c>
      <c r="M739" s="123"/>
      <c r="N739" s="131"/>
      <c r="O739" s="156" t="str">
        <f>Objects!$X$27</f>
        <v>Powder Keg (Nitrile-Butadiene Rubber Pellets)</v>
      </c>
      <c r="P739" s="133">
        <v>64</v>
      </c>
      <c r="Q739" s="123" t="str">
        <f>Objects!$X$27</f>
        <v>Powder Keg (Nitrile-Butadiene Rubber Pellets)</v>
      </c>
      <c r="R739" s="133">
        <v>64</v>
      </c>
      <c r="S739" s="123" t="str">
        <f>Objects!$X$27</f>
        <v>Powder Keg (Nitrile-Butadiene Rubber Pellets)</v>
      </c>
      <c r="T739" s="133">
        <v>64</v>
      </c>
      <c r="U739" s="123" t="str">
        <f>Objects!$X$27</f>
        <v>Powder Keg (Nitrile-Butadiene Rubber Pellets)</v>
      </c>
      <c r="V739" s="133">
        <v>64</v>
      </c>
      <c r="W739" s="134"/>
      <c r="X739" s="134"/>
      <c r="Y739" s="134"/>
      <c r="Z739" s="134"/>
      <c r="AA739" s="132"/>
      <c r="AB739" s="132"/>
      <c r="AC739" s="132"/>
    </row>
    <row r="740" spans="1:29" ht="15" customHeight="1" x14ac:dyDescent="0.25">
      <c r="A740" s="142" t="str">
        <f>[3]Enums!$A$144</f>
        <v>1.1.0</v>
      </c>
      <c r="C740" s="134"/>
      <c r="D740" s="134"/>
      <c r="E740" s="132" t="str">
        <f>Objects!$J$91</f>
        <v>Vial (Caprolactone)</v>
      </c>
      <c r="F740" s="131">
        <v>1</v>
      </c>
      <c r="G740" s="132" t="str">
        <f>Objects!$J$45</f>
        <v>Flask (Ammonia)</v>
      </c>
      <c r="H740" s="131">
        <v>1</v>
      </c>
      <c r="I740" s="123"/>
      <c r="J740" s="131"/>
      <c r="K740" s="123"/>
      <c r="L740" s="131"/>
      <c r="M740" s="123"/>
      <c r="N740" s="131"/>
      <c r="O740" s="160" t="str">
        <f>Objects!$J$92</f>
        <v>Vial (Caprolactam)</v>
      </c>
      <c r="P740" s="133">
        <v>2</v>
      </c>
      <c r="Q740" s="123"/>
      <c r="R740" s="133"/>
      <c r="S740" s="123"/>
      <c r="T740" s="133"/>
      <c r="U740" s="123"/>
      <c r="V740" s="133"/>
      <c r="W740" s="134"/>
      <c r="X740" s="134"/>
      <c r="Y740" s="134"/>
      <c r="Z740" s="134"/>
      <c r="AA740" s="132"/>
      <c r="AB740" s="132"/>
      <c r="AC740" s="132"/>
    </row>
    <row r="741" spans="1:29" ht="15" customHeight="1" x14ac:dyDescent="0.25">
      <c r="A741" s="142" t="str">
        <f>[3]Enums!$A$144</f>
        <v>1.1.0</v>
      </c>
      <c r="C741" s="134"/>
      <c r="D741" s="134"/>
      <c r="E741" s="132" t="str">
        <f>Objects!$J$91</f>
        <v>Vial (Caprolactone)</v>
      </c>
      <c r="F741" s="131">
        <v>4</v>
      </c>
      <c r="G741" s="132" t="str">
        <f>Objects!$J$45</f>
        <v>Flask (Ammonia)</v>
      </c>
      <c r="H741" s="131">
        <v>4</v>
      </c>
      <c r="I741" s="123"/>
      <c r="J741" s="131"/>
      <c r="K741" s="123"/>
      <c r="L741" s="131"/>
      <c r="M741" s="123"/>
      <c r="N741" s="131"/>
      <c r="O741" s="160" t="str">
        <f>Objects!$J$92</f>
        <v>Vial (Caprolactam)</v>
      </c>
      <c r="P741" s="133">
        <v>8</v>
      </c>
      <c r="Q741" s="123"/>
      <c r="R741" s="133"/>
      <c r="S741" s="123"/>
      <c r="T741" s="133"/>
      <c r="U741" s="123"/>
      <c r="V741" s="133"/>
      <c r="W741" s="134"/>
      <c r="X741" s="134"/>
      <c r="Y741" s="134"/>
      <c r="Z741" s="134"/>
      <c r="AA741" s="132"/>
      <c r="AB741" s="132"/>
      <c r="AC741" s="132"/>
    </row>
    <row r="742" spans="1:29" ht="15" customHeight="1" x14ac:dyDescent="0.25">
      <c r="A742" s="142" t="str">
        <f>[3]Enums!$A$144</f>
        <v>1.1.0</v>
      </c>
      <c r="C742" s="134"/>
      <c r="D742" s="134"/>
      <c r="E742" s="132" t="str">
        <f>Objects!$J$91</f>
        <v>Vial (Caprolactone)</v>
      </c>
      <c r="F742" s="131">
        <v>16</v>
      </c>
      <c r="G742" s="132" t="str">
        <f>Objects!$J$45</f>
        <v>Flask (Ammonia)</v>
      </c>
      <c r="H742" s="131">
        <v>16</v>
      </c>
      <c r="I742" s="132"/>
      <c r="J742" s="131"/>
      <c r="K742" s="132"/>
      <c r="L742" s="131"/>
      <c r="M742" s="132"/>
      <c r="N742" s="131"/>
      <c r="O742" s="160" t="str">
        <f>Objects!$J$92</f>
        <v>Vial (Caprolactam)</v>
      </c>
      <c r="P742" s="133">
        <v>32</v>
      </c>
      <c r="Q742" s="134"/>
      <c r="R742" s="134"/>
      <c r="S742" s="134"/>
      <c r="T742" s="134"/>
      <c r="U742" s="134"/>
      <c r="V742" s="134"/>
      <c r="W742" s="134"/>
      <c r="X742" s="134"/>
      <c r="Y742" s="134"/>
      <c r="Z742" s="134"/>
      <c r="AA742" s="132"/>
      <c r="AB742" s="132"/>
      <c r="AC742" s="132"/>
    </row>
    <row r="743" spans="1:29" ht="15" customHeight="1" x14ac:dyDescent="0.25">
      <c r="A743" s="142" t="str">
        <f>[3]Enums!$A$144</f>
        <v>1.1.0</v>
      </c>
      <c r="C743" s="134"/>
      <c r="D743" s="134"/>
      <c r="E743" s="132" t="str">
        <f>Objects!$K$91</f>
        <v>Beaker (Caprolactone)</v>
      </c>
      <c r="F743" s="131">
        <v>1</v>
      </c>
      <c r="G743" s="132" t="str">
        <f>Objects!$K$45</f>
        <v>Cartridge (Ammonia)</v>
      </c>
      <c r="H743" s="131">
        <v>1</v>
      </c>
      <c r="I743" s="132"/>
      <c r="J743" s="131"/>
      <c r="K743" s="132"/>
      <c r="L743" s="131"/>
      <c r="M743" s="132"/>
      <c r="N743" s="131"/>
      <c r="O743" s="160" t="str">
        <f>Objects!$K$92</f>
        <v>Beaker (Caprolactam)</v>
      </c>
      <c r="P743" s="133">
        <v>2</v>
      </c>
      <c r="Q743" s="134"/>
      <c r="R743" s="134"/>
      <c r="S743" s="134"/>
      <c r="T743" s="134"/>
      <c r="U743" s="134"/>
      <c r="V743" s="134"/>
      <c r="W743" s="134"/>
      <c r="X743" s="134"/>
      <c r="Y743" s="134"/>
      <c r="Z743" s="134"/>
      <c r="AA743" s="132"/>
      <c r="AB743" s="132"/>
      <c r="AC743" s="132"/>
    </row>
    <row r="744" spans="1:29" ht="15" customHeight="1" x14ac:dyDescent="0.25">
      <c r="A744" s="142" t="str">
        <f>[3]Enums!$A$144</f>
        <v>1.1.0</v>
      </c>
      <c r="C744" s="134"/>
      <c r="D744" s="134"/>
      <c r="E744" s="132" t="str">
        <f>Objects!$K$91</f>
        <v>Beaker (Caprolactone)</v>
      </c>
      <c r="F744" s="131">
        <v>4</v>
      </c>
      <c r="G744" s="132" t="str">
        <f>Objects!$K$45</f>
        <v>Cartridge (Ammonia)</v>
      </c>
      <c r="H744" s="131">
        <v>4</v>
      </c>
      <c r="I744" s="132"/>
      <c r="J744" s="131"/>
      <c r="K744" s="132"/>
      <c r="L744" s="131"/>
      <c r="M744" s="132"/>
      <c r="N744" s="131"/>
      <c r="O744" s="160" t="str">
        <f>Objects!$K$92</f>
        <v>Beaker (Caprolactam)</v>
      </c>
      <c r="P744" s="133">
        <v>8</v>
      </c>
      <c r="Q744" s="134"/>
      <c r="R744" s="134"/>
      <c r="S744" s="134"/>
      <c r="T744" s="134"/>
      <c r="U744" s="134"/>
      <c r="V744" s="134"/>
      <c r="W744" s="134"/>
      <c r="X744" s="134"/>
      <c r="Y744" s="134"/>
      <c r="Z744" s="134"/>
      <c r="AA744" s="132"/>
      <c r="AB744" s="132"/>
      <c r="AC744" s="132"/>
    </row>
    <row r="745" spans="1:29" ht="15" customHeight="1" x14ac:dyDescent="0.25">
      <c r="A745" s="142" t="str">
        <f>[3]Enums!$A$144</f>
        <v>1.1.0</v>
      </c>
      <c r="C745" s="134"/>
      <c r="D745" s="134"/>
      <c r="E745" s="132" t="str">
        <f>Objects!$K$91</f>
        <v>Beaker (Caprolactone)</v>
      </c>
      <c r="F745" s="131">
        <v>16</v>
      </c>
      <c r="G745" s="132" t="str">
        <f>Objects!$K$45</f>
        <v>Cartridge (Ammonia)</v>
      </c>
      <c r="H745" s="131">
        <v>16</v>
      </c>
      <c r="I745" s="132"/>
      <c r="J745" s="131"/>
      <c r="K745" s="132"/>
      <c r="L745" s="131"/>
      <c r="M745" s="132"/>
      <c r="N745" s="131"/>
      <c r="O745" s="160" t="str">
        <f>Objects!$K$92</f>
        <v>Beaker (Caprolactam)</v>
      </c>
      <c r="P745" s="133">
        <v>32</v>
      </c>
      <c r="Q745" s="134"/>
      <c r="R745" s="134"/>
      <c r="S745" s="134"/>
      <c r="T745" s="134"/>
      <c r="U745" s="134"/>
      <c r="V745" s="134"/>
      <c r="W745" s="134"/>
      <c r="X745" s="134"/>
      <c r="Y745" s="134"/>
      <c r="Z745" s="134"/>
      <c r="AA745" s="132"/>
      <c r="AB745" s="132"/>
      <c r="AC745" s="132"/>
    </row>
    <row r="746" spans="1:29" ht="15" customHeight="1" x14ac:dyDescent="0.25">
      <c r="A746" s="142" t="str">
        <f>[3]Enums!$A$144</f>
        <v>1.1.0</v>
      </c>
      <c r="C746" s="134"/>
      <c r="D746" s="134"/>
      <c r="E746" s="132" t="str">
        <f>Objects!$L$91</f>
        <v>Drum (Caprolactone)</v>
      </c>
      <c r="F746" s="131">
        <v>1</v>
      </c>
      <c r="G746" s="132" t="str">
        <f>Objects!$L$45</f>
        <v>Canister (Ammonia)</v>
      </c>
      <c r="H746" s="131">
        <v>1</v>
      </c>
      <c r="I746" s="132"/>
      <c r="J746" s="131"/>
      <c r="K746" s="132"/>
      <c r="L746" s="131"/>
      <c r="M746" s="132"/>
      <c r="N746" s="131"/>
      <c r="O746" s="160" t="str">
        <f>Objects!$L$92</f>
        <v>Drum (Caprolactam)</v>
      </c>
      <c r="P746" s="133">
        <v>2</v>
      </c>
      <c r="Q746" s="134"/>
      <c r="R746" s="134"/>
      <c r="S746" s="134"/>
      <c r="T746" s="134"/>
      <c r="U746" s="134"/>
      <c r="V746" s="134"/>
      <c r="W746" s="134"/>
      <c r="X746" s="134"/>
      <c r="Y746" s="134"/>
      <c r="Z746" s="134"/>
      <c r="AA746" s="132"/>
      <c r="AB746" s="132"/>
      <c r="AC746" s="132"/>
    </row>
    <row r="747" spans="1:29" ht="15" customHeight="1" x14ac:dyDescent="0.25">
      <c r="A747" s="142" t="str">
        <f>[3]Enums!$A$144</f>
        <v>1.1.0</v>
      </c>
      <c r="C747" s="134"/>
      <c r="D747" s="134"/>
      <c r="E747" s="132" t="str">
        <f>Objects!$L$91</f>
        <v>Drum (Caprolactone)</v>
      </c>
      <c r="F747" s="131">
        <v>4</v>
      </c>
      <c r="G747" s="132" t="str">
        <f>Objects!$L$45</f>
        <v>Canister (Ammonia)</v>
      </c>
      <c r="H747" s="131">
        <v>4</v>
      </c>
      <c r="I747" s="132"/>
      <c r="J747" s="131"/>
      <c r="K747" s="132"/>
      <c r="L747" s="131"/>
      <c r="M747" s="132"/>
      <c r="N747" s="131"/>
      <c r="O747" s="160" t="str">
        <f>Objects!$L$92</f>
        <v>Drum (Caprolactam)</v>
      </c>
      <c r="P747" s="133">
        <v>8</v>
      </c>
      <c r="Q747" s="134"/>
      <c r="R747" s="134"/>
      <c r="S747" s="134"/>
      <c r="T747" s="134"/>
      <c r="U747" s="134"/>
      <c r="V747" s="134"/>
      <c r="W747" s="134"/>
      <c r="X747" s="134"/>
      <c r="Y747" s="134"/>
      <c r="Z747" s="134"/>
      <c r="AA747" s="132"/>
      <c r="AB747" s="132"/>
      <c r="AC747" s="132"/>
    </row>
    <row r="748" spans="1:29" ht="15" customHeight="1" x14ac:dyDescent="0.25">
      <c r="A748" s="142" t="str">
        <f>[3]Enums!$A$144</f>
        <v>1.1.0</v>
      </c>
      <c r="C748" s="134"/>
      <c r="D748" s="134"/>
      <c r="E748" s="132" t="str">
        <f>Objects!$L$91</f>
        <v>Drum (Caprolactone)</v>
      </c>
      <c r="F748" s="131">
        <v>16</v>
      </c>
      <c r="G748" s="132" t="str">
        <f>Objects!$L$45</f>
        <v>Canister (Ammonia)</v>
      </c>
      <c r="H748" s="131">
        <v>16</v>
      </c>
      <c r="I748" s="132"/>
      <c r="J748" s="131"/>
      <c r="K748" s="132"/>
      <c r="L748" s="131"/>
      <c r="M748" s="132"/>
      <c r="N748" s="131"/>
      <c r="O748" s="160" t="str">
        <f>Objects!$L$92</f>
        <v>Drum (Caprolactam)</v>
      </c>
      <c r="P748" s="133">
        <v>32</v>
      </c>
      <c r="Q748" s="134"/>
      <c r="R748" s="134"/>
      <c r="S748" s="134"/>
      <c r="T748" s="134"/>
      <c r="U748" s="134"/>
      <c r="V748" s="134"/>
      <c r="W748" s="134"/>
      <c r="X748" s="134"/>
      <c r="Y748" s="134"/>
      <c r="Z748" s="134"/>
      <c r="AA748" s="132"/>
      <c r="AB748" s="132"/>
      <c r="AC748" s="132"/>
    </row>
    <row r="749" spans="1:29" ht="15" customHeight="1" x14ac:dyDescent="0.25">
      <c r="A749" s="142" t="str">
        <f>[3]Enums!$A$145</f>
        <v>1.1.1</v>
      </c>
      <c r="C749" s="134"/>
      <c r="D749" s="134"/>
      <c r="E749" s="132" t="str">
        <f>Objects!$J$62</f>
        <v>Vial (Benzene)</v>
      </c>
      <c r="F749" s="131">
        <v>1</v>
      </c>
      <c r="G749" s="132" t="str">
        <f>Objects!$R$18</f>
        <v>Flask (Chlorine)</v>
      </c>
      <c r="H749" s="131">
        <v>1</v>
      </c>
      <c r="I749" s="132" t="str">
        <f>Objects!$G$12</f>
        <v>Iron III Chloride Catalyst</v>
      </c>
      <c r="J749" s="124">
        <v>1</v>
      </c>
      <c r="K749" s="132"/>
      <c r="L749" s="131"/>
      <c r="M749" s="132"/>
      <c r="N749" s="131"/>
      <c r="O749" s="160" t="str">
        <f>Objects!$N$29</f>
        <v>Vial (Chlorobenzene)</v>
      </c>
      <c r="P749" s="131">
        <v>1</v>
      </c>
      <c r="Q749" s="134" t="str">
        <f>Objects!$J$161</f>
        <v>Vial (Hydrochloric Acid)</v>
      </c>
      <c r="R749" s="131">
        <v>1</v>
      </c>
      <c r="S749" s="134"/>
      <c r="T749" s="134"/>
      <c r="U749" s="134"/>
      <c r="V749" s="134"/>
      <c r="W749" s="134"/>
      <c r="X749" s="134"/>
      <c r="Y749" s="134"/>
      <c r="Z749" s="134"/>
      <c r="AA749" s="132"/>
      <c r="AB749" s="132"/>
      <c r="AC749" s="132"/>
    </row>
    <row r="750" spans="1:29" ht="15" customHeight="1" x14ac:dyDescent="0.25">
      <c r="A750" s="142" t="str">
        <f>[3]Enums!$A$145</f>
        <v>1.1.1</v>
      </c>
      <c r="C750" s="134"/>
      <c r="D750" s="134"/>
      <c r="E750" s="132" t="str">
        <f>Objects!$J$62</f>
        <v>Vial (Benzene)</v>
      </c>
      <c r="F750" s="131">
        <v>4</v>
      </c>
      <c r="G750" s="132" t="str">
        <f>Objects!$R$18</f>
        <v>Flask (Chlorine)</v>
      </c>
      <c r="H750" s="131">
        <v>4</v>
      </c>
      <c r="I750" s="132" t="str">
        <f>Objects!$G$12</f>
        <v>Iron III Chloride Catalyst</v>
      </c>
      <c r="J750" s="124">
        <v>2</v>
      </c>
      <c r="K750" s="132"/>
      <c r="L750" s="131"/>
      <c r="M750" s="132"/>
      <c r="N750" s="131"/>
      <c r="O750" s="160" t="str">
        <f>Objects!$N$29</f>
        <v>Vial (Chlorobenzene)</v>
      </c>
      <c r="P750" s="131">
        <v>4</v>
      </c>
      <c r="Q750" s="134" t="str">
        <f>Objects!$J$161</f>
        <v>Vial (Hydrochloric Acid)</v>
      </c>
      <c r="R750" s="131">
        <v>4</v>
      </c>
      <c r="S750" s="132" t="str">
        <f>Objects!$G$12</f>
        <v>Iron III Chloride Catalyst</v>
      </c>
      <c r="T750" s="124">
        <v>1</v>
      </c>
      <c r="U750" s="134"/>
      <c r="V750" s="134"/>
      <c r="W750" s="134"/>
      <c r="X750" s="134"/>
      <c r="Y750" s="134"/>
      <c r="Z750" s="134"/>
      <c r="AA750" s="132"/>
      <c r="AB750" s="132"/>
      <c r="AC750" s="132"/>
    </row>
    <row r="751" spans="1:29" ht="15" customHeight="1" x14ac:dyDescent="0.25">
      <c r="A751" s="142" t="str">
        <f>[3]Enums!$A$145</f>
        <v>1.1.1</v>
      </c>
      <c r="C751" s="134"/>
      <c r="D751" s="134"/>
      <c r="E751" s="132" t="str">
        <f>Objects!$J$62</f>
        <v>Vial (Benzene)</v>
      </c>
      <c r="F751" s="131">
        <v>16</v>
      </c>
      <c r="G751" s="132" t="str">
        <f>Objects!$R$18</f>
        <v>Flask (Chlorine)</v>
      </c>
      <c r="H751" s="131">
        <v>16</v>
      </c>
      <c r="I751" s="132" t="str">
        <f>Objects!$G$12</f>
        <v>Iron III Chloride Catalyst</v>
      </c>
      <c r="J751" s="124">
        <v>3</v>
      </c>
      <c r="K751" s="132"/>
      <c r="L751" s="131"/>
      <c r="M751" s="132"/>
      <c r="N751" s="131"/>
      <c r="O751" s="160" t="str">
        <f>Objects!$N$29</f>
        <v>Vial (Chlorobenzene)</v>
      </c>
      <c r="P751" s="131">
        <v>16</v>
      </c>
      <c r="Q751" s="134" t="str">
        <f>Objects!$J$161</f>
        <v>Vial (Hydrochloric Acid)</v>
      </c>
      <c r="R751" s="131">
        <v>16</v>
      </c>
      <c r="S751" s="132" t="str">
        <f>Objects!$G$12</f>
        <v>Iron III Chloride Catalyst</v>
      </c>
      <c r="T751" s="124">
        <v>2</v>
      </c>
      <c r="U751" s="134"/>
      <c r="V751" s="134"/>
      <c r="W751" s="134"/>
      <c r="X751" s="134"/>
      <c r="Y751" s="134"/>
      <c r="Z751" s="134"/>
      <c r="AA751" s="132"/>
      <c r="AB751" s="132"/>
      <c r="AC751" s="132"/>
    </row>
    <row r="752" spans="1:29" ht="15" customHeight="1" x14ac:dyDescent="0.25">
      <c r="A752" s="142" t="str">
        <f>[3]Enums!$A$145</f>
        <v>1.1.1</v>
      </c>
      <c r="C752" s="134"/>
      <c r="D752" s="134"/>
      <c r="E752" s="132" t="str">
        <f>Objects!$K$62</f>
        <v>Beaker (Benzene)</v>
      </c>
      <c r="F752" s="131">
        <v>1</v>
      </c>
      <c r="G752" s="132" t="str">
        <f>Objects!$S$18</f>
        <v>Cartridge (Chlorine)</v>
      </c>
      <c r="H752" s="131">
        <v>1</v>
      </c>
      <c r="I752" s="132" t="str">
        <f>Objects!$G$12</f>
        <v>Iron III Chloride Catalyst</v>
      </c>
      <c r="J752" s="131">
        <v>4</v>
      </c>
      <c r="K752" s="132"/>
      <c r="L752" s="131"/>
      <c r="M752" s="132"/>
      <c r="N752" s="131"/>
      <c r="O752" s="160" t="str">
        <f>Objects!$O$29</f>
        <v>Beaker (Chlorobenzene)</v>
      </c>
      <c r="P752" s="131">
        <v>1</v>
      </c>
      <c r="Q752" s="134" t="str">
        <f>Objects!$K$161</f>
        <v>Beaker (Hydrochloric Acid)</v>
      </c>
      <c r="R752" s="131">
        <v>1</v>
      </c>
      <c r="S752" s="132" t="str">
        <f>Objects!$G$12</f>
        <v>Iron III Chloride Catalyst</v>
      </c>
      <c r="T752" s="131">
        <v>3</v>
      </c>
      <c r="U752" s="134"/>
      <c r="V752" s="134"/>
      <c r="W752" s="134"/>
      <c r="X752" s="134"/>
      <c r="Y752" s="134"/>
      <c r="Z752" s="134"/>
      <c r="AA752" s="132"/>
      <c r="AB752" s="132"/>
      <c r="AC752" s="132"/>
    </row>
    <row r="753" spans="1:29" ht="15" customHeight="1" x14ac:dyDescent="0.25">
      <c r="A753" s="142" t="str">
        <f>[3]Enums!$A$145</f>
        <v>1.1.1</v>
      </c>
      <c r="C753" s="134"/>
      <c r="D753" s="134"/>
      <c r="E753" s="132" t="str">
        <f>Objects!$K$62</f>
        <v>Beaker (Benzene)</v>
      </c>
      <c r="F753" s="131">
        <v>4</v>
      </c>
      <c r="G753" s="132" t="str">
        <f>Objects!$S$18</f>
        <v>Cartridge (Chlorine)</v>
      </c>
      <c r="H753" s="131">
        <v>4</v>
      </c>
      <c r="I753" s="132" t="str">
        <f>Objects!$G$12</f>
        <v>Iron III Chloride Catalyst</v>
      </c>
      <c r="J753" s="131">
        <v>5</v>
      </c>
      <c r="K753" s="132"/>
      <c r="L753" s="131"/>
      <c r="M753" s="132"/>
      <c r="N753" s="131"/>
      <c r="O753" s="160" t="str">
        <f>Objects!$O$29</f>
        <v>Beaker (Chlorobenzene)</v>
      </c>
      <c r="P753" s="131">
        <v>4</v>
      </c>
      <c r="Q753" s="134" t="str">
        <f>Objects!$K$161</f>
        <v>Beaker (Hydrochloric Acid)</v>
      </c>
      <c r="R753" s="131">
        <v>4</v>
      </c>
      <c r="S753" s="132" t="str">
        <f>Objects!$G$12</f>
        <v>Iron III Chloride Catalyst</v>
      </c>
      <c r="T753" s="131">
        <v>4</v>
      </c>
      <c r="U753" s="134"/>
      <c r="V753" s="134"/>
      <c r="W753" s="134"/>
      <c r="X753" s="134"/>
      <c r="Y753" s="134"/>
      <c r="Z753" s="134"/>
      <c r="AA753" s="132"/>
      <c r="AB753" s="132"/>
      <c r="AC753" s="132"/>
    </row>
    <row r="754" spans="1:29" ht="15" customHeight="1" x14ac:dyDescent="0.25">
      <c r="A754" s="142" t="str">
        <f>[3]Enums!$A$145</f>
        <v>1.1.1</v>
      </c>
      <c r="C754" s="134"/>
      <c r="D754" s="134"/>
      <c r="E754" s="132" t="str">
        <f>Objects!$K$62</f>
        <v>Beaker (Benzene)</v>
      </c>
      <c r="F754" s="131">
        <v>16</v>
      </c>
      <c r="G754" s="132" t="str">
        <f>Objects!$S$18</f>
        <v>Cartridge (Chlorine)</v>
      </c>
      <c r="H754" s="131">
        <v>16</v>
      </c>
      <c r="I754" s="132" t="str">
        <f>Objects!$G$12</f>
        <v>Iron III Chloride Catalyst</v>
      </c>
      <c r="J754" s="131">
        <v>6</v>
      </c>
      <c r="K754" s="132"/>
      <c r="L754" s="131"/>
      <c r="M754" s="132"/>
      <c r="N754" s="131"/>
      <c r="O754" s="160" t="str">
        <f>Objects!$O$29</f>
        <v>Beaker (Chlorobenzene)</v>
      </c>
      <c r="P754" s="131">
        <v>16</v>
      </c>
      <c r="Q754" s="134" t="str">
        <f>Objects!$K$161</f>
        <v>Beaker (Hydrochloric Acid)</v>
      </c>
      <c r="R754" s="131">
        <v>16</v>
      </c>
      <c r="S754" s="132" t="str">
        <f>Objects!$G$12</f>
        <v>Iron III Chloride Catalyst</v>
      </c>
      <c r="T754" s="131">
        <v>5</v>
      </c>
      <c r="U754" s="134"/>
      <c r="V754" s="134"/>
      <c r="W754" s="134"/>
      <c r="X754" s="134"/>
      <c r="Y754" s="134"/>
      <c r="Z754" s="134"/>
      <c r="AA754" s="132"/>
      <c r="AB754" s="132"/>
      <c r="AC754" s="132"/>
    </row>
    <row r="755" spans="1:29" ht="15" customHeight="1" x14ac:dyDescent="0.25">
      <c r="A755" s="142" t="str">
        <f>[3]Enums!$A$145</f>
        <v>1.1.1</v>
      </c>
      <c r="C755" s="134"/>
      <c r="D755" s="134"/>
      <c r="E755" s="132" t="str">
        <f>Objects!$L$62</f>
        <v>Drum (Benzene)</v>
      </c>
      <c r="F755" s="131">
        <v>1</v>
      </c>
      <c r="G755" s="132" t="str">
        <f>Objects!$T$18</f>
        <v>Canister (Chlorine)</v>
      </c>
      <c r="H755" s="131">
        <v>1</v>
      </c>
      <c r="I755" s="132" t="str">
        <f>Objects!$G$12</f>
        <v>Iron III Chloride Catalyst</v>
      </c>
      <c r="J755" s="131">
        <v>7</v>
      </c>
      <c r="K755" s="132"/>
      <c r="L755" s="131"/>
      <c r="M755" s="132"/>
      <c r="N755" s="131"/>
      <c r="O755" s="160" t="str">
        <f>Objects!$P$29</f>
        <v>Drum (Chlorobenzene)</v>
      </c>
      <c r="P755" s="131">
        <v>1</v>
      </c>
      <c r="Q755" s="134" t="str">
        <f>Objects!$L$161</f>
        <v>Drum (Hydrochloric Acid)</v>
      </c>
      <c r="R755" s="131">
        <v>1</v>
      </c>
      <c r="S755" s="132" t="str">
        <f>Objects!$G$12</f>
        <v>Iron III Chloride Catalyst</v>
      </c>
      <c r="T755" s="131">
        <v>6</v>
      </c>
      <c r="U755" s="134"/>
      <c r="V755" s="134"/>
      <c r="W755" s="134"/>
      <c r="X755" s="134"/>
      <c r="Y755" s="134"/>
      <c r="Z755" s="134"/>
      <c r="AA755" s="132"/>
      <c r="AB755" s="132"/>
      <c r="AC755" s="132"/>
    </row>
    <row r="756" spans="1:29" ht="15" customHeight="1" x14ac:dyDescent="0.25">
      <c r="A756" s="142" t="str">
        <f>[3]Enums!$A$145</f>
        <v>1.1.1</v>
      </c>
      <c r="C756" s="134"/>
      <c r="D756" s="134"/>
      <c r="E756" s="132" t="str">
        <f>Objects!$L$62</f>
        <v>Drum (Benzene)</v>
      </c>
      <c r="F756" s="131">
        <v>4</v>
      </c>
      <c r="G756" s="132" t="str">
        <f>Objects!$T$18</f>
        <v>Canister (Chlorine)</v>
      </c>
      <c r="H756" s="131">
        <v>4</v>
      </c>
      <c r="I756" s="132" t="str">
        <f>Objects!$G$12</f>
        <v>Iron III Chloride Catalyst</v>
      </c>
      <c r="J756" s="131">
        <v>8</v>
      </c>
      <c r="K756" s="132"/>
      <c r="L756" s="131"/>
      <c r="M756" s="132"/>
      <c r="N756" s="131"/>
      <c r="O756" s="160" t="str">
        <f>Objects!$P$29</f>
        <v>Drum (Chlorobenzene)</v>
      </c>
      <c r="P756" s="131">
        <v>4</v>
      </c>
      <c r="Q756" s="134" t="str">
        <f>Objects!$L$161</f>
        <v>Drum (Hydrochloric Acid)</v>
      </c>
      <c r="R756" s="131">
        <v>4</v>
      </c>
      <c r="S756" s="132" t="str">
        <f>Objects!$G$12</f>
        <v>Iron III Chloride Catalyst</v>
      </c>
      <c r="T756" s="131">
        <v>7</v>
      </c>
      <c r="U756" s="134"/>
      <c r="V756" s="134"/>
      <c r="W756" s="134"/>
      <c r="X756" s="134"/>
      <c r="Y756" s="134"/>
      <c r="Z756" s="134"/>
      <c r="AA756" s="132"/>
      <c r="AB756" s="132"/>
      <c r="AC756" s="132"/>
    </row>
    <row r="757" spans="1:29" ht="15" customHeight="1" x14ac:dyDescent="0.25">
      <c r="A757" s="142" t="str">
        <f>[3]Enums!$A$145</f>
        <v>1.1.1</v>
      </c>
      <c r="C757" s="134"/>
      <c r="D757" s="134"/>
      <c r="E757" s="132" t="str">
        <f>Objects!$L$62</f>
        <v>Drum (Benzene)</v>
      </c>
      <c r="F757" s="131">
        <v>16</v>
      </c>
      <c r="G757" s="132" t="str">
        <f>Objects!$T$18</f>
        <v>Canister (Chlorine)</v>
      </c>
      <c r="H757" s="131">
        <v>16</v>
      </c>
      <c r="I757" s="132" t="str">
        <f>Objects!$G$12</f>
        <v>Iron III Chloride Catalyst</v>
      </c>
      <c r="J757" s="131">
        <v>9</v>
      </c>
      <c r="K757" s="132"/>
      <c r="L757" s="131"/>
      <c r="M757" s="132"/>
      <c r="N757" s="131"/>
      <c r="O757" s="160" t="str">
        <f>Objects!$P$29</f>
        <v>Drum (Chlorobenzene)</v>
      </c>
      <c r="P757" s="131">
        <v>16</v>
      </c>
      <c r="Q757" s="134" t="str">
        <f>Objects!$L$161</f>
        <v>Drum (Hydrochloric Acid)</v>
      </c>
      <c r="R757" s="131">
        <v>16</v>
      </c>
      <c r="S757" s="132" t="str">
        <f>Objects!$G$12</f>
        <v>Iron III Chloride Catalyst</v>
      </c>
      <c r="T757" s="131">
        <v>8</v>
      </c>
      <c r="U757" s="134"/>
      <c r="V757" s="134"/>
      <c r="W757" s="134"/>
      <c r="X757" s="134"/>
      <c r="Y757" s="134"/>
      <c r="Z757" s="134"/>
      <c r="AA757" s="132"/>
      <c r="AB757" s="132"/>
      <c r="AC757" s="132"/>
    </row>
    <row r="758" spans="1:29" ht="15" customHeight="1" x14ac:dyDescent="0.25">
      <c r="A758" s="142" t="str">
        <f>[3]Enums!$A$145</f>
        <v>1.1.1</v>
      </c>
      <c r="C758" s="134"/>
      <c r="D758" s="134"/>
      <c r="E758" s="132" t="str">
        <f>Objects!$L$62</f>
        <v>Drum (Benzene)</v>
      </c>
      <c r="F758" s="131">
        <v>64</v>
      </c>
      <c r="G758" s="132" t="str">
        <f>Objects!$T$18</f>
        <v>Canister (Chlorine)</v>
      </c>
      <c r="H758" s="131">
        <v>64</v>
      </c>
      <c r="I758" s="132" t="str">
        <f>Objects!$G$12</f>
        <v>Iron III Chloride Catalyst</v>
      </c>
      <c r="J758" s="131">
        <v>10</v>
      </c>
      <c r="K758" s="132"/>
      <c r="L758" s="131"/>
      <c r="M758" s="132"/>
      <c r="N758" s="131"/>
      <c r="O758" s="160" t="str">
        <f>Objects!$P$29</f>
        <v>Drum (Chlorobenzene)</v>
      </c>
      <c r="P758" s="131">
        <v>64</v>
      </c>
      <c r="Q758" s="134" t="str">
        <f>Objects!$L$161</f>
        <v>Drum (Hydrochloric Acid)</v>
      </c>
      <c r="R758" s="131">
        <v>64</v>
      </c>
      <c r="S758" s="132" t="str">
        <f>Objects!$G$12</f>
        <v>Iron III Chloride Catalyst</v>
      </c>
      <c r="T758" s="131">
        <v>9</v>
      </c>
      <c r="U758" s="134"/>
      <c r="V758" s="134"/>
      <c r="W758" s="134"/>
      <c r="X758" s="134"/>
      <c r="Y758" s="134"/>
      <c r="Z758" s="134"/>
      <c r="AA758" s="132"/>
      <c r="AB758" s="132"/>
      <c r="AC758" s="132"/>
    </row>
    <row r="759" spans="1:29" ht="15" customHeight="1" x14ac:dyDescent="0.25">
      <c r="A759" s="142" t="str">
        <f>[3]Enums!$A$145</f>
        <v>1.1.1</v>
      </c>
      <c r="C759" s="134"/>
      <c r="D759" s="134"/>
      <c r="E759" s="134" t="str">
        <f>Objects!$N$29</f>
        <v>Vial (Chlorobenzene)</v>
      </c>
      <c r="F759" s="131">
        <v>1</v>
      </c>
      <c r="G759" s="132" t="str">
        <f>Objects!$N$32</f>
        <v>Vial (Nitric Acid)</v>
      </c>
      <c r="H759" s="131">
        <v>1</v>
      </c>
      <c r="I759" s="132"/>
      <c r="J759" s="131"/>
      <c r="K759" s="132"/>
      <c r="L759" s="131"/>
      <c r="M759" s="132"/>
      <c r="N759" s="131"/>
      <c r="O759" s="160" t="str">
        <f>Objects!$N$30</f>
        <v>Bag (4-Nitrochlorobenzene)</v>
      </c>
      <c r="P759" s="131">
        <v>1</v>
      </c>
      <c r="Q759" s="134"/>
      <c r="R759" s="134"/>
      <c r="S759" s="134"/>
      <c r="T759" s="134"/>
      <c r="U759" s="134"/>
      <c r="V759" s="134"/>
      <c r="W759" s="134"/>
      <c r="X759" s="134"/>
      <c r="Y759" s="134"/>
      <c r="Z759" s="134"/>
      <c r="AA759" s="132"/>
      <c r="AB759" s="132"/>
      <c r="AC759" s="132"/>
    </row>
    <row r="760" spans="1:29" ht="15" customHeight="1" x14ac:dyDescent="0.25">
      <c r="A760" s="142" t="str">
        <f>[3]Enums!$A$145</f>
        <v>1.1.1</v>
      </c>
      <c r="C760" s="134"/>
      <c r="D760" s="134"/>
      <c r="E760" s="134" t="str">
        <f>Objects!$N$29</f>
        <v>Vial (Chlorobenzene)</v>
      </c>
      <c r="F760" s="131">
        <v>4</v>
      </c>
      <c r="G760" s="132" t="str">
        <f>Objects!$N$32</f>
        <v>Vial (Nitric Acid)</v>
      </c>
      <c r="H760" s="131">
        <v>4</v>
      </c>
      <c r="I760" s="132"/>
      <c r="J760" s="131"/>
      <c r="K760" s="132"/>
      <c r="L760" s="131"/>
      <c r="M760" s="132"/>
      <c r="N760" s="131"/>
      <c r="O760" s="160" t="str">
        <f>Objects!$N$30</f>
        <v>Bag (4-Nitrochlorobenzene)</v>
      </c>
      <c r="P760" s="131">
        <v>4</v>
      </c>
      <c r="Q760" s="134"/>
      <c r="R760" s="134"/>
      <c r="S760" s="134"/>
      <c r="T760" s="134"/>
      <c r="U760" s="134"/>
      <c r="V760" s="134"/>
      <c r="W760" s="134"/>
      <c r="X760" s="134"/>
      <c r="Y760" s="134"/>
      <c r="Z760" s="134"/>
      <c r="AA760" s="132"/>
      <c r="AB760" s="132"/>
      <c r="AC760" s="132"/>
    </row>
    <row r="761" spans="1:29" ht="15" customHeight="1" x14ac:dyDescent="0.25">
      <c r="A761" s="142" t="str">
        <f>[3]Enums!$A$145</f>
        <v>1.1.1</v>
      </c>
      <c r="C761" s="134"/>
      <c r="D761" s="134"/>
      <c r="E761" s="134" t="str">
        <f>Objects!$N$29</f>
        <v>Vial (Chlorobenzene)</v>
      </c>
      <c r="F761" s="131">
        <v>16</v>
      </c>
      <c r="G761" s="132" t="str">
        <f>Objects!$N$32</f>
        <v>Vial (Nitric Acid)</v>
      </c>
      <c r="H761" s="131">
        <v>16</v>
      </c>
      <c r="I761" s="132"/>
      <c r="J761" s="131"/>
      <c r="K761" s="132"/>
      <c r="L761" s="131"/>
      <c r="M761" s="132"/>
      <c r="N761" s="131"/>
      <c r="O761" s="160" t="str">
        <f>Objects!$N$30</f>
        <v>Bag (4-Nitrochlorobenzene)</v>
      </c>
      <c r="P761" s="131">
        <v>16</v>
      </c>
      <c r="Q761" s="134"/>
      <c r="R761" s="134"/>
      <c r="S761" s="134"/>
      <c r="T761" s="134"/>
      <c r="U761" s="134"/>
      <c r="V761" s="134"/>
      <c r="W761" s="134"/>
      <c r="X761" s="134"/>
      <c r="Y761" s="134"/>
      <c r="Z761" s="134"/>
      <c r="AA761" s="132"/>
      <c r="AB761" s="132"/>
      <c r="AC761" s="132"/>
    </row>
    <row r="762" spans="1:29" ht="15" customHeight="1" x14ac:dyDescent="0.25">
      <c r="A762" s="142" t="str">
        <f>[3]Enums!$A$145</f>
        <v>1.1.1</v>
      </c>
      <c r="C762" s="134"/>
      <c r="D762" s="134"/>
      <c r="E762" s="134" t="str">
        <f>Objects!$O$29</f>
        <v>Beaker (Chlorobenzene)</v>
      </c>
      <c r="F762" s="131">
        <v>1</v>
      </c>
      <c r="G762" s="132" t="str">
        <f>Objects!$O$32</f>
        <v>Beaker (Nitric Acid)</v>
      </c>
      <c r="H762" s="131">
        <v>1</v>
      </c>
      <c r="I762" s="132"/>
      <c r="J762" s="131"/>
      <c r="K762" s="132"/>
      <c r="L762" s="131"/>
      <c r="M762" s="132"/>
      <c r="N762" s="131"/>
      <c r="O762" s="160" t="str">
        <f>Objects!$O$30</f>
        <v>Sack (4-Nitrochlorobenzene)</v>
      </c>
      <c r="P762" s="131">
        <v>1</v>
      </c>
      <c r="Q762" s="134"/>
      <c r="R762" s="134"/>
      <c r="S762" s="134"/>
      <c r="T762" s="134"/>
      <c r="U762" s="134"/>
      <c r="V762" s="134"/>
      <c r="W762" s="134"/>
      <c r="X762" s="134"/>
      <c r="Y762" s="134"/>
      <c r="Z762" s="134"/>
      <c r="AA762" s="132"/>
      <c r="AB762" s="132"/>
      <c r="AC762" s="132"/>
    </row>
    <row r="763" spans="1:29" ht="15" customHeight="1" x14ac:dyDescent="0.25">
      <c r="A763" s="142" t="str">
        <f>[3]Enums!$A$145</f>
        <v>1.1.1</v>
      </c>
      <c r="C763" s="134"/>
      <c r="D763" s="134"/>
      <c r="E763" s="134" t="str">
        <f>Objects!$O$29</f>
        <v>Beaker (Chlorobenzene)</v>
      </c>
      <c r="F763" s="131">
        <v>4</v>
      </c>
      <c r="G763" s="132" t="str">
        <f>Objects!$O$32</f>
        <v>Beaker (Nitric Acid)</v>
      </c>
      <c r="H763" s="131">
        <v>4</v>
      </c>
      <c r="I763" s="132"/>
      <c r="J763" s="131"/>
      <c r="K763" s="132"/>
      <c r="L763" s="131"/>
      <c r="M763" s="132"/>
      <c r="N763" s="131"/>
      <c r="O763" s="160" t="str">
        <f>Objects!$O$30</f>
        <v>Sack (4-Nitrochlorobenzene)</v>
      </c>
      <c r="P763" s="131">
        <v>4</v>
      </c>
      <c r="Q763" s="134"/>
      <c r="R763" s="134"/>
      <c r="S763" s="134"/>
      <c r="T763" s="134"/>
      <c r="U763" s="134"/>
      <c r="V763" s="134"/>
      <c r="W763" s="134"/>
      <c r="X763" s="134"/>
      <c r="Y763" s="134"/>
      <c r="Z763" s="134"/>
      <c r="AA763" s="132"/>
      <c r="AB763" s="132"/>
      <c r="AC763" s="132"/>
    </row>
    <row r="764" spans="1:29" ht="15" customHeight="1" x14ac:dyDescent="0.25">
      <c r="A764" s="142" t="str">
        <f>[3]Enums!$A$145</f>
        <v>1.1.1</v>
      </c>
      <c r="C764" s="134"/>
      <c r="D764" s="134"/>
      <c r="E764" s="134" t="str">
        <f>Objects!$O$29</f>
        <v>Beaker (Chlorobenzene)</v>
      </c>
      <c r="F764" s="131">
        <v>16</v>
      </c>
      <c r="G764" s="132" t="str">
        <f>Objects!$O$32</f>
        <v>Beaker (Nitric Acid)</v>
      </c>
      <c r="H764" s="131">
        <v>16</v>
      </c>
      <c r="I764" s="132"/>
      <c r="J764" s="131"/>
      <c r="K764" s="132"/>
      <c r="L764" s="131"/>
      <c r="M764" s="132"/>
      <c r="N764" s="131"/>
      <c r="O764" s="160" t="str">
        <f>Objects!$O$30</f>
        <v>Sack (4-Nitrochlorobenzene)</v>
      </c>
      <c r="P764" s="131">
        <v>16</v>
      </c>
      <c r="Q764" s="134"/>
      <c r="R764" s="134"/>
      <c r="S764" s="134"/>
      <c r="T764" s="134"/>
      <c r="U764" s="134"/>
      <c r="V764" s="134"/>
      <c r="W764" s="134"/>
      <c r="X764" s="134"/>
      <c r="Y764" s="134"/>
      <c r="Z764" s="134"/>
      <c r="AA764" s="132"/>
      <c r="AB764" s="132"/>
      <c r="AC764" s="132"/>
    </row>
    <row r="765" spans="1:29" ht="15" customHeight="1" x14ac:dyDescent="0.25">
      <c r="A765" s="142" t="str">
        <f>[3]Enums!$A$145</f>
        <v>1.1.1</v>
      </c>
      <c r="C765" s="134"/>
      <c r="D765" s="134"/>
      <c r="E765" s="134" t="str">
        <f>Objects!$P$29</f>
        <v>Drum (Chlorobenzene)</v>
      </c>
      <c r="F765" s="131">
        <v>1</v>
      </c>
      <c r="G765" s="132" t="str">
        <f>Objects!$P$32</f>
        <v>Drum (Nitric Acid)</v>
      </c>
      <c r="H765" s="131">
        <v>1</v>
      </c>
      <c r="I765" s="132"/>
      <c r="J765" s="131"/>
      <c r="K765" s="132"/>
      <c r="L765" s="131"/>
      <c r="M765" s="132"/>
      <c r="N765" s="131"/>
      <c r="O765" s="160" t="str">
        <f>Objects!$P$30</f>
        <v>Powder Keg (4-Nitrochlorobenzene)</v>
      </c>
      <c r="P765" s="131">
        <v>1</v>
      </c>
      <c r="Q765" s="134"/>
      <c r="R765" s="134"/>
      <c r="S765" s="134"/>
      <c r="T765" s="134"/>
      <c r="U765" s="134"/>
      <c r="V765" s="134"/>
      <c r="W765" s="134"/>
      <c r="X765" s="134"/>
      <c r="Y765" s="134"/>
      <c r="Z765" s="134"/>
      <c r="AA765" s="132"/>
      <c r="AB765" s="132"/>
      <c r="AC765" s="132"/>
    </row>
    <row r="766" spans="1:29" ht="15" customHeight="1" x14ac:dyDescent="0.25">
      <c r="A766" s="142" t="str">
        <f>[3]Enums!$A$145</f>
        <v>1.1.1</v>
      </c>
      <c r="C766" s="134"/>
      <c r="D766" s="134"/>
      <c r="E766" s="134" t="str">
        <f>Objects!$P$29</f>
        <v>Drum (Chlorobenzene)</v>
      </c>
      <c r="F766" s="131">
        <v>4</v>
      </c>
      <c r="G766" s="132" t="str">
        <f>Objects!$P$32</f>
        <v>Drum (Nitric Acid)</v>
      </c>
      <c r="H766" s="131">
        <v>4</v>
      </c>
      <c r="I766" s="132"/>
      <c r="J766" s="131"/>
      <c r="K766" s="132"/>
      <c r="L766" s="131"/>
      <c r="M766" s="132"/>
      <c r="N766" s="131"/>
      <c r="O766" s="160" t="str">
        <f>Objects!$P$30</f>
        <v>Powder Keg (4-Nitrochlorobenzene)</v>
      </c>
      <c r="P766" s="131">
        <v>4</v>
      </c>
      <c r="Q766" s="134"/>
      <c r="R766" s="134"/>
      <c r="S766" s="134"/>
      <c r="T766" s="134"/>
      <c r="U766" s="134"/>
      <c r="V766" s="134"/>
      <c r="W766" s="134"/>
      <c r="X766" s="134"/>
      <c r="Y766" s="134"/>
      <c r="Z766" s="134"/>
      <c r="AA766" s="132"/>
      <c r="AB766" s="132"/>
      <c r="AC766" s="132"/>
    </row>
    <row r="767" spans="1:29" ht="15" customHeight="1" x14ac:dyDescent="0.25">
      <c r="A767" s="142" t="str">
        <f>[3]Enums!$A$145</f>
        <v>1.1.1</v>
      </c>
      <c r="C767" s="134"/>
      <c r="D767" s="134"/>
      <c r="E767" s="134" t="str">
        <f>Objects!$P$29</f>
        <v>Drum (Chlorobenzene)</v>
      </c>
      <c r="F767" s="131">
        <v>16</v>
      </c>
      <c r="G767" s="132" t="str">
        <f>Objects!$P$32</f>
        <v>Drum (Nitric Acid)</v>
      </c>
      <c r="H767" s="131">
        <v>16</v>
      </c>
      <c r="I767" s="132"/>
      <c r="J767" s="131"/>
      <c r="K767" s="132"/>
      <c r="L767" s="131"/>
      <c r="M767" s="132"/>
      <c r="N767" s="131"/>
      <c r="O767" s="160" t="str">
        <f>Objects!$P$30</f>
        <v>Powder Keg (4-Nitrochlorobenzene)</v>
      </c>
      <c r="P767" s="131">
        <v>16</v>
      </c>
      <c r="Q767" s="134"/>
      <c r="R767" s="134"/>
      <c r="S767" s="134"/>
      <c r="T767" s="134"/>
      <c r="U767" s="134"/>
      <c r="V767" s="134"/>
      <c r="W767" s="134"/>
      <c r="X767" s="134"/>
      <c r="Y767" s="134"/>
      <c r="Z767" s="134"/>
      <c r="AA767" s="132"/>
      <c r="AB767" s="132"/>
      <c r="AC767" s="132"/>
    </row>
    <row r="768" spans="1:29" ht="15" customHeight="1" x14ac:dyDescent="0.25">
      <c r="A768" s="142" t="str">
        <f>[3]Enums!$A$145</f>
        <v>1.1.1</v>
      </c>
      <c r="C768" s="134"/>
      <c r="D768" s="134"/>
      <c r="E768" s="134" t="str">
        <f>Objects!$P$29</f>
        <v>Drum (Chlorobenzene)</v>
      </c>
      <c r="F768" s="131">
        <v>64</v>
      </c>
      <c r="G768" s="132" t="str">
        <f>Objects!$P$32</f>
        <v>Drum (Nitric Acid)</v>
      </c>
      <c r="H768" s="131">
        <v>64</v>
      </c>
      <c r="I768" s="132"/>
      <c r="J768" s="131"/>
      <c r="K768" s="132"/>
      <c r="L768" s="131"/>
      <c r="M768" s="132"/>
      <c r="N768" s="131"/>
      <c r="O768" s="160" t="str">
        <f>Objects!$P$30</f>
        <v>Powder Keg (4-Nitrochlorobenzene)</v>
      </c>
      <c r="P768" s="131">
        <v>64</v>
      </c>
      <c r="Q768" s="134"/>
      <c r="R768" s="134"/>
      <c r="S768" s="134"/>
      <c r="T768" s="134"/>
      <c r="U768" s="134"/>
      <c r="V768" s="134"/>
      <c r="W768" s="134"/>
      <c r="X768" s="134"/>
      <c r="Y768" s="134"/>
      <c r="Z768" s="134"/>
      <c r="AA768" s="132"/>
      <c r="AB768" s="132"/>
      <c r="AC768" s="132"/>
    </row>
    <row r="769" spans="1:29" ht="15" customHeight="1" x14ac:dyDescent="0.25">
      <c r="A769" s="142" t="str">
        <f>[3]Enums!$A$145</f>
        <v>1.1.1</v>
      </c>
      <c r="C769" s="134"/>
      <c r="D769" s="134"/>
      <c r="E769" s="134" t="str">
        <f>Objects!$N$30</f>
        <v>Bag (4-Nitrochlorobenzene)</v>
      </c>
      <c r="F769" s="131">
        <v>1</v>
      </c>
      <c r="G769" s="132" t="str">
        <f>Objects!$J$45</f>
        <v>Flask (Ammonia)</v>
      </c>
      <c r="H769" s="131">
        <v>2</v>
      </c>
      <c r="I769" s="132"/>
      <c r="J769" s="131"/>
      <c r="K769" s="132"/>
      <c r="L769" s="131"/>
      <c r="M769" s="132"/>
      <c r="N769" s="131"/>
      <c r="O769" s="160" t="str">
        <f>Objects!$N$33</f>
        <v>Bag (4-Nitroaniline)</v>
      </c>
      <c r="P769" s="131">
        <v>1</v>
      </c>
      <c r="Q769" s="134"/>
      <c r="R769" s="134"/>
      <c r="S769" s="134"/>
      <c r="T769" s="134"/>
      <c r="U769" s="134"/>
      <c r="V769" s="134"/>
      <c r="W769" s="134"/>
      <c r="X769" s="134"/>
      <c r="Y769" s="134"/>
      <c r="Z769" s="134"/>
      <c r="AA769" s="132"/>
      <c r="AB769" s="132"/>
      <c r="AC769" s="132"/>
    </row>
    <row r="770" spans="1:29" ht="15" customHeight="1" x14ac:dyDescent="0.25">
      <c r="A770" s="142" t="str">
        <f>[3]Enums!$A$145</f>
        <v>1.1.1</v>
      </c>
      <c r="C770" s="134"/>
      <c r="D770" s="134"/>
      <c r="E770" s="134" t="str">
        <f>Objects!$N$30</f>
        <v>Bag (4-Nitrochlorobenzene)</v>
      </c>
      <c r="F770" s="131">
        <v>4</v>
      </c>
      <c r="G770" s="132" t="str">
        <f>Objects!$J$45</f>
        <v>Flask (Ammonia)</v>
      </c>
      <c r="H770" s="131">
        <v>8</v>
      </c>
      <c r="I770" s="132"/>
      <c r="J770" s="131"/>
      <c r="K770" s="132"/>
      <c r="L770" s="131"/>
      <c r="M770" s="132"/>
      <c r="N770" s="131"/>
      <c r="O770" s="160" t="str">
        <f>Objects!$N$33</f>
        <v>Bag (4-Nitroaniline)</v>
      </c>
      <c r="P770" s="131">
        <v>4</v>
      </c>
      <c r="Q770" s="134"/>
      <c r="R770" s="134"/>
      <c r="S770" s="134"/>
      <c r="T770" s="134"/>
      <c r="U770" s="134"/>
      <c r="V770" s="134"/>
      <c r="W770" s="134"/>
      <c r="X770" s="134"/>
      <c r="Y770" s="134"/>
      <c r="Z770" s="134"/>
      <c r="AA770" s="132"/>
      <c r="AB770" s="132"/>
      <c r="AC770" s="132"/>
    </row>
    <row r="771" spans="1:29" ht="15" customHeight="1" x14ac:dyDescent="0.25">
      <c r="A771" s="142" t="str">
        <f>[3]Enums!$A$145</f>
        <v>1.1.1</v>
      </c>
      <c r="C771" s="134"/>
      <c r="D771" s="134"/>
      <c r="E771" s="134" t="str">
        <f>Objects!$N$30</f>
        <v>Bag (4-Nitrochlorobenzene)</v>
      </c>
      <c r="F771" s="131">
        <v>16</v>
      </c>
      <c r="G771" s="132" t="str">
        <f>Objects!$J$45</f>
        <v>Flask (Ammonia)</v>
      </c>
      <c r="H771" s="131">
        <v>32</v>
      </c>
      <c r="I771" s="132"/>
      <c r="J771" s="131"/>
      <c r="K771" s="132"/>
      <c r="L771" s="131"/>
      <c r="M771" s="132"/>
      <c r="N771" s="131"/>
      <c r="O771" s="160" t="str">
        <f>Objects!$N$33</f>
        <v>Bag (4-Nitroaniline)</v>
      </c>
      <c r="P771" s="131">
        <v>16</v>
      </c>
      <c r="Q771" s="134"/>
      <c r="R771" s="134"/>
      <c r="S771" s="134"/>
      <c r="T771" s="134"/>
      <c r="U771" s="134"/>
      <c r="V771" s="134"/>
      <c r="W771" s="134"/>
      <c r="X771" s="134"/>
      <c r="Y771" s="134"/>
      <c r="Z771" s="134"/>
      <c r="AA771" s="132"/>
      <c r="AB771" s="132"/>
      <c r="AC771" s="132"/>
    </row>
    <row r="772" spans="1:29" ht="15" customHeight="1" x14ac:dyDescent="0.25">
      <c r="A772" s="142" t="str">
        <f>[3]Enums!$A$145</f>
        <v>1.1.1</v>
      </c>
      <c r="C772" s="134"/>
      <c r="D772" s="134"/>
      <c r="E772" s="134" t="str">
        <f>Objects!$O$30</f>
        <v>Sack (4-Nitrochlorobenzene)</v>
      </c>
      <c r="F772" s="131">
        <v>1</v>
      </c>
      <c r="G772" s="132" t="str">
        <f>Objects!$K$45</f>
        <v>Cartridge (Ammonia)</v>
      </c>
      <c r="H772" s="131">
        <v>2</v>
      </c>
      <c r="I772" s="132"/>
      <c r="J772" s="131"/>
      <c r="K772" s="132"/>
      <c r="L772" s="131"/>
      <c r="M772" s="132"/>
      <c r="N772" s="131"/>
      <c r="O772" s="160" t="str">
        <f>Objects!$O$33</f>
        <v>Sack (4-Nitroaniline)</v>
      </c>
      <c r="P772" s="131">
        <v>1</v>
      </c>
      <c r="Q772" s="134"/>
      <c r="R772" s="134"/>
      <c r="S772" s="134"/>
      <c r="T772" s="134"/>
      <c r="U772" s="134"/>
      <c r="V772" s="134"/>
      <c r="W772" s="134"/>
      <c r="X772" s="134"/>
      <c r="Y772" s="134"/>
      <c r="Z772" s="134"/>
      <c r="AA772" s="132"/>
      <c r="AB772" s="132"/>
      <c r="AC772" s="132"/>
    </row>
    <row r="773" spans="1:29" ht="15" customHeight="1" x14ac:dyDescent="0.25">
      <c r="A773" s="142" t="str">
        <f>[3]Enums!$A$145</f>
        <v>1.1.1</v>
      </c>
      <c r="C773" s="134"/>
      <c r="D773" s="134"/>
      <c r="E773" s="134" t="str">
        <f>Objects!$O$30</f>
        <v>Sack (4-Nitrochlorobenzene)</v>
      </c>
      <c r="F773" s="131">
        <v>4</v>
      </c>
      <c r="G773" s="132" t="str">
        <f>Objects!$K$45</f>
        <v>Cartridge (Ammonia)</v>
      </c>
      <c r="H773" s="131">
        <v>8</v>
      </c>
      <c r="I773" s="132"/>
      <c r="J773" s="131"/>
      <c r="K773" s="132"/>
      <c r="L773" s="131"/>
      <c r="M773" s="132"/>
      <c r="N773" s="131"/>
      <c r="O773" s="160" t="str">
        <f>Objects!$O$33</f>
        <v>Sack (4-Nitroaniline)</v>
      </c>
      <c r="P773" s="131">
        <v>4</v>
      </c>
      <c r="Q773" s="134"/>
      <c r="R773" s="134"/>
      <c r="S773" s="134"/>
      <c r="T773" s="134"/>
      <c r="U773" s="134"/>
      <c r="V773" s="134"/>
      <c r="W773" s="134"/>
      <c r="X773" s="134"/>
      <c r="Y773" s="134"/>
      <c r="Z773" s="134"/>
      <c r="AA773" s="132"/>
      <c r="AB773" s="132"/>
      <c r="AC773" s="132"/>
    </row>
    <row r="774" spans="1:29" ht="15" customHeight="1" x14ac:dyDescent="0.25">
      <c r="A774" s="142" t="str">
        <f>[3]Enums!$A$145</f>
        <v>1.1.1</v>
      </c>
      <c r="C774" s="134"/>
      <c r="D774" s="134"/>
      <c r="E774" s="134" t="str">
        <f>Objects!$O$30</f>
        <v>Sack (4-Nitrochlorobenzene)</v>
      </c>
      <c r="F774" s="131">
        <v>16</v>
      </c>
      <c r="G774" s="132" t="str">
        <f>Objects!$K$45</f>
        <v>Cartridge (Ammonia)</v>
      </c>
      <c r="H774" s="131">
        <v>32</v>
      </c>
      <c r="I774" s="132"/>
      <c r="J774" s="131"/>
      <c r="K774" s="132"/>
      <c r="L774" s="131"/>
      <c r="M774" s="132"/>
      <c r="N774" s="131"/>
      <c r="O774" s="160" t="str">
        <f>Objects!$O$33</f>
        <v>Sack (4-Nitroaniline)</v>
      </c>
      <c r="P774" s="131">
        <v>16</v>
      </c>
      <c r="Q774" s="134"/>
      <c r="R774" s="134"/>
      <c r="S774" s="134"/>
      <c r="T774" s="134"/>
      <c r="U774" s="134"/>
      <c r="V774" s="134"/>
      <c r="W774" s="134"/>
      <c r="X774" s="134"/>
      <c r="Y774" s="134"/>
      <c r="Z774" s="134"/>
      <c r="AA774" s="132"/>
      <c r="AB774" s="132"/>
      <c r="AC774" s="132"/>
    </row>
    <row r="775" spans="1:29" ht="15" customHeight="1" x14ac:dyDescent="0.25">
      <c r="A775" s="142" t="str">
        <f>[3]Enums!$A$145</f>
        <v>1.1.1</v>
      </c>
      <c r="C775" s="134"/>
      <c r="D775" s="134"/>
      <c r="E775" s="134" t="str">
        <f>Objects!$P$30</f>
        <v>Powder Keg (4-Nitrochlorobenzene)</v>
      </c>
      <c r="F775" s="131">
        <v>1</v>
      </c>
      <c r="G775" s="132" t="str">
        <f>Objects!$L$45</f>
        <v>Canister (Ammonia)</v>
      </c>
      <c r="H775" s="131">
        <v>2</v>
      </c>
      <c r="I775" s="132"/>
      <c r="J775" s="131"/>
      <c r="K775" s="132"/>
      <c r="L775" s="131"/>
      <c r="M775" s="132"/>
      <c r="N775" s="131"/>
      <c r="O775" s="160" t="str">
        <f>Objects!$P$33</f>
        <v>Powder Keg (4-Nitroaniline)</v>
      </c>
      <c r="P775" s="131">
        <v>1</v>
      </c>
      <c r="Q775" s="134"/>
      <c r="R775" s="134"/>
      <c r="S775" s="134"/>
      <c r="T775" s="134"/>
      <c r="U775" s="134"/>
      <c r="V775" s="134"/>
      <c r="W775" s="134"/>
      <c r="X775" s="134"/>
      <c r="Y775" s="134"/>
      <c r="Z775" s="134"/>
      <c r="AA775" s="132"/>
      <c r="AB775" s="132"/>
      <c r="AC775" s="132"/>
    </row>
    <row r="776" spans="1:29" ht="15" customHeight="1" x14ac:dyDescent="0.25">
      <c r="A776" s="142" t="str">
        <f>[3]Enums!$A$145</f>
        <v>1.1.1</v>
      </c>
      <c r="C776" s="134"/>
      <c r="D776" s="134"/>
      <c r="E776" s="134" t="str">
        <f>Objects!$P$30</f>
        <v>Powder Keg (4-Nitrochlorobenzene)</v>
      </c>
      <c r="F776" s="131">
        <v>4</v>
      </c>
      <c r="G776" s="132" t="str">
        <f>Objects!$L$45</f>
        <v>Canister (Ammonia)</v>
      </c>
      <c r="H776" s="131">
        <v>8</v>
      </c>
      <c r="I776" s="132"/>
      <c r="J776" s="131"/>
      <c r="K776" s="132"/>
      <c r="L776" s="131"/>
      <c r="M776" s="132"/>
      <c r="N776" s="131"/>
      <c r="O776" s="160" t="str">
        <f>Objects!$P$33</f>
        <v>Powder Keg (4-Nitroaniline)</v>
      </c>
      <c r="P776" s="131">
        <v>4</v>
      </c>
      <c r="Q776" s="134"/>
      <c r="R776" s="134"/>
      <c r="S776" s="134"/>
      <c r="T776" s="134"/>
      <c r="U776" s="134"/>
      <c r="V776" s="134"/>
      <c r="W776" s="134"/>
      <c r="X776" s="134"/>
      <c r="Y776" s="134"/>
      <c r="Z776" s="134"/>
      <c r="AA776" s="132"/>
      <c r="AB776" s="132"/>
      <c r="AC776" s="132"/>
    </row>
    <row r="777" spans="1:29" ht="15" customHeight="1" x14ac:dyDescent="0.25">
      <c r="A777" s="142" t="str">
        <f>[3]Enums!$A$145</f>
        <v>1.1.1</v>
      </c>
      <c r="C777" s="134"/>
      <c r="D777" s="134"/>
      <c r="E777" s="134" t="str">
        <f>Objects!$P$30</f>
        <v>Powder Keg (4-Nitrochlorobenzene)</v>
      </c>
      <c r="F777" s="131">
        <v>16</v>
      </c>
      <c r="G777" s="132" t="str">
        <f>Objects!$L$45</f>
        <v>Canister (Ammonia)</v>
      </c>
      <c r="H777" s="131">
        <v>32</v>
      </c>
      <c r="I777" s="132"/>
      <c r="J777" s="131"/>
      <c r="K777" s="132"/>
      <c r="L777" s="131"/>
      <c r="M777" s="132"/>
      <c r="N777" s="131"/>
      <c r="O777" s="160" t="str">
        <f>Objects!$P$33</f>
        <v>Powder Keg (4-Nitroaniline)</v>
      </c>
      <c r="P777" s="131">
        <v>16</v>
      </c>
      <c r="Q777" s="134"/>
      <c r="R777" s="134"/>
      <c r="S777" s="134"/>
      <c r="T777" s="134"/>
      <c r="U777" s="134"/>
      <c r="V777" s="134"/>
      <c r="W777" s="134"/>
      <c r="X777" s="134"/>
      <c r="Y777" s="134"/>
      <c r="Z777" s="134"/>
      <c r="AA777" s="132"/>
      <c r="AB777" s="132"/>
      <c r="AC777" s="132"/>
    </row>
    <row r="778" spans="1:29" ht="15" customHeight="1" x14ac:dyDescent="0.25">
      <c r="A778" s="142" t="str">
        <f>[3]Enums!$A$145</f>
        <v>1.1.1</v>
      </c>
      <c r="C778" s="134"/>
      <c r="D778" s="134"/>
      <c r="E778" s="134" t="str">
        <f>Objects!$P$30</f>
        <v>Powder Keg (4-Nitrochlorobenzene)</v>
      </c>
      <c r="F778" s="131">
        <v>64</v>
      </c>
      <c r="G778" s="132" t="str">
        <f>Objects!$L$45</f>
        <v>Canister (Ammonia)</v>
      </c>
      <c r="H778" s="131">
        <v>64</v>
      </c>
      <c r="I778" s="132" t="str">
        <f>Objects!$L$45</f>
        <v>Canister (Ammonia)</v>
      </c>
      <c r="J778" s="131">
        <v>64</v>
      </c>
      <c r="K778" s="132"/>
      <c r="L778" s="131"/>
      <c r="M778" s="132"/>
      <c r="N778" s="131"/>
      <c r="O778" s="160" t="str">
        <f>Objects!$P$33</f>
        <v>Powder Keg (4-Nitroaniline)</v>
      </c>
      <c r="P778" s="131">
        <v>64</v>
      </c>
      <c r="Q778" s="134"/>
      <c r="R778" s="134"/>
      <c r="S778" s="134"/>
      <c r="T778" s="134"/>
      <c r="U778" s="134"/>
      <c r="V778" s="134"/>
      <c r="W778" s="134"/>
      <c r="X778" s="134"/>
      <c r="Y778" s="134"/>
      <c r="Z778" s="134"/>
      <c r="AA778" s="132"/>
      <c r="AB778" s="132"/>
      <c r="AC778" s="132"/>
    </row>
    <row r="779" spans="1:29" ht="15" customHeight="1" x14ac:dyDescent="0.25">
      <c r="A779" s="142" t="str">
        <f>[3]Enums!$A$145</f>
        <v>1.1.1</v>
      </c>
      <c r="C779" s="134"/>
      <c r="D779" s="134"/>
      <c r="E779" s="132" t="str">
        <f>Objects!$N$33</f>
        <v>Bag (4-Nitroaniline)</v>
      </c>
      <c r="F779" s="131">
        <v>1</v>
      </c>
      <c r="G779" s="132" t="str">
        <f>Objects!$R$2</f>
        <v>Flask (Hydrogen)</v>
      </c>
      <c r="H779" s="131">
        <v>3</v>
      </c>
      <c r="I779" s="132" t="str">
        <f>Objects!$G$2</f>
        <v>Platinum Catalyst</v>
      </c>
      <c r="J779" s="131">
        <v>1</v>
      </c>
      <c r="K779" s="132"/>
      <c r="L779" s="131"/>
      <c r="M779" s="132"/>
      <c r="N779" s="131"/>
      <c r="O779" s="160" t="str">
        <f>Objects!$N$31</f>
        <v>Bag (p-Phenylenediamine)</v>
      </c>
      <c r="P779" s="131">
        <v>1</v>
      </c>
      <c r="Q779" s="134" t="str">
        <f>Objects!$J$317</f>
        <v>Vial (Deionized Water)</v>
      </c>
      <c r="R779" s="134">
        <v>2</v>
      </c>
      <c r="S779" s="134"/>
      <c r="T779" s="134"/>
      <c r="U779" s="134"/>
      <c r="V779" s="134"/>
      <c r="W779" s="134"/>
      <c r="X779" s="134"/>
      <c r="Y779" s="134"/>
      <c r="Z779" s="134"/>
      <c r="AA779" s="132"/>
      <c r="AB779" s="132"/>
      <c r="AC779" s="132"/>
    </row>
    <row r="780" spans="1:29" ht="15" customHeight="1" x14ac:dyDescent="0.25">
      <c r="A780" s="142" t="str">
        <f>[3]Enums!$A$145</f>
        <v>1.1.1</v>
      </c>
      <c r="C780" s="134"/>
      <c r="D780" s="134"/>
      <c r="E780" s="132" t="str">
        <f>Objects!$N$33</f>
        <v>Bag (4-Nitroaniline)</v>
      </c>
      <c r="F780" s="131">
        <v>4</v>
      </c>
      <c r="G780" s="132" t="str">
        <f>Objects!$R$2</f>
        <v>Flask (Hydrogen)</v>
      </c>
      <c r="H780" s="131">
        <v>12</v>
      </c>
      <c r="I780" s="132" t="str">
        <f>Objects!$G$2</f>
        <v>Platinum Catalyst</v>
      </c>
      <c r="J780" s="131">
        <v>2</v>
      </c>
      <c r="K780" s="132"/>
      <c r="L780" s="131"/>
      <c r="M780" s="132"/>
      <c r="N780" s="131"/>
      <c r="O780" s="160" t="str">
        <f>Objects!$N$31</f>
        <v>Bag (p-Phenylenediamine)</v>
      </c>
      <c r="P780" s="131">
        <v>4</v>
      </c>
      <c r="Q780" s="134" t="str">
        <f>Objects!$J$317</f>
        <v>Vial (Deionized Water)</v>
      </c>
      <c r="R780" s="134">
        <v>8</v>
      </c>
      <c r="S780" s="132" t="str">
        <f>Objects!$G$2</f>
        <v>Platinum Catalyst</v>
      </c>
      <c r="T780" s="131">
        <v>1</v>
      </c>
      <c r="U780" s="134"/>
      <c r="V780" s="134"/>
      <c r="W780" s="134"/>
      <c r="X780" s="134"/>
      <c r="Y780" s="134"/>
      <c r="Z780" s="134"/>
      <c r="AA780" s="132"/>
      <c r="AB780" s="132"/>
      <c r="AC780" s="132"/>
    </row>
    <row r="781" spans="1:29" ht="15" customHeight="1" x14ac:dyDescent="0.25">
      <c r="A781" s="142" t="str">
        <f>[3]Enums!$A$145</f>
        <v>1.1.1</v>
      </c>
      <c r="C781" s="134"/>
      <c r="D781" s="134"/>
      <c r="E781" s="132" t="str">
        <f>Objects!$N$33</f>
        <v>Bag (4-Nitroaniline)</v>
      </c>
      <c r="F781" s="131">
        <v>16</v>
      </c>
      <c r="G781" s="132" t="str">
        <f>Objects!$R$2</f>
        <v>Flask (Hydrogen)</v>
      </c>
      <c r="H781" s="131">
        <v>48</v>
      </c>
      <c r="I781" s="132" t="str">
        <f>Objects!$G$2</f>
        <v>Platinum Catalyst</v>
      </c>
      <c r="J781" s="131">
        <v>3</v>
      </c>
      <c r="K781" s="132"/>
      <c r="L781" s="131"/>
      <c r="M781" s="132"/>
      <c r="N781" s="131"/>
      <c r="O781" s="160" t="str">
        <f>Objects!$N$31</f>
        <v>Bag (p-Phenylenediamine)</v>
      </c>
      <c r="P781" s="131">
        <v>16</v>
      </c>
      <c r="Q781" s="134" t="str">
        <f>Objects!$J$317</f>
        <v>Vial (Deionized Water)</v>
      </c>
      <c r="R781" s="134">
        <v>32</v>
      </c>
      <c r="S781" s="132" t="str">
        <f>Objects!$G$2</f>
        <v>Platinum Catalyst</v>
      </c>
      <c r="T781" s="131">
        <v>2</v>
      </c>
      <c r="U781" s="134"/>
      <c r="V781" s="134"/>
      <c r="W781" s="134"/>
      <c r="X781" s="134"/>
      <c r="Y781" s="134"/>
      <c r="Z781" s="134"/>
      <c r="AA781" s="132"/>
      <c r="AB781" s="132"/>
      <c r="AC781" s="132"/>
    </row>
    <row r="782" spans="1:29" ht="15" customHeight="1" x14ac:dyDescent="0.25">
      <c r="A782" s="142" t="str">
        <f>[3]Enums!$A$145</f>
        <v>1.1.1</v>
      </c>
      <c r="C782" s="134"/>
      <c r="D782" s="134"/>
      <c r="E782" s="132" t="str">
        <f>Objects!$O$33</f>
        <v>Sack (4-Nitroaniline)</v>
      </c>
      <c r="F782" s="131">
        <v>1</v>
      </c>
      <c r="G782" s="132" t="str">
        <f>Objects!$S$2</f>
        <v>Cartridge (Hydrogen)</v>
      </c>
      <c r="H782" s="131">
        <v>3</v>
      </c>
      <c r="I782" s="132" t="str">
        <f>Objects!$G$2</f>
        <v>Platinum Catalyst</v>
      </c>
      <c r="J782" s="131">
        <v>4</v>
      </c>
      <c r="K782" s="132"/>
      <c r="L782" s="131"/>
      <c r="M782" s="132"/>
      <c r="N782" s="131"/>
      <c r="O782" s="160" t="str">
        <f>Objects!$O$31</f>
        <v>Sack (p-Phenylenediamine)</v>
      </c>
      <c r="P782" s="131">
        <v>1</v>
      </c>
      <c r="Q782" s="134" t="str">
        <f>Objects!$K$317</f>
        <v>Beaker (Deionized Water)</v>
      </c>
      <c r="R782" s="134">
        <v>2</v>
      </c>
      <c r="S782" s="132" t="str">
        <f>Objects!$G$2</f>
        <v>Platinum Catalyst</v>
      </c>
      <c r="T782" s="131">
        <v>3</v>
      </c>
      <c r="U782" s="134"/>
      <c r="V782" s="134"/>
      <c r="W782" s="134"/>
      <c r="X782" s="134"/>
      <c r="Y782" s="134"/>
      <c r="Z782" s="134"/>
      <c r="AA782" s="132"/>
      <c r="AB782" s="132"/>
      <c r="AC782" s="132"/>
    </row>
    <row r="783" spans="1:29" ht="15" customHeight="1" x14ac:dyDescent="0.25">
      <c r="A783" s="142" t="str">
        <f>[3]Enums!$A$145</f>
        <v>1.1.1</v>
      </c>
      <c r="C783" s="134"/>
      <c r="D783" s="134"/>
      <c r="E783" s="132" t="str">
        <f>Objects!$O$33</f>
        <v>Sack (4-Nitroaniline)</v>
      </c>
      <c r="F783" s="131">
        <v>4</v>
      </c>
      <c r="G783" s="132" t="str">
        <f>Objects!$S$2</f>
        <v>Cartridge (Hydrogen)</v>
      </c>
      <c r="H783" s="131">
        <v>12</v>
      </c>
      <c r="I783" s="132" t="str">
        <f>Objects!$G$2</f>
        <v>Platinum Catalyst</v>
      </c>
      <c r="J783" s="131">
        <v>5</v>
      </c>
      <c r="K783" s="132"/>
      <c r="L783" s="131"/>
      <c r="M783" s="132"/>
      <c r="N783" s="131"/>
      <c r="O783" s="160" t="str">
        <f>Objects!$O$31</f>
        <v>Sack (p-Phenylenediamine)</v>
      </c>
      <c r="P783" s="131">
        <v>4</v>
      </c>
      <c r="Q783" s="134" t="str">
        <f>Objects!$K$317</f>
        <v>Beaker (Deionized Water)</v>
      </c>
      <c r="R783" s="134">
        <v>8</v>
      </c>
      <c r="S783" s="132" t="str">
        <f>Objects!$G$2</f>
        <v>Platinum Catalyst</v>
      </c>
      <c r="T783" s="131">
        <v>4</v>
      </c>
      <c r="U783" s="134"/>
      <c r="V783" s="134"/>
      <c r="W783" s="134"/>
      <c r="X783" s="134"/>
      <c r="Y783" s="134"/>
      <c r="Z783" s="134"/>
      <c r="AA783" s="132"/>
      <c r="AB783" s="132"/>
      <c r="AC783" s="132"/>
    </row>
    <row r="784" spans="1:29" ht="15" customHeight="1" x14ac:dyDescent="0.25">
      <c r="A784" s="142" t="str">
        <f>[3]Enums!$A$145</f>
        <v>1.1.1</v>
      </c>
      <c r="C784" s="134"/>
      <c r="D784" s="134"/>
      <c r="E784" s="132" t="str">
        <f>Objects!$O$33</f>
        <v>Sack (4-Nitroaniline)</v>
      </c>
      <c r="F784" s="131">
        <v>16</v>
      </c>
      <c r="G784" s="132" t="str">
        <f>Objects!$S$2</f>
        <v>Cartridge (Hydrogen)</v>
      </c>
      <c r="H784" s="131">
        <v>48</v>
      </c>
      <c r="I784" s="132" t="str">
        <f>Objects!$G$2</f>
        <v>Platinum Catalyst</v>
      </c>
      <c r="J784" s="131">
        <v>6</v>
      </c>
      <c r="K784" s="132"/>
      <c r="L784" s="131"/>
      <c r="M784" s="132"/>
      <c r="N784" s="131"/>
      <c r="O784" s="160" t="str">
        <f>Objects!$O$31</f>
        <v>Sack (p-Phenylenediamine)</v>
      </c>
      <c r="P784" s="131">
        <v>16</v>
      </c>
      <c r="Q784" s="134" t="str">
        <f>Objects!$K$317</f>
        <v>Beaker (Deionized Water)</v>
      </c>
      <c r="R784" s="134">
        <v>32</v>
      </c>
      <c r="S784" s="132" t="str">
        <f>Objects!$G$2</f>
        <v>Platinum Catalyst</v>
      </c>
      <c r="T784" s="131">
        <v>5</v>
      </c>
      <c r="U784" s="134"/>
      <c r="V784" s="134"/>
      <c r="W784" s="134"/>
      <c r="X784" s="134"/>
      <c r="Y784" s="134"/>
      <c r="Z784" s="134"/>
      <c r="AA784" s="132"/>
      <c r="AB784" s="132"/>
      <c r="AC784" s="132"/>
    </row>
    <row r="785" spans="1:29" ht="15" customHeight="1" x14ac:dyDescent="0.25">
      <c r="A785" s="142" t="str">
        <f>[3]Enums!$A$145</f>
        <v>1.1.1</v>
      </c>
      <c r="C785" s="134"/>
      <c r="D785" s="134"/>
      <c r="E785" s="132" t="str">
        <f>Objects!$P$33</f>
        <v>Powder Keg (4-Nitroaniline)</v>
      </c>
      <c r="F785" s="131">
        <v>1</v>
      </c>
      <c r="G785" s="132" t="str">
        <f>Objects!$T$2</f>
        <v>Canister (Hydrogen)</v>
      </c>
      <c r="H785" s="131">
        <v>3</v>
      </c>
      <c r="I785" s="132" t="str">
        <f>Objects!$G$2</f>
        <v>Platinum Catalyst</v>
      </c>
      <c r="J785" s="131">
        <v>7</v>
      </c>
      <c r="K785" s="132"/>
      <c r="L785" s="131"/>
      <c r="M785" s="132"/>
      <c r="N785" s="131"/>
      <c r="O785" s="160" t="str">
        <f>Objects!$P$31</f>
        <v>Powder Keg (p-Phenylenediamine)</v>
      </c>
      <c r="P785" s="131">
        <v>1</v>
      </c>
      <c r="Q785" s="134" t="str">
        <f>Objects!$L$317</f>
        <v>Drum (Deionized Water)</v>
      </c>
      <c r="R785" s="134">
        <v>2</v>
      </c>
      <c r="S785" s="132" t="str">
        <f>Objects!$G$2</f>
        <v>Platinum Catalyst</v>
      </c>
      <c r="T785" s="131">
        <v>6</v>
      </c>
      <c r="U785" s="134"/>
      <c r="V785" s="134"/>
      <c r="W785" s="134"/>
      <c r="X785" s="134"/>
      <c r="Y785" s="134"/>
      <c r="Z785" s="134"/>
      <c r="AA785" s="132"/>
      <c r="AB785" s="132"/>
      <c r="AC785" s="132"/>
    </row>
    <row r="786" spans="1:29" ht="15" customHeight="1" x14ac:dyDescent="0.25">
      <c r="A786" s="142" t="str">
        <f>[3]Enums!$A$145</f>
        <v>1.1.1</v>
      </c>
      <c r="C786" s="134"/>
      <c r="D786" s="134"/>
      <c r="E786" s="132" t="str">
        <f>Objects!$P$33</f>
        <v>Powder Keg (4-Nitroaniline)</v>
      </c>
      <c r="F786" s="131">
        <v>4</v>
      </c>
      <c r="G786" s="132" t="str">
        <f>Objects!$T$2</f>
        <v>Canister (Hydrogen)</v>
      </c>
      <c r="H786" s="131">
        <v>12</v>
      </c>
      <c r="I786" s="132" t="str">
        <f>Objects!$G$2</f>
        <v>Platinum Catalyst</v>
      </c>
      <c r="J786" s="131">
        <v>8</v>
      </c>
      <c r="K786" s="132"/>
      <c r="L786" s="131"/>
      <c r="M786" s="132"/>
      <c r="N786" s="131"/>
      <c r="O786" s="160" t="str">
        <f>Objects!$P$31</f>
        <v>Powder Keg (p-Phenylenediamine)</v>
      </c>
      <c r="P786" s="131">
        <v>4</v>
      </c>
      <c r="Q786" s="134" t="str">
        <f>Objects!$L$317</f>
        <v>Drum (Deionized Water)</v>
      </c>
      <c r="R786" s="134">
        <v>8</v>
      </c>
      <c r="S786" s="132" t="str">
        <f>Objects!$G$2</f>
        <v>Platinum Catalyst</v>
      </c>
      <c r="T786" s="131">
        <v>7</v>
      </c>
      <c r="U786" s="134"/>
      <c r="V786" s="134"/>
      <c r="W786" s="134"/>
      <c r="X786" s="134"/>
      <c r="Y786" s="134"/>
      <c r="Z786" s="134"/>
      <c r="AA786" s="132"/>
      <c r="AB786" s="132"/>
      <c r="AC786" s="132"/>
    </row>
    <row r="787" spans="1:29" ht="15" customHeight="1" x14ac:dyDescent="0.25">
      <c r="A787" s="142" t="str">
        <f>[3]Enums!$A$145</f>
        <v>1.1.1</v>
      </c>
      <c r="C787" s="134"/>
      <c r="D787" s="134"/>
      <c r="E787" s="132" t="str">
        <f>Objects!$P$33</f>
        <v>Powder Keg (4-Nitroaniline)</v>
      </c>
      <c r="F787" s="131">
        <v>16</v>
      </c>
      <c r="G787" s="132" t="str">
        <f>Objects!$T$2</f>
        <v>Canister (Hydrogen)</v>
      </c>
      <c r="H787" s="131">
        <v>48</v>
      </c>
      <c r="I787" s="132" t="str">
        <f>Objects!$G$2</f>
        <v>Platinum Catalyst</v>
      </c>
      <c r="J787" s="131">
        <v>9</v>
      </c>
      <c r="K787" s="132"/>
      <c r="L787" s="131"/>
      <c r="M787" s="132"/>
      <c r="N787" s="131"/>
      <c r="O787" s="160" t="str">
        <f>Objects!$P$31</f>
        <v>Powder Keg (p-Phenylenediamine)</v>
      </c>
      <c r="P787" s="131">
        <v>16</v>
      </c>
      <c r="Q787" s="134" t="str">
        <f>Objects!$L$317</f>
        <v>Drum (Deionized Water)</v>
      </c>
      <c r="R787" s="134">
        <v>32</v>
      </c>
      <c r="S787" s="132" t="str">
        <f>Objects!$G$2</f>
        <v>Platinum Catalyst</v>
      </c>
      <c r="T787" s="131">
        <v>8</v>
      </c>
      <c r="U787" s="134"/>
      <c r="V787" s="134"/>
      <c r="W787" s="134"/>
      <c r="X787" s="134"/>
      <c r="Y787" s="134"/>
      <c r="Z787" s="134"/>
      <c r="AA787" s="132"/>
      <c r="AB787" s="132"/>
      <c r="AC787" s="132"/>
    </row>
    <row r="788" spans="1:29" ht="15" customHeight="1" x14ac:dyDescent="0.25">
      <c r="A788" s="142" t="str">
        <f>[3]Enums!$A$145</f>
        <v>1.1.1</v>
      </c>
      <c r="C788" s="134"/>
      <c r="D788" s="134"/>
      <c r="E788" s="132" t="str">
        <f>Objects!$P$33</f>
        <v>Powder Keg (4-Nitroaniline)</v>
      </c>
      <c r="F788" s="131">
        <v>64</v>
      </c>
      <c r="G788" s="132" t="str">
        <f>Objects!$T$2</f>
        <v>Canister (Hydrogen)</v>
      </c>
      <c r="H788" s="131">
        <v>64</v>
      </c>
      <c r="I788" s="132" t="str">
        <f>Objects!$T$2</f>
        <v>Canister (Hydrogen)</v>
      </c>
      <c r="J788" s="131">
        <v>64</v>
      </c>
      <c r="K788" s="132" t="str">
        <f>Objects!$T$2</f>
        <v>Canister (Hydrogen)</v>
      </c>
      <c r="L788" s="131">
        <v>64</v>
      </c>
      <c r="M788" s="132" t="str">
        <f>Objects!$G$2</f>
        <v>Platinum Catalyst</v>
      </c>
      <c r="N788" s="131">
        <v>10</v>
      </c>
      <c r="O788" s="160" t="str">
        <f>Objects!$P$31</f>
        <v>Powder Keg (p-Phenylenediamine)</v>
      </c>
      <c r="P788" s="131">
        <v>64</v>
      </c>
      <c r="Q788" s="134" t="str">
        <f>Objects!$L$317</f>
        <v>Drum (Deionized Water)</v>
      </c>
      <c r="R788" s="134">
        <v>64</v>
      </c>
      <c r="S788" s="134" t="str">
        <f>Objects!$L$317</f>
        <v>Drum (Deionized Water)</v>
      </c>
      <c r="T788" s="134">
        <v>64</v>
      </c>
      <c r="U788" s="132" t="str">
        <f>Objects!$G$2</f>
        <v>Platinum Catalyst</v>
      </c>
      <c r="V788" s="131">
        <v>9</v>
      </c>
      <c r="W788" s="134"/>
      <c r="X788" s="134"/>
      <c r="Y788" s="134"/>
      <c r="Z788" s="134"/>
      <c r="AA788" s="132"/>
      <c r="AB788" s="132"/>
      <c r="AC788" s="132"/>
    </row>
    <row r="789" spans="1:29" ht="15" customHeight="1" x14ac:dyDescent="0.25">
      <c r="A789" s="142" t="str">
        <f>[3]Enums!$A$145</f>
        <v>1.1.1</v>
      </c>
      <c r="C789" s="134"/>
      <c r="D789" s="134"/>
      <c r="E789" s="132" t="str">
        <f>Objects!$J$45</f>
        <v>Flask (Ammonia)</v>
      </c>
      <c r="F789" s="131">
        <v>12</v>
      </c>
      <c r="G789" s="132" t="str">
        <f>Objects!$R$9</f>
        <v>Flask (Oxygen)</v>
      </c>
      <c r="H789" s="131">
        <v>21</v>
      </c>
      <c r="J789" s="131"/>
      <c r="K789" s="132"/>
      <c r="L789" s="131"/>
      <c r="M789" s="132"/>
      <c r="N789" s="131"/>
      <c r="O789" s="160" t="str">
        <f>Objects!$N$32</f>
        <v>Vial (Nitric Acid)</v>
      </c>
      <c r="P789" s="131">
        <v>8</v>
      </c>
      <c r="Q789" s="134" t="str">
        <f>Objects!$J$317</f>
        <v>Vial (Deionized Water)</v>
      </c>
      <c r="R789" s="134">
        <v>14</v>
      </c>
      <c r="S789" s="134" t="str">
        <f>Objects!$N$34</f>
        <v>Flask (Nitric Oxide)</v>
      </c>
      <c r="T789" s="134">
        <v>4</v>
      </c>
      <c r="U789" s="134"/>
      <c r="V789" s="134"/>
      <c r="W789" s="134"/>
      <c r="X789" s="134"/>
      <c r="Y789" s="134"/>
      <c r="Z789" s="134"/>
      <c r="AA789" s="132"/>
      <c r="AB789" s="132"/>
      <c r="AC789" s="132"/>
    </row>
    <row r="790" spans="1:29" ht="15" customHeight="1" x14ac:dyDescent="0.25">
      <c r="A790" s="142" t="str">
        <f>[3]Enums!$A$145</f>
        <v>1.1.1</v>
      </c>
      <c r="C790" s="134"/>
      <c r="D790" s="134"/>
      <c r="E790" s="132" t="str">
        <f>Objects!$J$45</f>
        <v>Flask (Ammonia)</v>
      </c>
      <c r="F790" s="131">
        <v>24</v>
      </c>
      <c r="G790" s="132" t="str">
        <f>Objects!$R$9</f>
        <v>Flask (Oxygen)</v>
      </c>
      <c r="H790" s="131">
        <v>42</v>
      </c>
      <c r="J790" s="131"/>
      <c r="K790" s="132"/>
      <c r="L790" s="131"/>
      <c r="M790" s="132"/>
      <c r="N790" s="131"/>
      <c r="O790" s="160" t="str">
        <f>Objects!$N$32</f>
        <v>Vial (Nitric Acid)</v>
      </c>
      <c r="P790" s="131">
        <v>16</v>
      </c>
      <c r="Q790" s="134" t="str">
        <f>Objects!$J$317</f>
        <v>Vial (Deionized Water)</v>
      </c>
      <c r="R790" s="134">
        <v>28</v>
      </c>
      <c r="S790" s="134" t="str">
        <f>Objects!$N$34</f>
        <v>Flask (Nitric Oxide)</v>
      </c>
      <c r="T790" s="134">
        <v>8</v>
      </c>
      <c r="U790" s="134"/>
      <c r="V790" s="134"/>
      <c r="W790" s="134"/>
      <c r="X790" s="134"/>
      <c r="Y790" s="134"/>
      <c r="Z790" s="134"/>
      <c r="AA790" s="132"/>
      <c r="AB790" s="132"/>
      <c r="AC790" s="132"/>
    </row>
    <row r="791" spans="1:29" ht="15" customHeight="1" x14ac:dyDescent="0.25">
      <c r="A791" s="142" t="str">
        <f>[3]Enums!$A$145</f>
        <v>1.1.1</v>
      </c>
      <c r="C791" s="134"/>
      <c r="D791" s="134"/>
      <c r="E791" s="132" t="str">
        <f>Objects!$J$45</f>
        <v>Flask (Ammonia)</v>
      </c>
      <c r="F791" s="131">
        <v>36</v>
      </c>
      <c r="G791" s="132" t="str">
        <f>Objects!$R$9</f>
        <v>Flask (Oxygen)</v>
      </c>
      <c r="H791" s="131">
        <v>63</v>
      </c>
      <c r="J791" s="131"/>
      <c r="K791" s="132"/>
      <c r="L791" s="131"/>
      <c r="M791" s="132"/>
      <c r="N791" s="131"/>
      <c r="O791" s="160" t="str">
        <f>Objects!$N$32</f>
        <v>Vial (Nitric Acid)</v>
      </c>
      <c r="P791" s="131">
        <v>24</v>
      </c>
      <c r="Q791" s="134" t="str">
        <f>Objects!$J$317</f>
        <v>Vial (Deionized Water)</v>
      </c>
      <c r="R791" s="134">
        <v>42</v>
      </c>
      <c r="S791" s="134" t="str">
        <f>Objects!$N$34</f>
        <v>Flask (Nitric Oxide)</v>
      </c>
      <c r="T791" s="134">
        <v>12</v>
      </c>
      <c r="U791" s="134"/>
      <c r="V791" s="134"/>
      <c r="W791" s="134"/>
      <c r="X791" s="134"/>
      <c r="Y791" s="134"/>
      <c r="Z791" s="134"/>
      <c r="AA791" s="132"/>
      <c r="AB791" s="132"/>
      <c r="AC791" s="132"/>
    </row>
    <row r="792" spans="1:29" ht="15" customHeight="1" x14ac:dyDescent="0.25">
      <c r="A792" s="142" t="str">
        <f>[3]Enums!$A$145</f>
        <v>1.1.1</v>
      </c>
      <c r="C792" s="134"/>
      <c r="D792" s="134"/>
      <c r="E792" s="132" t="str">
        <f>Objects!$K$45</f>
        <v>Cartridge (Ammonia)</v>
      </c>
      <c r="F792" s="131">
        <v>12</v>
      </c>
      <c r="G792" s="132" t="str">
        <f>Objects!$S$9</f>
        <v>Cartridge (Oxygen)</v>
      </c>
      <c r="H792" s="131">
        <v>21</v>
      </c>
      <c r="J792" s="131"/>
      <c r="K792" s="132"/>
      <c r="L792" s="131"/>
      <c r="M792" s="132"/>
      <c r="N792" s="131"/>
      <c r="O792" s="160" t="str">
        <f>Objects!$O$32</f>
        <v>Beaker (Nitric Acid)</v>
      </c>
      <c r="P792" s="131">
        <v>8</v>
      </c>
      <c r="Q792" s="134" t="str">
        <f>Objects!$K$317</f>
        <v>Beaker (Deionized Water)</v>
      </c>
      <c r="R792" s="134">
        <v>14</v>
      </c>
      <c r="S792" s="134" t="str">
        <f>Objects!$O$34</f>
        <v>Cartridge (Nitric Oxide)</v>
      </c>
      <c r="T792" s="134">
        <v>4</v>
      </c>
      <c r="U792" s="134"/>
      <c r="V792" s="134"/>
      <c r="W792" s="134"/>
      <c r="X792" s="134"/>
      <c r="Y792" s="134"/>
      <c r="Z792" s="134"/>
      <c r="AA792" s="132"/>
      <c r="AB792" s="132"/>
      <c r="AC792" s="132"/>
    </row>
    <row r="793" spans="1:29" ht="15" customHeight="1" x14ac:dyDescent="0.25">
      <c r="A793" s="142" t="str">
        <f>[3]Enums!$A$145</f>
        <v>1.1.1</v>
      </c>
      <c r="C793" s="134"/>
      <c r="D793" s="134"/>
      <c r="E793" s="132" t="str">
        <f>Objects!$K$45</f>
        <v>Cartridge (Ammonia)</v>
      </c>
      <c r="F793" s="131">
        <v>24</v>
      </c>
      <c r="G793" s="132" t="str">
        <f>Objects!$S$9</f>
        <v>Cartridge (Oxygen)</v>
      </c>
      <c r="H793" s="131">
        <v>42</v>
      </c>
      <c r="J793" s="131"/>
      <c r="K793" s="132"/>
      <c r="L793" s="131"/>
      <c r="M793" s="132"/>
      <c r="N793" s="131"/>
      <c r="O793" s="160" t="str">
        <f>Objects!$O$32</f>
        <v>Beaker (Nitric Acid)</v>
      </c>
      <c r="P793" s="131">
        <v>16</v>
      </c>
      <c r="Q793" s="134" t="str">
        <f>Objects!$K$317</f>
        <v>Beaker (Deionized Water)</v>
      </c>
      <c r="R793" s="134">
        <v>28</v>
      </c>
      <c r="S793" s="134" t="str">
        <f>Objects!$O$34</f>
        <v>Cartridge (Nitric Oxide)</v>
      </c>
      <c r="T793" s="134">
        <v>8</v>
      </c>
      <c r="U793" s="134"/>
      <c r="V793" s="134"/>
      <c r="W793" s="134"/>
      <c r="X793" s="134"/>
      <c r="Y793" s="134"/>
      <c r="Z793" s="134"/>
      <c r="AA793" s="132"/>
      <c r="AB793" s="132"/>
      <c r="AC793" s="132"/>
    </row>
    <row r="794" spans="1:29" ht="15" customHeight="1" x14ac:dyDescent="0.25">
      <c r="A794" s="142" t="str">
        <f>[3]Enums!$A$145</f>
        <v>1.1.1</v>
      </c>
      <c r="C794" s="134"/>
      <c r="D794" s="134"/>
      <c r="E794" s="132" t="str">
        <f>Objects!$K$45</f>
        <v>Cartridge (Ammonia)</v>
      </c>
      <c r="F794" s="131">
        <v>36</v>
      </c>
      <c r="G794" s="132" t="str">
        <f>Objects!$S$9</f>
        <v>Cartridge (Oxygen)</v>
      </c>
      <c r="H794" s="131">
        <v>63</v>
      </c>
      <c r="J794" s="131"/>
      <c r="K794" s="132"/>
      <c r="L794" s="131"/>
      <c r="M794" s="132"/>
      <c r="N794" s="131"/>
      <c r="O794" s="160" t="str">
        <f>Objects!$O$32</f>
        <v>Beaker (Nitric Acid)</v>
      </c>
      <c r="P794" s="131">
        <v>24</v>
      </c>
      <c r="Q794" s="134" t="str">
        <f>Objects!$K$317</f>
        <v>Beaker (Deionized Water)</v>
      </c>
      <c r="R794" s="134">
        <v>42</v>
      </c>
      <c r="S794" s="134" t="str">
        <f>Objects!$O$34</f>
        <v>Cartridge (Nitric Oxide)</v>
      </c>
      <c r="T794" s="134">
        <v>12</v>
      </c>
      <c r="U794" s="134"/>
      <c r="V794" s="134"/>
      <c r="W794" s="134"/>
      <c r="X794" s="134"/>
      <c r="Y794" s="134"/>
      <c r="Z794" s="134"/>
      <c r="AA794" s="132"/>
      <c r="AB794" s="132"/>
      <c r="AC794" s="132"/>
    </row>
    <row r="795" spans="1:29" ht="15" customHeight="1" x14ac:dyDescent="0.25">
      <c r="A795" s="142" t="str">
        <f>[3]Enums!$A$145</f>
        <v>1.1.1</v>
      </c>
      <c r="C795" s="134"/>
      <c r="D795" s="134"/>
      <c r="E795" s="132" t="str">
        <f>Objects!$L$45</f>
        <v>Canister (Ammonia)</v>
      </c>
      <c r="F795" s="131">
        <v>12</v>
      </c>
      <c r="G795" s="132" t="str">
        <f>Objects!$T$9</f>
        <v>Canister (Oxygen)</v>
      </c>
      <c r="H795" s="131">
        <v>21</v>
      </c>
      <c r="J795" s="131"/>
      <c r="K795" s="132"/>
      <c r="L795" s="131"/>
      <c r="M795" s="132"/>
      <c r="N795" s="131"/>
      <c r="O795" s="160" t="str">
        <f>Objects!$P$32</f>
        <v>Drum (Nitric Acid)</v>
      </c>
      <c r="P795" s="131">
        <v>8</v>
      </c>
      <c r="Q795" s="134" t="str">
        <f>Objects!$L$317</f>
        <v>Drum (Deionized Water)</v>
      </c>
      <c r="R795" s="134">
        <v>14</v>
      </c>
      <c r="S795" s="134" t="str">
        <f>Objects!$P$34</f>
        <v>Canister (Nitric Oxide)</v>
      </c>
      <c r="T795" s="134">
        <v>4</v>
      </c>
      <c r="U795" s="134"/>
      <c r="V795" s="134"/>
      <c r="W795" s="134"/>
      <c r="X795" s="134"/>
      <c r="Y795" s="134"/>
      <c r="Z795" s="134"/>
      <c r="AA795" s="132"/>
      <c r="AB795" s="132"/>
      <c r="AC795" s="132"/>
    </row>
    <row r="796" spans="1:29" ht="15" customHeight="1" x14ac:dyDescent="0.25">
      <c r="A796" s="142" t="str">
        <f>[3]Enums!$A$145</f>
        <v>1.1.1</v>
      </c>
      <c r="C796" s="134"/>
      <c r="D796" s="134"/>
      <c r="E796" s="132" t="str">
        <f>Objects!$L$45</f>
        <v>Canister (Ammonia)</v>
      </c>
      <c r="F796" s="131">
        <v>24</v>
      </c>
      <c r="G796" s="132" t="str">
        <f>Objects!$T$9</f>
        <v>Canister (Oxygen)</v>
      </c>
      <c r="H796" s="131">
        <v>42</v>
      </c>
      <c r="J796" s="131"/>
      <c r="K796" s="132"/>
      <c r="L796" s="131"/>
      <c r="M796" s="132"/>
      <c r="N796" s="131"/>
      <c r="O796" s="160" t="str">
        <f>Objects!$P$32</f>
        <v>Drum (Nitric Acid)</v>
      </c>
      <c r="P796" s="131">
        <v>16</v>
      </c>
      <c r="Q796" s="134" t="str">
        <f>Objects!$L$317</f>
        <v>Drum (Deionized Water)</v>
      </c>
      <c r="R796" s="134">
        <v>28</v>
      </c>
      <c r="S796" s="134" t="str">
        <f>Objects!$P$34</f>
        <v>Canister (Nitric Oxide)</v>
      </c>
      <c r="T796" s="134">
        <v>8</v>
      </c>
      <c r="U796" s="134"/>
      <c r="V796" s="134"/>
      <c r="W796" s="134"/>
      <c r="X796" s="134"/>
      <c r="Y796" s="134"/>
      <c r="Z796" s="134"/>
      <c r="AA796" s="132"/>
      <c r="AB796" s="132"/>
      <c r="AC796" s="132"/>
    </row>
    <row r="797" spans="1:29" ht="15" customHeight="1" x14ac:dyDescent="0.25">
      <c r="A797" s="142" t="str">
        <f>[3]Enums!$A$145</f>
        <v>1.1.1</v>
      </c>
      <c r="C797" s="134"/>
      <c r="D797" s="134"/>
      <c r="E797" s="132" t="str">
        <f>Objects!$L$45</f>
        <v>Canister (Ammonia)</v>
      </c>
      <c r="F797" s="131">
        <v>36</v>
      </c>
      <c r="G797" s="132" t="str">
        <f>Objects!$T$9</f>
        <v>Canister (Oxygen)</v>
      </c>
      <c r="H797" s="131">
        <v>63</v>
      </c>
      <c r="I797" s="132"/>
      <c r="J797" s="131"/>
      <c r="K797" s="132"/>
      <c r="L797" s="131"/>
      <c r="M797" s="132"/>
      <c r="N797" s="131"/>
      <c r="O797" s="160" t="str">
        <f>Objects!$P$32</f>
        <v>Drum (Nitric Acid)</v>
      </c>
      <c r="P797" s="131">
        <v>24</v>
      </c>
      <c r="Q797" s="134" t="str">
        <f>Objects!$L$317</f>
        <v>Drum (Deionized Water)</v>
      </c>
      <c r="R797" s="134">
        <v>42</v>
      </c>
      <c r="S797" s="134" t="str">
        <f>Objects!$P$34</f>
        <v>Canister (Nitric Oxide)</v>
      </c>
      <c r="T797" s="134">
        <v>12</v>
      </c>
      <c r="U797" s="134"/>
      <c r="V797" s="134"/>
      <c r="W797" s="134"/>
      <c r="X797" s="134"/>
      <c r="Y797" s="134"/>
      <c r="Z797" s="134"/>
      <c r="AA797" s="132"/>
      <c r="AB797" s="132"/>
      <c r="AC797" s="132"/>
    </row>
    <row r="798" spans="1:29" ht="15" customHeight="1" x14ac:dyDescent="0.25">
      <c r="A798" s="142" t="str">
        <f>[3]Enums!$A$145</f>
        <v>1.1.1</v>
      </c>
      <c r="C798" s="134"/>
      <c r="D798" s="134"/>
      <c r="E798" s="132" t="str">
        <f>Objects!$J$227</f>
        <v>Vial (p-Xylene)</v>
      </c>
      <c r="F798" s="131">
        <v>1</v>
      </c>
      <c r="G798" s="132" t="str">
        <f>Objects!$R$18</f>
        <v>Flask (Chlorine)</v>
      </c>
      <c r="H798" s="131">
        <v>3</v>
      </c>
      <c r="I798" s="132"/>
      <c r="J798" s="131"/>
      <c r="K798" s="132"/>
      <c r="L798" s="131"/>
      <c r="M798" s="132"/>
      <c r="N798" s="131"/>
      <c r="O798" s="160" t="str">
        <f>Objects!$N$35</f>
        <v>Bag (p-Hexachloroxylene)</v>
      </c>
      <c r="P798" s="131">
        <v>1</v>
      </c>
      <c r="Q798" s="134"/>
      <c r="R798" s="134"/>
      <c r="S798" s="134"/>
      <c r="T798" s="134"/>
      <c r="U798" s="134"/>
      <c r="V798" s="134"/>
      <c r="W798" s="134"/>
      <c r="X798" s="134"/>
      <c r="Y798" s="134"/>
      <c r="Z798" s="134"/>
      <c r="AA798" s="132"/>
      <c r="AB798" s="132"/>
      <c r="AC798" s="132"/>
    </row>
    <row r="799" spans="1:29" ht="15" customHeight="1" x14ac:dyDescent="0.25">
      <c r="A799" s="142" t="str">
        <f>[3]Enums!$A$145</f>
        <v>1.1.1</v>
      </c>
      <c r="C799" s="134"/>
      <c r="D799" s="134"/>
      <c r="E799" s="132" t="str">
        <f>Objects!$J$227</f>
        <v>Vial (p-Xylene)</v>
      </c>
      <c r="F799" s="131">
        <v>4</v>
      </c>
      <c r="G799" s="132" t="str">
        <f>Objects!$R$18</f>
        <v>Flask (Chlorine)</v>
      </c>
      <c r="H799" s="131">
        <v>12</v>
      </c>
      <c r="I799" s="132"/>
      <c r="J799" s="131"/>
      <c r="K799" s="132"/>
      <c r="L799" s="131"/>
      <c r="M799" s="132"/>
      <c r="N799" s="131"/>
      <c r="O799" s="160" t="str">
        <f>Objects!$N$35</f>
        <v>Bag (p-Hexachloroxylene)</v>
      </c>
      <c r="P799" s="131">
        <v>4</v>
      </c>
      <c r="Q799" s="134"/>
      <c r="R799" s="134"/>
      <c r="S799" s="134"/>
      <c r="T799" s="134"/>
      <c r="U799" s="134"/>
      <c r="V799" s="134"/>
      <c r="W799" s="134"/>
      <c r="X799" s="134"/>
      <c r="Y799" s="134"/>
      <c r="Z799" s="134"/>
      <c r="AA799" s="132"/>
      <c r="AB799" s="132"/>
      <c r="AC799" s="132"/>
    </row>
    <row r="800" spans="1:29" ht="15" customHeight="1" x14ac:dyDescent="0.25">
      <c r="A800" s="142" t="str">
        <f>[3]Enums!$A$145</f>
        <v>1.1.1</v>
      </c>
      <c r="C800" s="134"/>
      <c r="D800" s="134"/>
      <c r="E800" s="132" t="str">
        <f>Objects!$J$227</f>
        <v>Vial (p-Xylene)</v>
      </c>
      <c r="F800" s="131">
        <v>16</v>
      </c>
      <c r="G800" s="132" t="str">
        <f>Objects!$R$18</f>
        <v>Flask (Chlorine)</v>
      </c>
      <c r="H800" s="131">
        <v>48</v>
      </c>
      <c r="I800" s="132"/>
      <c r="J800" s="131"/>
      <c r="K800" s="132"/>
      <c r="L800" s="131"/>
      <c r="M800" s="132"/>
      <c r="N800" s="131"/>
      <c r="O800" s="160" t="str">
        <f>Objects!$N$35</f>
        <v>Bag (p-Hexachloroxylene)</v>
      </c>
      <c r="P800" s="131">
        <v>16</v>
      </c>
      <c r="Q800" s="134"/>
      <c r="R800" s="134"/>
      <c r="S800" s="134"/>
      <c r="T800" s="134"/>
      <c r="U800" s="134"/>
      <c r="V800" s="134"/>
      <c r="W800" s="134"/>
      <c r="X800" s="134"/>
      <c r="Y800" s="134"/>
      <c r="Z800" s="134"/>
      <c r="AA800" s="132"/>
      <c r="AB800" s="132"/>
      <c r="AC800" s="132"/>
    </row>
    <row r="801" spans="1:29" ht="15" customHeight="1" x14ac:dyDescent="0.25">
      <c r="A801" s="142" t="str">
        <f>[3]Enums!$A$145</f>
        <v>1.1.1</v>
      </c>
      <c r="C801" s="134"/>
      <c r="D801" s="134"/>
      <c r="E801" s="132" t="str">
        <f>Objects!$K$227</f>
        <v>Beaker (p-Xylene)</v>
      </c>
      <c r="F801" s="131">
        <v>1</v>
      </c>
      <c r="G801" s="132" t="str">
        <f>Objects!$S$18</f>
        <v>Cartridge (Chlorine)</v>
      </c>
      <c r="H801" s="131">
        <v>3</v>
      </c>
      <c r="I801" s="132"/>
      <c r="J801" s="131"/>
      <c r="K801" s="132"/>
      <c r="L801" s="131"/>
      <c r="M801" s="132"/>
      <c r="N801" s="131"/>
      <c r="O801" s="160" t="str">
        <f>Objects!$O$35</f>
        <v>Sack (p-Hexachloroxylene)</v>
      </c>
      <c r="P801" s="131">
        <v>1</v>
      </c>
      <c r="Q801" s="134"/>
      <c r="R801" s="134"/>
      <c r="S801" s="134"/>
      <c r="T801" s="134"/>
      <c r="U801" s="134"/>
      <c r="V801" s="134"/>
      <c r="W801" s="134"/>
      <c r="X801" s="134"/>
      <c r="Y801" s="134"/>
      <c r="Z801" s="134"/>
      <c r="AA801" s="132"/>
      <c r="AB801" s="132"/>
      <c r="AC801" s="132"/>
    </row>
    <row r="802" spans="1:29" ht="15" customHeight="1" x14ac:dyDescent="0.25">
      <c r="A802" s="142" t="str">
        <f>[3]Enums!$A$145</f>
        <v>1.1.1</v>
      </c>
      <c r="C802" s="134"/>
      <c r="D802" s="134"/>
      <c r="E802" s="132" t="str">
        <f>Objects!$K$227</f>
        <v>Beaker (p-Xylene)</v>
      </c>
      <c r="F802" s="131">
        <v>4</v>
      </c>
      <c r="G802" s="132" t="str">
        <f>Objects!$S$18</f>
        <v>Cartridge (Chlorine)</v>
      </c>
      <c r="H802" s="131">
        <v>12</v>
      </c>
      <c r="I802" s="132"/>
      <c r="J802" s="131"/>
      <c r="K802" s="132"/>
      <c r="L802" s="131"/>
      <c r="M802" s="132"/>
      <c r="N802" s="131"/>
      <c r="O802" s="160" t="str">
        <f>Objects!$O$35</f>
        <v>Sack (p-Hexachloroxylene)</v>
      </c>
      <c r="P802" s="131">
        <v>4</v>
      </c>
      <c r="Q802" s="134"/>
      <c r="R802" s="134"/>
      <c r="S802" s="134"/>
      <c r="T802" s="134"/>
      <c r="U802" s="134"/>
      <c r="V802" s="134"/>
      <c r="W802" s="134"/>
      <c r="X802" s="134"/>
      <c r="Y802" s="134"/>
      <c r="Z802" s="134"/>
      <c r="AA802" s="132"/>
      <c r="AB802" s="132"/>
      <c r="AC802" s="132"/>
    </row>
    <row r="803" spans="1:29" ht="15" customHeight="1" x14ac:dyDescent="0.25">
      <c r="A803" s="142" t="str">
        <f>[3]Enums!$A$145</f>
        <v>1.1.1</v>
      </c>
      <c r="C803" s="134"/>
      <c r="D803" s="134"/>
      <c r="E803" s="132" t="str">
        <f>Objects!$K$227</f>
        <v>Beaker (p-Xylene)</v>
      </c>
      <c r="F803" s="131">
        <v>16</v>
      </c>
      <c r="G803" s="132" t="str">
        <f>Objects!$S$18</f>
        <v>Cartridge (Chlorine)</v>
      </c>
      <c r="H803" s="131">
        <v>48</v>
      </c>
      <c r="I803" s="132"/>
      <c r="J803" s="131"/>
      <c r="K803" s="132"/>
      <c r="L803" s="131"/>
      <c r="M803" s="132"/>
      <c r="N803" s="131"/>
      <c r="O803" s="160" t="str">
        <f>Objects!$O$35</f>
        <v>Sack (p-Hexachloroxylene)</v>
      </c>
      <c r="P803" s="131">
        <v>16</v>
      </c>
      <c r="Q803" s="134"/>
      <c r="R803" s="134"/>
      <c r="S803" s="134"/>
      <c r="T803" s="134"/>
      <c r="U803" s="134"/>
      <c r="V803" s="134"/>
      <c r="W803" s="134"/>
      <c r="X803" s="134"/>
      <c r="Y803" s="134"/>
      <c r="Z803" s="134"/>
      <c r="AA803" s="132"/>
      <c r="AB803" s="132"/>
      <c r="AC803" s="132"/>
    </row>
    <row r="804" spans="1:29" ht="15" customHeight="1" x14ac:dyDescent="0.25">
      <c r="A804" s="142" t="str">
        <f>[3]Enums!$A$145</f>
        <v>1.1.1</v>
      </c>
      <c r="C804" s="134"/>
      <c r="D804" s="134"/>
      <c r="E804" s="132" t="str">
        <f>Objects!$L$227</f>
        <v>Drum (p-Xylene)</v>
      </c>
      <c r="F804" s="131">
        <v>1</v>
      </c>
      <c r="G804" s="132" t="str">
        <f>Objects!$T$18</f>
        <v>Canister (Chlorine)</v>
      </c>
      <c r="H804" s="131">
        <v>3</v>
      </c>
      <c r="I804" s="132"/>
      <c r="J804" s="131"/>
      <c r="K804" s="132"/>
      <c r="L804" s="131"/>
      <c r="M804" s="132"/>
      <c r="N804" s="131"/>
      <c r="O804" s="160" t="str">
        <f>Objects!$P$35</f>
        <v>Powder Keg (p-Hexachloroxylene)</v>
      </c>
      <c r="P804" s="131">
        <v>1</v>
      </c>
      <c r="Q804" s="134"/>
      <c r="R804" s="134"/>
      <c r="S804" s="134"/>
      <c r="T804" s="134"/>
      <c r="U804" s="134"/>
      <c r="V804" s="134"/>
      <c r="W804" s="134"/>
      <c r="X804" s="134"/>
      <c r="Y804" s="134"/>
      <c r="Z804" s="134"/>
      <c r="AA804" s="132"/>
      <c r="AB804" s="132"/>
      <c r="AC804" s="132"/>
    </row>
    <row r="805" spans="1:29" ht="15" customHeight="1" x14ac:dyDescent="0.25">
      <c r="A805" s="142" t="str">
        <f>[3]Enums!$A$145</f>
        <v>1.1.1</v>
      </c>
      <c r="C805" s="134"/>
      <c r="D805" s="134"/>
      <c r="E805" s="132" t="str">
        <f>Objects!$L$227</f>
        <v>Drum (p-Xylene)</v>
      </c>
      <c r="F805" s="131">
        <v>4</v>
      </c>
      <c r="G805" s="132" t="str">
        <f>Objects!$T$18</f>
        <v>Canister (Chlorine)</v>
      </c>
      <c r="H805" s="131">
        <v>12</v>
      </c>
      <c r="I805" s="132"/>
      <c r="J805" s="131"/>
      <c r="K805" s="132"/>
      <c r="L805" s="131"/>
      <c r="M805" s="132"/>
      <c r="N805" s="131"/>
      <c r="O805" s="160" t="str">
        <f>Objects!$P$35</f>
        <v>Powder Keg (p-Hexachloroxylene)</v>
      </c>
      <c r="P805" s="131">
        <v>4</v>
      </c>
      <c r="Q805" s="134"/>
      <c r="R805" s="134"/>
      <c r="S805" s="134"/>
      <c r="T805" s="134"/>
      <c r="U805" s="134"/>
      <c r="V805" s="134"/>
      <c r="W805" s="134"/>
      <c r="X805" s="134"/>
      <c r="Y805" s="134"/>
      <c r="Z805" s="134"/>
      <c r="AA805" s="132"/>
      <c r="AB805" s="132"/>
      <c r="AC805" s="132"/>
    </row>
    <row r="806" spans="1:29" ht="15" customHeight="1" x14ac:dyDescent="0.25">
      <c r="A806" s="142" t="str">
        <f>[3]Enums!$A$145</f>
        <v>1.1.1</v>
      </c>
      <c r="C806" s="134"/>
      <c r="D806" s="134"/>
      <c r="E806" s="132" t="str">
        <f>Objects!$L$227</f>
        <v>Drum (p-Xylene)</v>
      </c>
      <c r="F806" s="131">
        <v>16</v>
      </c>
      <c r="G806" s="132" t="str">
        <f>Objects!$T$18</f>
        <v>Canister (Chlorine)</v>
      </c>
      <c r="H806" s="131">
        <v>48</v>
      </c>
      <c r="I806" s="132"/>
      <c r="J806" s="131"/>
      <c r="K806" s="132"/>
      <c r="L806" s="131"/>
      <c r="M806" s="132"/>
      <c r="N806" s="131"/>
      <c r="O806" s="160" t="str">
        <f>Objects!$P$35</f>
        <v>Powder Keg (p-Hexachloroxylene)</v>
      </c>
      <c r="P806" s="131">
        <v>16</v>
      </c>
      <c r="Q806" s="134"/>
      <c r="R806" s="134"/>
      <c r="S806" s="134"/>
      <c r="T806" s="134"/>
      <c r="U806" s="134"/>
      <c r="V806" s="134"/>
      <c r="W806" s="134"/>
      <c r="X806" s="134"/>
      <c r="Y806" s="134"/>
      <c r="Z806" s="134"/>
      <c r="AA806" s="132"/>
      <c r="AB806" s="132"/>
      <c r="AC806" s="132"/>
    </row>
    <row r="807" spans="1:29" ht="15" customHeight="1" x14ac:dyDescent="0.25">
      <c r="A807" s="142" t="str">
        <f>[3]Enums!$A$145</f>
        <v>1.1.1</v>
      </c>
      <c r="C807" s="134"/>
      <c r="D807" s="134"/>
      <c r="E807" s="132" t="str">
        <f>Objects!$L$227</f>
        <v>Drum (p-Xylene)</v>
      </c>
      <c r="F807" s="131">
        <v>64</v>
      </c>
      <c r="G807" s="132" t="str">
        <f>Objects!$T$18</f>
        <v>Canister (Chlorine)</v>
      </c>
      <c r="H807" s="131">
        <v>64</v>
      </c>
      <c r="I807" s="132" t="str">
        <f>Objects!$T$18</f>
        <v>Canister (Chlorine)</v>
      </c>
      <c r="J807" s="131">
        <v>64</v>
      </c>
      <c r="K807" s="132" t="str">
        <f>Objects!$T$18</f>
        <v>Canister (Chlorine)</v>
      </c>
      <c r="L807" s="131">
        <v>64</v>
      </c>
      <c r="M807" s="132"/>
      <c r="N807" s="131"/>
      <c r="O807" s="160" t="str">
        <f>Objects!$P$35</f>
        <v>Powder Keg (p-Hexachloroxylene)</v>
      </c>
      <c r="P807" s="131">
        <v>64</v>
      </c>
      <c r="Q807" s="134"/>
      <c r="R807" s="134"/>
      <c r="S807" s="134"/>
      <c r="T807" s="134"/>
      <c r="U807" s="134"/>
      <c r="V807" s="134"/>
      <c r="W807" s="134"/>
      <c r="X807" s="134"/>
      <c r="Y807" s="134"/>
      <c r="Z807" s="134"/>
      <c r="AA807" s="132"/>
      <c r="AB807" s="132"/>
      <c r="AC807" s="132"/>
    </row>
    <row r="808" spans="1:29" ht="15" customHeight="1" x14ac:dyDescent="0.25">
      <c r="A808" s="142" t="str">
        <f>[3]Enums!$A$145</f>
        <v>1.1.1</v>
      </c>
      <c r="C808" s="134"/>
      <c r="D808" s="134"/>
      <c r="E808" s="132" t="str">
        <f>Objects!$J$193</f>
        <v>Vial (m-Xylene)</v>
      </c>
      <c r="F808" s="131">
        <v>1</v>
      </c>
      <c r="G808" s="132" t="str">
        <f>Objects!$R$18</f>
        <v>Flask (Chlorine)</v>
      </c>
      <c r="H808" s="131">
        <v>3</v>
      </c>
      <c r="I808" s="132"/>
      <c r="J808" s="131"/>
      <c r="K808" s="132"/>
      <c r="L808" s="131"/>
      <c r="M808" s="132"/>
      <c r="N808" s="131"/>
      <c r="O808" s="160" t="str">
        <f>Objects!$N$36</f>
        <v>Bag (m-Hexachloroxylene)</v>
      </c>
      <c r="P808" s="131">
        <v>1</v>
      </c>
      <c r="Q808" s="134"/>
      <c r="R808" s="134"/>
      <c r="S808" s="134"/>
      <c r="T808" s="134"/>
      <c r="U808" s="134"/>
      <c r="V808" s="134"/>
      <c r="W808" s="134"/>
      <c r="X808" s="134"/>
      <c r="Y808" s="134"/>
      <c r="Z808" s="134"/>
      <c r="AA808" s="132"/>
      <c r="AB808" s="132"/>
      <c r="AC808" s="132"/>
    </row>
    <row r="809" spans="1:29" ht="15" customHeight="1" x14ac:dyDescent="0.25">
      <c r="A809" s="142" t="str">
        <f>[3]Enums!$A$145</f>
        <v>1.1.1</v>
      </c>
      <c r="C809" s="134"/>
      <c r="D809" s="134"/>
      <c r="E809" s="132" t="str">
        <f>Objects!$J$193</f>
        <v>Vial (m-Xylene)</v>
      </c>
      <c r="F809" s="131">
        <v>4</v>
      </c>
      <c r="G809" s="132" t="str">
        <f>Objects!$R$18</f>
        <v>Flask (Chlorine)</v>
      </c>
      <c r="H809" s="131">
        <v>12</v>
      </c>
      <c r="I809" s="132"/>
      <c r="J809" s="131"/>
      <c r="K809" s="132"/>
      <c r="L809" s="131"/>
      <c r="M809" s="132"/>
      <c r="N809" s="131"/>
      <c r="O809" s="160" t="str">
        <f>Objects!$N$36</f>
        <v>Bag (m-Hexachloroxylene)</v>
      </c>
      <c r="P809" s="131">
        <v>4</v>
      </c>
      <c r="Q809" s="134"/>
      <c r="R809" s="134"/>
      <c r="S809" s="134"/>
      <c r="T809" s="134"/>
      <c r="U809" s="134"/>
      <c r="V809" s="134"/>
      <c r="W809" s="134"/>
      <c r="X809" s="134"/>
      <c r="Y809" s="134"/>
      <c r="Z809" s="134"/>
      <c r="AA809" s="132"/>
      <c r="AB809" s="132"/>
      <c r="AC809" s="132"/>
    </row>
    <row r="810" spans="1:29" ht="15" customHeight="1" x14ac:dyDescent="0.25">
      <c r="A810" s="142" t="str">
        <f>[3]Enums!$A$145</f>
        <v>1.1.1</v>
      </c>
      <c r="C810" s="134"/>
      <c r="D810" s="134"/>
      <c r="E810" s="132" t="str">
        <f>Objects!$J$193</f>
        <v>Vial (m-Xylene)</v>
      </c>
      <c r="F810" s="131">
        <v>16</v>
      </c>
      <c r="G810" s="132" t="str">
        <f>Objects!$R$18</f>
        <v>Flask (Chlorine)</v>
      </c>
      <c r="H810" s="131">
        <v>48</v>
      </c>
      <c r="I810" s="132"/>
      <c r="J810" s="131"/>
      <c r="K810" s="132"/>
      <c r="L810" s="131"/>
      <c r="M810" s="132"/>
      <c r="N810" s="131"/>
      <c r="O810" s="160" t="str">
        <f>Objects!$N$36</f>
        <v>Bag (m-Hexachloroxylene)</v>
      </c>
      <c r="P810" s="131">
        <v>16</v>
      </c>
      <c r="Q810" s="134"/>
      <c r="R810" s="134"/>
      <c r="S810" s="134"/>
      <c r="T810" s="134"/>
      <c r="U810" s="134"/>
      <c r="V810" s="134"/>
      <c r="W810" s="134"/>
      <c r="X810" s="134"/>
      <c r="Y810" s="134"/>
      <c r="Z810" s="134"/>
      <c r="AA810" s="132"/>
      <c r="AB810" s="132"/>
      <c r="AC810" s="132"/>
    </row>
    <row r="811" spans="1:29" ht="15" customHeight="1" x14ac:dyDescent="0.25">
      <c r="A811" s="142" t="str">
        <f>[3]Enums!$A$145</f>
        <v>1.1.1</v>
      </c>
      <c r="C811" s="134"/>
      <c r="D811" s="134"/>
      <c r="E811" s="132" t="str">
        <f>Objects!$K$193</f>
        <v>Beaker (m-Xylene)</v>
      </c>
      <c r="F811" s="131">
        <v>1</v>
      </c>
      <c r="G811" s="132" t="str">
        <f>Objects!$S$18</f>
        <v>Cartridge (Chlorine)</v>
      </c>
      <c r="H811" s="131">
        <v>3</v>
      </c>
      <c r="I811" s="132"/>
      <c r="J811" s="131"/>
      <c r="K811" s="132"/>
      <c r="L811" s="131"/>
      <c r="M811" s="132"/>
      <c r="N811" s="131"/>
      <c r="O811" s="160" t="str">
        <f>Objects!$O$36</f>
        <v>Sack (m-Hexachloroxylene)</v>
      </c>
      <c r="P811" s="131">
        <v>1</v>
      </c>
      <c r="Q811" s="134"/>
      <c r="R811" s="134"/>
      <c r="S811" s="134"/>
      <c r="T811" s="134"/>
      <c r="U811" s="134"/>
      <c r="V811" s="134"/>
      <c r="W811" s="134"/>
      <c r="X811" s="134"/>
      <c r="Y811" s="134"/>
      <c r="Z811" s="134"/>
      <c r="AA811" s="132"/>
      <c r="AB811" s="132"/>
      <c r="AC811" s="132"/>
    </row>
    <row r="812" spans="1:29" ht="15" customHeight="1" x14ac:dyDescent="0.25">
      <c r="A812" s="142" t="str">
        <f>[3]Enums!$A$145</f>
        <v>1.1.1</v>
      </c>
      <c r="C812" s="134"/>
      <c r="D812" s="134"/>
      <c r="E812" s="132" t="str">
        <f>Objects!$K$193</f>
        <v>Beaker (m-Xylene)</v>
      </c>
      <c r="F812" s="131">
        <v>4</v>
      </c>
      <c r="G812" s="132" t="str">
        <f>Objects!$S$18</f>
        <v>Cartridge (Chlorine)</v>
      </c>
      <c r="H812" s="131">
        <v>12</v>
      </c>
      <c r="I812" s="132"/>
      <c r="J812" s="131"/>
      <c r="K812" s="132"/>
      <c r="L812" s="131"/>
      <c r="M812" s="132"/>
      <c r="N812" s="131"/>
      <c r="O812" s="160" t="str">
        <f>Objects!$O$36</f>
        <v>Sack (m-Hexachloroxylene)</v>
      </c>
      <c r="P812" s="131">
        <v>4</v>
      </c>
      <c r="Q812" s="134"/>
      <c r="R812" s="134"/>
      <c r="S812" s="134"/>
      <c r="T812" s="134"/>
      <c r="U812" s="134"/>
      <c r="V812" s="134"/>
      <c r="W812" s="134"/>
      <c r="X812" s="134"/>
      <c r="Y812" s="134"/>
      <c r="Z812" s="134"/>
      <c r="AA812" s="132"/>
      <c r="AB812" s="132"/>
      <c r="AC812" s="132"/>
    </row>
    <row r="813" spans="1:29" ht="15" customHeight="1" x14ac:dyDescent="0.25">
      <c r="A813" s="142" t="str">
        <f>[3]Enums!$A$145</f>
        <v>1.1.1</v>
      </c>
      <c r="C813" s="134"/>
      <c r="D813" s="134"/>
      <c r="E813" s="132" t="str">
        <f>Objects!$K$193</f>
        <v>Beaker (m-Xylene)</v>
      </c>
      <c r="F813" s="131">
        <v>16</v>
      </c>
      <c r="G813" s="132" t="str">
        <f>Objects!$S$18</f>
        <v>Cartridge (Chlorine)</v>
      </c>
      <c r="H813" s="131">
        <v>48</v>
      </c>
      <c r="I813" s="132"/>
      <c r="J813" s="131"/>
      <c r="K813" s="132"/>
      <c r="L813" s="131"/>
      <c r="M813" s="132"/>
      <c r="N813" s="131"/>
      <c r="O813" s="160" t="str">
        <f>Objects!$O$36</f>
        <v>Sack (m-Hexachloroxylene)</v>
      </c>
      <c r="P813" s="131">
        <v>16</v>
      </c>
      <c r="Q813" s="134"/>
      <c r="R813" s="134"/>
      <c r="S813" s="134"/>
      <c r="T813" s="134"/>
      <c r="U813" s="134"/>
      <c r="V813" s="134"/>
      <c r="W813" s="134"/>
      <c r="X813" s="134"/>
      <c r="Y813" s="134"/>
      <c r="Z813" s="134"/>
      <c r="AA813" s="132"/>
      <c r="AB813" s="132"/>
      <c r="AC813" s="132"/>
    </row>
    <row r="814" spans="1:29" ht="15" customHeight="1" x14ac:dyDescent="0.25">
      <c r="A814" s="142" t="str">
        <f>[3]Enums!$A$145</f>
        <v>1.1.1</v>
      </c>
      <c r="C814" s="134"/>
      <c r="D814" s="134"/>
      <c r="E814" s="132" t="str">
        <f>Objects!$L$193</f>
        <v>Drum (m-Xylene)</v>
      </c>
      <c r="F814" s="131">
        <v>1</v>
      </c>
      <c r="G814" s="132" t="str">
        <f>Objects!$T$18</f>
        <v>Canister (Chlorine)</v>
      </c>
      <c r="H814" s="131">
        <v>3</v>
      </c>
      <c r="I814" s="132"/>
      <c r="J814" s="131"/>
      <c r="K814" s="132"/>
      <c r="L814" s="131"/>
      <c r="M814" s="132"/>
      <c r="N814" s="131"/>
      <c r="O814" s="160" t="str">
        <f>Objects!$P$36</f>
        <v>Powder Keg (m-Hexachloroxylene)</v>
      </c>
      <c r="P814" s="131">
        <v>1</v>
      </c>
      <c r="Q814" s="134"/>
      <c r="R814" s="134"/>
      <c r="S814" s="134"/>
      <c r="T814" s="134"/>
      <c r="U814" s="134"/>
      <c r="V814" s="134"/>
      <c r="W814" s="134"/>
      <c r="X814" s="134"/>
      <c r="Y814" s="134"/>
      <c r="Z814" s="134"/>
      <c r="AA814" s="132"/>
      <c r="AB814" s="132"/>
      <c r="AC814" s="132"/>
    </row>
    <row r="815" spans="1:29" ht="15" customHeight="1" x14ac:dyDescent="0.25">
      <c r="A815" s="142" t="str">
        <f>[3]Enums!$A$145</f>
        <v>1.1.1</v>
      </c>
      <c r="C815" s="134"/>
      <c r="D815" s="134"/>
      <c r="E815" s="132" t="str">
        <f>Objects!$L$193</f>
        <v>Drum (m-Xylene)</v>
      </c>
      <c r="F815" s="131">
        <v>4</v>
      </c>
      <c r="G815" s="132" t="str">
        <f>Objects!$T$18</f>
        <v>Canister (Chlorine)</v>
      </c>
      <c r="H815" s="131">
        <v>12</v>
      </c>
      <c r="I815" s="132"/>
      <c r="J815" s="131"/>
      <c r="K815" s="132"/>
      <c r="L815" s="131"/>
      <c r="M815" s="132"/>
      <c r="N815" s="131"/>
      <c r="O815" s="160" t="str">
        <f>Objects!$P$36</f>
        <v>Powder Keg (m-Hexachloroxylene)</v>
      </c>
      <c r="P815" s="131">
        <v>4</v>
      </c>
      <c r="Q815" s="134"/>
      <c r="R815" s="134"/>
      <c r="S815" s="134"/>
      <c r="T815" s="134"/>
      <c r="U815" s="134"/>
      <c r="V815" s="134"/>
      <c r="W815" s="134"/>
      <c r="X815" s="134"/>
      <c r="Y815" s="134"/>
      <c r="Z815" s="134"/>
      <c r="AA815" s="132"/>
      <c r="AB815" s="132"/>
      <c r="AC815" s="132"/>
    </row>
    <row r="816" spans="1:29" ht="15" customHeight="1" x14ac:dyDescent="0.25">
      <c r="A816" s="142" t="str">
        <f>[3]Enums!$A$145</f>
        <v>1.1.1</v>
      </c>
      <c r="C816" s="134"/>
      <c r="D816" s="134"/>
      <c r="E816" s="132" t="str">
        <f>Objects!$L$193</f>
        <v>Drum (m-Xylene)</v>
      </c>
      <c r="F816" s="131">
        <v>16</v>
      </c>
      <c r="G816" s="132" t="str">
        <f>Objects!$T$18</f>
        <v>Canister (Chlorine)</v>
      </c>
      <c r="H816" s="131">
        <v>48</v>
      </c>
      <c r="I816" s="132"/>
      <c r="J816" s="131"/>
      <c r="K816" s="132"/>
      <c r="L816" s="131"/>
      <c r="M816" s="132"/>
      <c r="N816" s="131"/>
      <c r="O816" s="160" t="str">
        <f>Objects!$P$36</f>
        <v>Powder Keg (m-Hexachloroxylene)</v>
      </c>
      <c r="P816" s="131">
        <v>16</v>
      </c>
      <c r="Q816" s="134"/>
      <c r="R816" s="134"/>
      <c r="S816" s="134"/>
      <c r="T816" s="134"/>
      <c r="U816" s="134"/>
      <c r="V816" s="134"/>
      <c r="W816" s="134"/>
      <c r="X816" s="134"/>
      <c r="Y816" s="134"/>
      <c r="Z816" s="134"/>
      <c r="AA816" s="132"/>
      <c r="AB816" s="132"/>
      <c r="AC816" s="132"/>
    </row>
    <row r="817" spans="1:29" ht="15" customHeight="1" x14ac:dyDescent="0.25">
      <c r="A817" s="142" t="str">
        <f>[3]Enums!$A$145</f>
        <v>1.1.1</v>
      </c>
      <c r="C817" s="134"/>
      <c r="D817" s="134"/>
      <c r="E817" s="132" t="str">
        <f>Objects!$L$193</f>
        <v>Drum (m-Xylene)</v>
      </c>
      <c r="F817" s="131">
        <v>64</v>
      </c>
      <c r="G817" s="132" t="str">
        <f>Objects!$T$18</f>
        <v>Canister (Chlorine)</v>
      </c>
      <c r="H817" s="131">
        <v>64</v>
      </c>
      <c r="I817" s="132" t="str">
        <f>Objects!$T$18</f>
        <v>Canister (Chlorine)</v>
      </c>
      <c r="J817" s="131">
        <v>64</v>
      </c>
      <c r="K817" s="132" t="str">
        <f>Objects!$T$18</f>
        <v>Canister (Chlorine)</v>
      </c>
      <c r="L817" s="131">
        <v>64</v>
      </c>
      <c r="M817" s="132"/>
      <c r="N817" s="131"/>
      <c r="O817" s="160" t="str">
        <f>Objects!$P$36</f>
        <v>Powder Keg (m-Hexachloroxylene)</v>
      </c>
      <c r="P817" s="131">
        <v>64</v>
      </c>
      <c r="Q817" s="134"/>
      <c r="R817" s="134"/>
      <c r="S817" s="134"/>
      <c r="T817" s="134"/>
      <c r="U817" s="134"/>
      <c r="V817" s="134"/>
      <c r="W817" s="134"/>
      <c r="X817" s="134"/>
      <c r="Y817" s="134"/>
      <c r="Z817" s="134"/>
      <c r="AA817" s="132"/>
      <c r="AB817" s="132"/>
      <c r="AC817" s="132"/>
    </row>
    <row r="818" spans="1:29" ht="15" customHeight="1" x14ac:dyDescent="0.25">
      <c r="A818" s="142" t="str">
        <f>[3]Enums!$A$145</f>
        <v>1.1.1</v>
      </c>
      <c r="C818" s="134"/>
      <c r="D818" s="134"/>
      <c r="E818" s="132" t="str">
        <f>Objects!$J$223</f>
        <v>Vial (o-Xylene)</v>
      </c>
      <c r="F818" s="131">
        <v>1</v>
      </c>
      <c r="G818" s="132" t="str">
        <f>Objects!$R$18</f>
        <v>Flask (Chlorine)</v>
      </c>
      <c r="H818" s="131">
        <v>3</v>
      </c>
      <c r="I818" s="132"/>
      <c r="J818" s="131"/>
      <c r="K818" s="132"/>
      <c r="L818" s="131"/>
      <c r="M818" s="132"/>
      <c r="N818" s="131"/>
      <c r="O818" s="160" t="str">
        <f>Objects!$N$37</f>
        <v>Bag (o-Hexachloroxylene)</v>
      </c>
      <c r="P818" s="131">
        <v>1</v>
      </c>
      <c r="Q818" s="134"/>
      <c r="R818" s="134"/>
      <c r="S818" s="134"/>
      <c r="T818" s="134"/>
      <c r="U818" s="134"/>
      <c r="V818" s="134"/>
      <c r="W818" s="134"/>
      <c r="X818" s="134"/>
      <c r="Y818" s="134"/>
      <c r="Z818" s="134"/>
      <c r="AA818" s="132"/>
      <c r="AB818" s="132"/>
      <c r="AC818" s="132"/>
    </row>
    <row r="819" spans="1:29" ht="15" customHeight="1" x14ac:dyDescent="0.25">
      <c r="A819" s="142" t="str">
        <f>[3]Enums!$A$145</f>
        <v>1.1.1</v>
      </c>
      <c r="C819" s="134"/>
      <c r="D819" s="134"/>
      <c r="E819" s="132" t="str">
        <f>Objects!$J$223</f>
        <v>Vial (o-Xylene)</v>
      </c>
      <c r="F819" s="131">
        <v>4</v>
      </c>
      <c r="G819" s="132" t="str">
        <f>Objects!$R$18</f>
        <v>Flask (Chlorine)</v>
      </c>
      <c r="H819" s="131">
        <v>12</v>
      </c>
      <c r="I819" s="132"/>
      <c r="J819" s="131"/>
      <c r="K819" s="132"/>
      <c r="L819" s="131"/>
      <c r="M819" s="132"/>
      <c r="N819" s="131"/>
      <c r="O819" s="160" t="str">
        <f>Objects!$N$37</f>
        <v>Bag (o-Hexachloroxylene)</v>
      </c>
      <c r="P819" s="131">
        <v>4</v>
      </c>
      <c r="Q819" s="134"/>
      <c r="R819" s="134"/>
      <c r="S819" s="134"/>
      <c r="T819" s="134"/>
      <c r="U819" s="134"/>
      <c r="V819" s="134"/>
      <c r="W819" s="134"/>
      <c r="X819" s="134"/>
      <c r="Y819" s="134"/>
      <c r="Z819" s="134"/>
      <c r="AA819" s="132"/>
      <c r="AB819" s="132"/>
      <c r="AC819" s="132"/>
    </row>
    <row r="820" spans="1:29" ht="15" customHeight="1" x14ac:dyDescent="0.25">
      <c r="A820" s="142" t="str">
        <f>[3]Enums!$A$145</f>
        <v>1.1.1</v>
      </c>
      <c r="C820" s="134"/>
      <c r="D820" s="134"/>
      <c r="E820" s="132" t="str">
        <f>Objects!$J$223</f>
        <v>Vial (o-Xylene)</v>
      </c>
      <c r="F820" s="131">
        <v>16</v>
      </c>
      <c r="G820" s="132" t="str">
        <f>Objects!$R$18</f>
        <v>Flask (Chlorine)</v>
      </c>
      <c r="H820" s="131">
        <v>48</v>
      </c>
      <c r="I820" s="132"/>
      <c r="J820" s="131"/>
      <c r="K820" s="132"/>
      <c r="L820" s="131"/>
      <c r="M820" s="132"/>
      <c r="N820" s="131"/>
      <c r="O820" s="160" t="str">
        <f>Objects!$N$37</f>
        <v>Bag (o-Hexachloroxylene)</v>
      </c>
      <c r="P820" s="131">
        <v>16</v>
      </c>
      <c r="Q820" s="134"/>
      <c r="R820" s="134"/>
      <c r="S820" s="134"/>
      <c r="T820" s="134"/>
      <c r="U820" s="134"/>
      <c r="V820" s="134"/>
      <c r="W820" s="134"/>
      <c r="X820" s="134"/>
      <c r="Y820" s="134"/>
      <c r="Z820" s="134"/>
      <c r="AA820" s="132"/>
      <c r="AB820" s="132"/>
      <c r="AC820" s="132"/>
    </row>
    <row r="821" spans="1:29" ht="15" customHeight="1" x14ac:dyDescent="0.25">
      <c r="A821" s="142" t="str">
        <f>[3]Enums!$A$145</f>
        <v>1.1.1</v>
      </c>
      <c r="C821" s="134"/>
      <c r="D821" s="134"/>
      <c r="E821" s="132" t="str">
        <f>Objects!$K$223</f>
        <v>Beaker (o-Xylene)</v>
      </c>
      <c r="F821" s="131">
        <v>1</v>
      </c>
      <c r="G821" s="132" t="str">
        <f>Objects!$S$18</f>
        <v>Cartridge (Chlorine)</v>
      </c>
      <c r="H821" s="131">
        <v>3</v>
      </c>
      <c r="I821" s="132"/>
      <c r="J821" s="131"/>
      <c r="K821" s="132"/>
      <c r="L821" s="131"/>
      <c r="M821" s="132"/>
      <c r="N821" s="131"/>
      <c r="O821" s="160" t="str">
        <f>Objects!$O$37</f>
        <v>Sack (o-Hexachloroxylene)</v>
      </c>
      <c r="P821" s="131">
        <v>1</v>
      </c>
      <c r="Q821" s="134"/>
      <c r="R821" s="134"/>
      <c r="S821" s="134"/>
      <c r="T821" s="134"/>
      <c r="U821" s="134"/>
      <c r="V821" s="134"/>
      <c r="W821" s="134"/>
      <c r="X821" s="134"/>
      <c r="Y821" s="134"/>
      <c r="Z821" s="134"/>
      <c r="AA821" s="132"/>
      <c r="AB821" s="132"/>
      <c r="AC821" s="132"/>
    </row>
    <row r="822" spans="1:29" ht="15" customHeight="1" x14ac:dyDescent="0.25">
      <c r="A822" s="142" t="str">
        <f>[3]Enums!$A$145</f>
        <v>1.1.1</v>
      </c>
      <c r="C822" s="134"/>
      <c r="D822" s="134"/>
      <c r="E822" s="132" t="str">
        <f>Objects!$K$223</f>
        <v>Beaker (o-Xylene)</v>
      </c>
      <c r="F822" s="131">
        <v>4</v>
      </c>
      <c r="G822" s="132" t="str">
        <f>Objects!$S$18</f>
        <v>Cartridge (Chlorine)</v>
      </c>
      <c r="H822" s="131">
        <v>12</v>
      </c>
      <c r="I822" s="132"/>
      <c r="J822" s="131"/>
      <c r="K822" s="132"/>
      <c r="L822" s="131"/>
      <c r="M822" s="132"/>
      <c r="N822" s="131"/>
      <c r="O822" s="160" t="str">
        <f>Objects!$O$37</f>
        <v>Sack (o-Hexachloroxylene)</v>
      </c>
      <c r="P822" s="131">
        <v>4</v>
      </c>
      <c r="Q822" s="134"/>
      <c r="R822" s="134"/>
      <c r="S822" s="134"/>
      <c r="T822" s="134"/>
      <c r="U822" s="134"/>
      <c r="V822" s="134"/>
      <c r="W822" s="134"/>
      <c r="X822" s="134"/>
      <c r="Y822" s="134"/>
      <c r="Z822" s="134"/>
      <c r="AA822" s="132"/>
      <c r="AB822" s="132"/>
      <c r="AC822" s="132"/>
    </row>
    <row r="823" spans="1:29" ht="15" customHeight="1" x14ac:dyDescent="0.25">
      <c r="A823" s="142" t="str">
        <f>[3]Enums!$A$145</f>
        <v>1.1.1</v>
      </c>
      <c r="C823" s="134"/>
      <c r="D823" s="134"/>
      <c r="E823" s="132" t="str">
        <f>Objects!$K$223</f>
        <v>Beaker (o-Xylene)</v>
      </c>
      <c r="F823" s="131">
        <v>16</v>
      </c>
      <c r="G823" s="132" t="str">
        <f>Objects!$S$18</f>
        <v>Cartridge (Chlorine)</v>
      </c>
      <c r="H823" s="131">
        <v>48</v>
      </c>
      <c r="I823" s="132"/>
      <c r="J823" s="131"/>
      <c r="K823" s="132"/>
      <c r="L823" s="131"/>
      <c r="M823" s="132"/>
      <c r="N823" s="131"/>
      <c r="O823" s="160" t="str">
        <f>Objects!$O$37</f>
        <v>Sack (o-Hexachloroxylene)</v>
      </c>
      <c r="P823" s="131">
        <v>16</v>
      </c>
      <c r="Q823" s="134"/>
      <c r="R823" s="134"/>
      <c r="S823" s="134"/>
      <c r="T823" s="134"/>
      <c r="U823" s="134"/>
      <c r="V823" s="134"/>
      <c r="W823" s="134"/>
      <c r="X823" s="134"/>
      <c r="Y823" s="134"/>
      <c r="Z823" s="134"/>
      <c r="AA823" s="132"/>
      <c r="AB823" s="132"/>
      <c r="AC823" s="132"/>
    </row>
    <row r="824" spans="1:29" ht="15" customHeight="1" x14ac:dyDescent="0.25">
      <c r="A824" s="142" t="str">
        <f>[3]Enums!$A$145</f>
        <v>1.1.1</v>
      </c>
      <c r="C824" s="134"/>
      <c r="D824" s="134"/>
      <c r="E824" s="132" t="str">
        <f>Objects!$L$223</f>
        <v>Drum (o-Xylene)</v>
      </c>
      <c r="F824" s="131">
        <v>1</v>
      </c>
      <c r="G824" s="132" t="str">
        <f>Objects!$T$18</f>
        <v>Canister (Chlorine)</v>
      </c>
      <c r="H824" s="131">
        <v>3</v>
      </c>
      <c r="I824" s="132"/>
      <c r="J824" s="131"/>
      <c r="K824" s="132"/>
      <c r="L824" s="131"/>
      <c r="M824" s="132"/>
      <c r="N824" s="131"/>
      <c r="O824" s="160" t="str">
        <f>Objects!$P$37</f>
        <v>Powder Keg (o-Hexachloroxylene)</v>
      </c>
      <c r="P824" s="131">
        <v>1</v>
      </c>
      <c r="Q824" s="134"/>
      <c r="R824" s="134"/>
      <c r="S824" s="134"/>
      <c r="T824" s="134"/>
      <c r="U824" s="134"/>
      <c r="V824" s="134"/>
      <c r="W824" s="134"/>
      <c r="X824" s="134"/>
      <c r="Y824" s="134"/>
      <c r="Z824" s="134"/>
      <c r="AA824" s="132"/>
      <c r="AB824" s="132"/>
      <c r="AC824" s="132"/>
    </row>
    <row r="825" spans="1:29" ht="15" customHeight="1" x14ac:dyDescent="0.25">
      <c r="A825" s="142" t="str">
        <f>[3]Enums!$A$145</f>
        <v>1.1.1</v>
      </c>
      <c r="C825" s="134"/>
      <c r="D825" s="134"/>
      <c r="E825" s="132" t="str">
        <f>Objects!$L$223</f>
        <v>Drum (o-Xylene)</v>
      </c>
      <c r="F825" s="131">
        <v>4</v>
      </c>
      <c r="G825" s="132" t="str">
        <f>Objects!$T$18</f>
        <v>Canister (Chlorine)</v>
      </c>
      <c r="H825" s="131">
        <v>12</v>
      </c>
      <c r="I825" s="132"/>
      <c r="J825" s="131"/>
      <c r="K825" s="132"/>
      <c r="L825" s="131"/>
      <c r="M825" s="132"/>
      <c r="N825" s="131"/>
      <c r="O825" s="160" t="str">
        <f>Objects!$P$37</f>
        <v>Powder Keg (o-Hexachloroxylene)</v>
      </c>
      <c r="P825" s="131">
        <v>4</v>
      </c>
      <c r="Q825" s="134"/>
      <c r="R825" s="134"/>
      <c r="S825" s="134"/>
      <c r="T825" s="134"/>
      <c r="U825" s="134"/>
      <c r="V825" s="134"/>
      <c r="W825" s="134"/>
      <c r="X825" s="134"/>
      <c r="Y825" s="134"/>
      <c r="Z825" s="134"/>
      <c r="AA825" s="132"/>
      <c r="AB825" s="132"/>
      <c r="AC825" s="132"/>
    </row>
    <row r="826" spans="1:29" ht="15" customHeight="1" x14ac:dyDescent="0.25">
      <c r="A826" s="142" t="str">
        <f>[3]Enums!$A$145</f>
        <v>1.1.1</v>
      </c>
      <c r="C826" s="134"/>
      <c r="D826" s="134"/>
      <c r="E826" s="132" t="str">
        <f>Objects!$L$223</f>
        <v>Drum (o-Xylene)</v>
      </c>
      <c r="F826" s="131">
        <v>16</v>
      </c>
      <c r="G826" s="132" t="str">
        <f>Objects!$T$18</f>
        <v>Canister (Chlorine)</v>
      </c>
      <c r="H826" s="131">
        <v>48</v>
      </c>
      <c r="I826" s="132"/>
      <c r="J826" s="131"/>
      <c r="K826" s="132"/>
      <c r="L826" s="131"/>
      <c r="M826" s="132"/>
      <c r="N826" s="131"/>
      <c r="O826" s="160" t="str">
        <f>Objects!$P$37</f>
        <v>Powder Keg (o-Hexachloroxylene)</v>
      </c>
      <c r="P826" s="131">
        <v>16</v>
      </c>
      <c r="Q826" s="134"/>
      <c r="R826" s="134"/>
      <c r="S826" s="134"/>
      <c r="T826" s="134"/>
      <c r="U826" s="134"/>
      <c r="V826" s="134"/>
      <c r="W826" s="134"/>
      <c r="X826" s="134"/>
      <c r="Y826" s="134"/>
      <c r="Z826" s="134"/>
      <c r="AA826" s="132"/>
      <c r="AB826" s="132"/>
      <c r="AC826" s="132"/>
    </row>
    <row r="827" spans="1:29" ht="15" customHeight="1" x14ac:dyDescent="0.25">
      <c r="A827" s="142" t="str">
        <f>[3]Enums!$A$145</f>
        <v>1.1.1</v>
      </c>
      <c r="C827" s="134"/>
      <c r="D827" s="134"/>
      <c r="E827" s="132" t="str">
        <f>Objects!$L$223</f>
        <v>Drum (o-Xylene)</v>
      </c>
      <c r="F827" s="131">
        <v>64</v>
      </c>
      <c r="G827" s="132" t="str">
        <f>Objects!$T$18</f>
        <v>Canister (Chlorine)</v>
      </c>
      <c r="H827" s="131">
        <v>64</v>
      </c>
      <c r="I827" s="132" t="str">
        <f>Objects!$T$18</f>
        <v>Canister (Chlorine)</v>
      </c>
      <c r="J827" s="131">
        <v>64</v>
      </c>
      <c r="K827" s="132" t="str">
        <f>Objects!$T$18</f>
        <v>Canister (Chlorine)</v>
      </c>
      <c r="L827" s="131">
        <v>64</v>
      </c>
      <c r="M827" s="132"/>
      <c r="N827" s="131"/>
      <c r="O827" s="160" t="str">
        <f>Objects!$P$37</f>
        <v>Powder Keg (o-Hexachloroxylene)</v>
      </c>
      <c r="P827" s="131">
        <v>64</v>
      </c>
      <c r="Q827" s="134"/>
      <c r="R827" s="134"/>
      <c r="S827" s="134"/>
      <c r="T827" s="134"/>
      <c r="U827" s="134"/>
      <c r="V827" s="134"/>
      <c r="W827" s="134"/>
      <c r="X827" s="134"/>
      <c r="Y827" s="134"/>
      <c r="Z827" s="134"/>
      <c r="AA827" s="132"/>
      <c r="AB827" s="132"/>
      <c r="AC827" s="132"/>
    </row>
    <row r="828" spans="1:29" ht="15" customHeight="1" x14ac:dyDescent="0.25">
      <c r="A828" s="142" t="str">
        <f>[3]Enums!$A$145</f>
        <v>1.1.1</v>
      </c>
      <c r="C828" s="134"/>
      <c r="D828" s="134"/>
      <c r="E828" s="132" t="str">
        <f>Objects!$N$35</f>
        <v>Bag (p-Hexachloroxylene)</v>
      </c>
      <c r="F828" s="131">
        <v>1</v>
      </c>
      <c r="G828" s="132" t="str">
        <f>Objects!$J$31</f>
        <v>Vial (Acetic Acid)</v>
      </c>
      <c r="H828" s="131">
        <v>2</v>
      </c>
      <c r="I828" s="132"/>
      <c r="J828" s="131"/>
      <c r="K828" s="132"/>
      <c r="L828" s="131"/>
      <c r="M828" s="132"/>
      <c r="N828" s="131"/>
      <c r="O828" s="160" t="str">
        <f>Objects!$N$38</f>
        <v>Bag (Terephthaloyl Chloride)</v>
      </c>
      <c r="P828" s="131">
        <v>1</v>
      </c>
      <c r="Q828" s="134"/>
      <c r="R828" s="134"/>
      <c r="S828" s="134"/>
      <c r="T828" s="134"/>
      <c r="U828" s="134"/>
      <c r="V828" s="134"/>
      <c r="W828" s="134"/>
      <c r="X828" s="134"/>
      <c r="Y828" s="134"/>
      <c r="Z828" s="134"/>
      <c r="AA828" s="132"/>
      <c r="AB828" s="132"/>
      <c r="AC828" s="132"/>
    </row>
    <row r="829" spans="1:29" ht="15" customHeight="1" x14ac:dyDescent="0.25">
      <c r="A829" s="142" t="str">
        <f>[3]Enums!$A$145</f>
        <v>1.1.1</v>
      </c>
      <c r="C829" s="134"/>
      <c r="D829" s="134"/>
      <c r="E829" s="132" t="str">
        <f>Objects!$N$35</f>
        <v>Bag (p-Hexachloroxylene)</v>
      </c>
      <c r="F829" s="131">
        <v>4</v>
      </c>
      <c r="G829" s="132" t="str">
        <f>Objects!$J$31</f>
        <v>Vial (Acetic Acid)</v>
      </c>
      <c r="H829" s="131">
        <v>8</v>
      </c>
      <c r="I829" s="132"/>
      <c r="J829" s="131"/>
      <c r="K829" s="132"/>
      <c r="L829" s="131"/>
      <c r="M829" s="132"/>
      <c r="N829" s="131"/>
      <c r="O829" s="160" t="str">
        <f>Objects!$N$38</f>
        <v>Bag (Terephthaloyl Chloride)</v>
      </c>
      <c r="P829" s="131">
        <v>4</v>
      </c>
      <c r="Q829" s="134"/>
      <c r="R829" s="134"/>
      <c r="S829" s="134"/>
      <c r="T829" s="134"/>
      <c r="U829" s="134"/>
      <c r="V829" s="134"/>
      <c r="W829" s="134"/>
      <c r="X829" s="134"/>
      <c r="Y829" s="134"/>
      <c r="Z829" s="134"/>
      <c r="AA829" s="132"/>
      <c r="AB829" s="132"/>
      <c r="AC829" s="132"/>
    </row>
    <row r="830" spans="1:29" ht="15" customHeight="1" x14ac:dyDescent="0.25">
      <c r="A830" s="142" t="str">
        <f>[3]Enums!$A$145</f>
        <v>1.1.1</v>
      </c>
      <c r="C830" s="134"/>
      <c r="D830" s="134"/>
      <c r="E830" s="132" t="str">
        <f>Objects!$N$35</f>
        <v>Bag (p-Hexachloroxylene)</v>
      </c>
      <c r="F830" s="131">
        <v>16</v>
      </c>
      <c r="G830" s="132" t="str">
        <f>Objects!$J$31</f>
        <v>Vial (Acetic Acid)</v>
      </c>
      <c r="H830" s="131">
        <v>32</v>
      </c>
      <c r="I830" s="132"/>
      <c r="J830" s="131"/>
      <c r="K830" s="132"/>
      <c r="L830" s="131"/>
      <c r="M830" s="132"/>
      <c r="N830" s="131"/>
      <c r="O830" s="160" t="str">
        <f>Objects!$N$38</f>
        <v>Bag (Terephthaloyl Chloride)</v>
      </c>
      <c r="P830" s="131">
        <v>16</v>
      </c>
      <c r="Q830" s="134"/>
      <c r="R830" s="134"/>
      <c r="S830" s="134"/>
      <c r="T830" s="134"/>
      <c r="U830" s="134"/>
      <c r="V830" s="134"/>
      <c r="W830" s="134"/>
      <c r="X830" s="134"/>
      <c r="Y830" s="134"/>
      <c r="Z830" s="134"/>
      <c r="AA830" s="132"/>
      <c r="AB830" s="132"/>
      <c r="AC830" s="132"/>
    </row>
    <row r="831" spans="1:29" ht="15" customHeight="1" x14ac:dyDescent="0.25">
      <c r="A831" s="142" t="str">
        <f>[3]Enums!$A$145</f>
        <v>1.1.1</v>
      </c>
      <c r="C831" s="134"/>
      <c r="D831" s="134"/>
      <c r="E831" s="132" t="str">
        <f>Objects!$O$35</f>
        <v>Sack (p-Hexachloroxylene)</v>
      </c>
      <c r="F831" s="131">
        <v>1</v>
      </c>
      <c r="G831" s="132" t="str">
        <f>Objects!$K$31</f>
        <v>Beaker (Acetic Acid)</v>
      </c>
      <c r="H831" s="131">
        <v>2</v>
      </c>
      <c r="I831" s="132"/>
      <c r="J831" s="131"/>
      <c r="K831" s="132"/>
      <c r="L831" s="131"/>
      <c r="M831" s="132"/>
      <c r="N831" s="131"/>
      <c r="O831" s="160" t="str">
        <f>Objects!$O$38</f>
        <v>Sack (Terephthaloyl Chloride)</v>
      </c>
      <c r="P831" s="131">
        <v>1</v>
      </c>
      <c r="Q831" s="134"/>
      <c r="R831" s="134"/>
      <c r="S831" s="134"/>
      <c r="T831" s="134"/>
      <c r="U831" s="134"/>
      <c r="V831" s="134"/>
      <c r="W831" s="134"/>
      <c r="X831" s="134"/>
      <c r="Y831" s="134"/>
      <c r="Z831" s="134"/>
      <c r="AA831" s="132"/>
      <c r="AB831" s="132"/>
      <c r="AC831" s="132"/>
    </row>
    <row r="832" spans="1:29" ht="15" customHeight="1" x14ac:dyDescent="0.25">
      <c r="A832" s="142" t="str">
        <f>[3]Enums!$A$145</f>
        <v>1.1.1</v>
      </c>
      <c r="C832" s="134"/>
      <c r="D832" s="134"/>
      <c r="E832" s="132" t="str">
        <f>Objects!$O$35</f>
        <v>Sack (p-Hexachloroxylene)</v>
      </c>
      <c r="F832" s="131">
        <v>4</v>
      </c>
      <c r="G832" s="132" t="str">
        <f>Objects!$K$31</f>
        <v>Beaker (Acetic Acid)</v>
      </c>
      <c r="H832" s="131">
        <v>8</v>
      </c>
      <c r="I832" s="132"/>
      <c r="J832" s="131"/>
      <c r="K832" s="132"/>
      <c r="L832" s="131"/>
      <c r="M832" s="132"/>
      <c r="N832" s="131"/>
      <c r="O832" s="160" t="str">
        <f>Objects!$O$38</f>
        <v>Sack (Terephthaloyl Chloride)</v>
      </c>
      <c r="P832" s="131">
        <v>4</v>
      </c>
      <c r="Q832" s="134"/>
      <c r="R832" s="134"/>
      <c r="S832" s="134"/>
      <c r="T832" s="134"/>
      <c r="U832" s="134"/>
      <c r="V832" s="134"/>
      <c r="W832" s="134"/>
      <c r="X832" s="134"/>
      <c r="Y832" s="134"/>
      <c r="Z832" s="134"/>
      <c r="AA832" s="132"/>
      <c r="AB832" s="132"/>
      <c r="AC832" s="132"/>
    </row>
    <row r="833" spans="1:29" ht="15" customHeight="1" x14ac:dyDescent="0.25">
      <c r="A833" s="142" t="str">
        <f>[3]Enums!$A$145</f>
        <v>1.1.1</v>
      </c>
      <c r="C833" s="134"/>
      <c r="D833" s="134"/>
      <c r="E833" s="132" t="str">
        <f>Objects!$O$35</f>
        <v>Sack (p-Hexachloroxylene)</v>
      </c>
      <c r="F833" s="131">
        <v>16</v>
      </c>
      <c r="G833" s="132" t="str">
        <f>Objects!$K$31</f>
        <v>Beaker (Acetic Acid)</v>
      </c>
      <c r="H833" s="131">
        <v>32</v>
      </c>
      <c r="I833" s="132"/>
      <c r="J833" s="131"/>
      <c r="K833" s="132"/>
      <c r="L833" s="131"/>
      <c r="M833" s="132"/>
      <c r="N833" s="131"/>
      <c r="O833" s="160" t="str">
        <f>Objects!$O$38</f>
        <v>Sack (Terephthaloyl Chloride)</v>
      </c>
      <c r="P833" s="131">
        <v>16</v>
      </c>
      <c r="Q833" s="134"/>
      <c r="R833" s="134"/>
      <c r="S833" s="134"/>
      <c r="T833" s="134"/>
      <c r="U833" s="134"/>
      <c r="V833" s="134"/>
      <c r="W833" s="134"/>
      <c r="X833" s="134"/>
      <c r="Y833" s="134"/>
      <c r="Z833" s="134"/>
      <c r="AA833" s="132"/>
      <c r="AB833" s="132"/>
      <c r="AC833" s="132"/>
    </row>
    <row r="834" spans="1:29" ht="15" customHeight="1" x14ac:dyDescent="0.25">
      <c r="A834" s="142" t="str">
        <f>[3]Enums!$A$145</f>
        <v>1.1.1</v>
      </c>
      <c r="C834" s="134"/>
      <c r="D834" s="134"/>
      <c r="E834" s="132" t="str">
        <f>Objects!$P$35</f>
        <v>Powder Keg (p-Hexachloroxylene)</v>
      </c>
      <c r="F834" s="131">
        <v>1</v>
      </c>
      <c r="G834" s="132" t="str">
        <f>Objects!$L$31</f>
        <v>Drum (Acetic Acid)</v>
      </c>
      <c r="H834" s="131">
        <v>2</v>
      </c>
      <c r="I834" s="132"/>
      <c r="J834" s="131"/>
      <c r="K834" s="132"/>
      <c r="L834" s="131"/>
      <c r="M834" s="132"/>
      <c r="N834" s="131"/>
      <c r="O834" s="160" t="str">
        <f>Objects!$P$38</f>
        <v>Powder Keg (Terephthaloyl Chloride)</v>
      </c>
      <c r="P834" s="131">
        <v>1</v>
      </c>
      <c r="Q834" s="134"/>
      <c r="R834" s="134"/>
      <c r="S834" s="134"/>
      <c r="T834" s="134"/>
      <c r="U834" s="134"/>
      <c r="V834" s="134"/>
      <c r="W834" s="134"/>
      <c r="X834" s="134"/>
      <c r="Y834" s="134"/>
      <c r="Z834" s="134"/>
      <c r="AA834" s="132"/>
      <c r="AB834" s="132"/>
      <c r="AC834" s="132"/>
    </row>
    <row r="835" spans="1:29" ht="15" customHeight="1" x14ac:dyDescent="0.25">
      <c r="A835" s="142" t="str">
        <f>[3]Enums!$A$145</f>
        <v>1.1.1</v>
      </c>
      <c r="C835" s="134"/>
      <c r="D835" s="134"/>
      <c r="E835" s="132" t="str">
        <f>Objects!$P$35</f>
        <v>Powder Keg (p-Hexachloroxylene)</v>
      </c>
      <c r="F835" s="131">
        <v>4</v>
      </c>
      <c r="G835" s="132" t="str">
        <f>Objects!$L$31</f>
        <v>Drum (Acetic Acid)</v>
      </c>
      <c r="H835" s="131">
        <v>8</v>
      </c>
      <c r="I835" s="132"/>
      <c r="J835" s="131"/>
      <c r="K835" s="132"/>
      <c r="L835" s="131"/>
      <c r="M835" s="132"/>
      <c r="N835" s="131"/>
      <c r="O835" s="160" t="str">
        <f>Objects!$P$38</f>
        <v>Powder Keg (Terephthaloyl Chloride)</v>
      </c>
      <c r="P835" s="131">
        <v>4</v>
      </c>
      <c r="Q835" s="134"/>
      <c r="R835" s="134"/>
      <c r="S835" s="134"/>
      <c r="T835" s="134"/>
      <c r="U835" s="134"/>
      <c r="V835" s="134"/>
      <c r="W835" s="134"/>
      <c r="X835" s="134"/>
      <c r="Y835" s="134"/>
      <c r="Z835" s="134"/>
      <c r="AA835" s="132"/>
      <c r="AB835" s="132"/>
      <c r="AC835" s="132"/>
    </row>
    <row r="836" spans="1:29" ht="15" customHeight="1" x14ac:dyDescent="0.25">
      <c r="A836" s="142" t="str">
        <f>[3]Enums!$A$145</f>
        <v>1.1.1</v>
      </c>
      <c r="C836" s="134"/>
      <c r="D836" s="134"/>
      <c r="E836" s="132" t="str">
        <f>Objects!$P$35</f>
        <v>Powder Keg (p-Hexachloroxylene)</v>
      </c>
      <c r="F836" s="131">
        <v>16</v>
      </c>
      <c r="G836" s="132" t="str">
        <f>Objects!$L$31</f>
        <v>Drum (Acetic Acid)</v>
      </c>
      <c r="H836" s="131">
        <v>32</v>
      </c>
      <c r="I836" s="132"/>
      <c r="J836" s="131"/>
      <c r="K836" s="132"/>
      <c r="L836" s="131"/>
      <c r="M836" s="132"/>
      <c r="N836" s="131"/>
      <c r="O836" s="160" t="str">
        <f>Objects!$P$38</f>
        <v>Powder Keg (Terephthaloyl Chloride)</v>
      </c>
      <c r="P836" s="131">
        <v>16</v>
      </c>
      <c r="Q836" s="134"/>
      <c r="R836" s="134"/>
      <c r="S836" s="134"/>
      <c r="T836" s="134"/>
      <c r="U836" s="134"/>
      <c r="V836" s="134"/>
      <c r="W836" s="134"/>
      <c r="X836" s="134"/>
      <c r="Y836" s="134"/>
      <c r="Z836" s="134"/>
      <c r="AA836" s="132"/>
      <c r="AB836" s="132"/>
      <c r="AC836" s="132"/>
    </row>
    <row r="837" spans="1:29" ht="15" customHeight="1" x14ac:dyDescent="0.25">
      <c r="A837" s="142" t="str">
        <f>[3]Enums!$A$145</f>
        <v>1.1.1</v>
      </c>
      <c r="C837" s="134"/>
      <c r="D837" s="134"/>
      <c r="E837" s="132" t="str">
        <f>Objects!$P$35</f>
        <v>Powder Keg (p-Hexachloroxylene)</v>
      </c>
      <c r="F837" s="131">
        <v>64</v>
      </c>
      <c r="G837" s="132" t="str">
        <f>Objects!$L$31</f>
        <v>Drum (Acetic Acid)</v>
      </c>
      <c r="H837" s="131">
        <v>64</v>
      </c>
      <c r="I837" s="132" t="str">
        <f>Objects!$L$31</f>
        <v>Drum (Acetic Acid)</v>
      </c>
      <c r="J837" s="131">
        <v>64</v>
      </c>
      <c r="K837" s="132"/>
      <c r="L837" s="131"/>
      <c r="M837" s="132"/>
      <c r="N837" s="131"/>
      <c r="O837" s="160" t="str">
        <f>Objects!$P$38</f>
        <v>Powder Keg (Terephthaloyl Chloride)</v>
      </c>
      <c r="P837" s="131">
        <v>64</v>
      </c>
      <c r="Q837" s="134"/>
      <c r="R837" s="134"/>
      <c r="S837" s="134"/>
      <c r="T837" s="134"/>
      <c r="U837" s="134"/>
      <c r="V837" s="134"/>
      <c r="W837" s="134"/>
      <c r="X837" s="134"/>
      <c r="Y837" s="134"/>
      <c r="Z837" s="134"/>
      <c r="AA837" s="132"/>
      <c r="AB837" s="132"/>
      <c r="AC837" s="132"/>
    </row>
    <row r="838" spans="1:29" ht="15" customHeight="1" x14ac:dyDescent="0.25">
      <c r="A838" s="142" t="str">
        <f>[3]Enums!$A$145</f>
        <v>1.1.1</v>
      </c>
      <c r="C838" s="134"/>
      <c r="D838" s="134"/>
      <c r="E838" s="132" t="str">
        <f>Objects!$N$36</f>
        <v>Bag (m-Hexachloroxylene)</v>
      </c>
      <c r="F838" s="131">
        <v>1</v>
      </c>
      <c r="G838" s="132" t="str">
        <f>Objects!$J$31</f>
        <v>Vial (Acetic Acid)</v>
      </c>
      <c r="H838" s="131">
        <v>2</v>
      </c>
      <c r="I838" s="132"/>
      <c r="J838" s="131"/>
      <c r="K838" s="132"/>
      <c r="L838" s="131"/>
      <c r="M838" s="132"/>
      <c r="N838" s="131"/>
      <c r="O838" s="160" t="str">
        <f>Objects!$N$39</f>
        <v>Bag (Isophthaloyl Chloride)</v>
      </c>
      <c r="P838" s="131">
        <v>1</v>
      </c>
      <c r="Q838" s="134"/>
      <c r="R838" s="134"/>
      <c r="S838" s="134"/>
      <c r="T838" s="134"/>
      <c r="U838" s="134"/>
      <c r="V838" s="134"/>
      <c r="W838" s="134"/>
      <c r="X838" s="134"/>
      <c r="Y838" s="134"/>
      <c r="Z838" s="134"/>
      <c r="AA838" s="132"/>
      <c r="AB838" s="132"/>
      <c r="AC838" s="132"/>
    </row>
    <row r="839" spans="1:29" ht="15" customHeight="1" x14ac:dyDescent="0.25">
      <c r="A839" s="142" t="str">
        <f>[3]Enums!$A$145</f>
        <v>1.1.1</v>
      </c>
      <c r="C839" s="134"/>
      <c r="D839" s="134"/>
      <c r="E839" s="132" t="str">
        <f>Objects!$N$36</f>
        <v>Bag (m-Hexachloroxylene)</v>
      </c>
      <c r="F839" s="131">
        <v>4</v>
      </c>
      <c r="G839" s="132" t="str">
        <f>Objects!$J$31</f>
        <v>Vial (Acetic Acid)</v>
      </c>
      <c r="H839" s="131">
        <v>8</v>
      </c>
      <c r="I839" s="132"/>
      <c r="J839" s="131"/>
      <c r="K839" s="132"/>
      <c r="L839" s="131"/>
      <c r="M839" s="132"/>
      <c r="N839" s="131"/>
      <c r="O839" s="160" t="str">
        <f>Objects!$N$39</f>
        <v>Bag (Isophthaloyl Chloride)</v>
      </c>
      <c r="P839" s="131">
        <v>4</v>
      </c>
      <c r="Q839" s="134"/>
      <c r="R839" s="134"/>
      <c r="S839" s="134"/>
      <c r="T839" s="134"/>
      <c r="U839" s="134"/>
      <c r="V839" s="134"/>
      <c r="W839" s="134"/>
      <c r="X839" s="134"/>
      <c r="Y839" s="134"/>
      <c r="Z839" s="134"/>
      <c r="AA839" s="132"/>
      <c r="AB839" s="132"/>
      <c r="AC839" s="132"/>
    </row>
    <row r="840" spans="1:29" ht="15" customHeight="1" x14ac:dyDescent="0.25">
      <c r="A840" s="142" t="str">
        <f>[3]Enums!$A$145</f>
        <v>1.1.1</v>
      </c>
      <c r="C840" s="134"/>
      <c r="D840" s="134"/>
      <c r="E840" s="132" t="str">
        <f>Objects!$N$36</f>
        <v>Bag (m-Hexachloroxylene)</v>
      </c>
      <c r="F840" s="131">
        <v>16</v>
      </c>
      <c r="G840" s="132" t="str">
        <f>Objects!$J$31</f>
        <v>Vial (Acetic Acid)</v>
      </c>
      <c r="H840" s="131">
        <v>32</v>
      </c>
      <c r="I840" s="132"/>
      <c r="J840" s="131"/>
      <c r="K840" s="132"/>
      <c r="L840" s="131"/>
      <c r="M840" s="132"/>
      <c r="N840" s="131"/>
      <c r="O840" s="160" t="str">
        <f>Objects!$N$39</f>
        <v>Bag (Isophthaloyl Chloride)</v>
      </c>
      <c r="P840" s="131">
        <v>16</v>
      </c>
      <c r="Q840" s="134"/>
      <c r="R840" s="134"/>
      <c r="S840" s="134"/>
      <c r="T840" s="134"/>
      <c r="U840" s="134"/>
      <c r="V840" s="134"/>
      <c r="W840" s="134"/>
      <c r="X840" s="134"/>
      <c r="Y840" s="134"/>
      <c r="Z840" s="134"/>
      <c r="AA840" s="132"/>
      <c r="AB840" s="132"/>
      <c r="AC840" s="132"/>
    </row>
    <row r="841" spans="1:29" ht="15" customHeight="1" x14ac:dyDescent="0.25">
      <c r="A841" s="142" t="str">
        <f>[3]Enums!$A$145</f>
        <v>1.1.1</v>
      </c>
      <c r="C841" s="134"/>
      <c r="D841" s="134"/>
      <c r="E841" s="132" t="str">
        <f>Objects!$O$36</f>
        <v>Sack (m-Hexachloroxylene)</v>
      </c>
      <c r="F841" s="131">
        <v>1</v>
      </c>
      <c r="G841" s="132" t="str">
        <f>Objects!$K$31</f>
        <v>Beaker (Acetic Acid)</v>
      </c>
      <c r="H841" s="131">
        <v>2</v>
      </c>
      <c r="I841" s="132"/>
      <c r="J841" s="131"/>
      <c r="K841" s="132"/>
      <c r="L841" s="131"/>
      <c r="M841" s="132"/>
      <c r="N841" s="131"/>
      <c r="O841" s="160" t="str">
        <f>Objects!$O$39</f>
        <v>Sack (Isophthaloyl Chloride)</v>
      </c>
      <c r="P841" s="131">
        <v>1</v>
      </c>
      <c r="Q841" s="134"/>
      <c r="R841" s="134"/>
      <c r="S841" s="134"/>
      <c r="T841" s="134"/>
      <c r="U841" s="134"/>
      <c r="V841" s="134"/>
      <c r="W841" s="134"/>
      <c r="X841" s="134"/>
      <c r="Y841" s="134"/>
      <c r="Z841" s="134"/>
      <c r="AA841" s="132"/>
      <c r="AB841" s="132"/>
      <c r="AC841" s="132"/>
    </row>
    <row r="842" spans="1:29" ht="15" customHeight="1" x14ac:dyDescent="0.25">
      <c r="A842" s="142" t="str">
        <f>[3]Enums!$A$145</f>
        <v>1.1.1</v>
      </c>
      <c r="C842" s="134"/>
      <c r="D842" s="134"/>
      <c r="E842" s="132" t="str">
        <f>Objects!$O$36</f>
        <v>Sack (m-Hexachloroxylene)</v>
      </c>
      <c r="F842" s="131">
        <v>4</v>
      </c>
      <c r="G842" s="132" t="str">
        <f>Objects!$K$31</f>
        <v>Beaker (Acetic Acid)</v>
      </c>
      <c r="H842" s="131">
        <v>8</v>
      </c>
      <c r="I842" s="132"/>
      <c r="J842" s="131"/>
      <c r="K842" s="132"/>
      <c r="L842" s="131"/>
      <c r="M842" s="132"/>
      <c r="N842" s="131"/>
      <c r="O842" s="160" t="str">
        <f>Objects!$O$39</f>
        <v>Sack (Isophthaloyl Chloride)</v>
      </c>
      <c r="P842" s="131">
        <v>4</v>
      </c>
      <c r="Q842" s="134"/>
      <c r="R842" s="134"/>
      <c r="S842" s="134"/>
      <c r="T842" s="134"/>
      <c r="U842" s="134"/>
      <c r="V842" s="134"/>
      <c r="W842" s="134"/>
      <c r="X842" s="134"/>
      <c r="Y842" s="134"/>
      <c r="Z842" s="134"/>
      <c r="AA842" s="132"/>
      <c r="AB842" s="132"/>
      <c r="AC842" s="132"/>
    </row>
    <row r="843" spans="1:29" ht="15" customHeight="1" x14ac:dyDescent="0.25">
      <c r="A843" s="142" t="str">
        <f>[3]Enums!$A$145</f>
        <v>1.1.1</v>
      </c>
      <c r="C843" s="134"/>
      <c r="D843" s="134"/>
      <c r="E843" s="132" t="str">
        <f>Objects!$O$36</f>
        <v>Sack (m-Hexachloroxylene)</v>
      </c>
      <c r="F843" s="131">
        <v>16</v>
      </c>
      <c r="G843" s="132" t="str">
        <f>Objects!$K$31</f>
        <v>Beaker (Acetic Acid)</v>
      </c>
      <c r="H843" s="131">
        <v>32</v>
      </c>
      <c r="I843" s="132"/>
      <c r="J843" s="131"/>
      <c r="K843" s="132"/>
      <c r="L843" s="131"/>
      <c r="M843" s="132"/>
      <c r="N843" s="131"/>
      <c r="O843" s="160" t="str">
        <f>Objects!$O$39</f>
        <v>Sack (Isophthaloyl Chloride)</v>
      </c>
      <c r="P843" s="131">
        <v>16</v>
      </c>
      <c r="Q843" s="134"/>
      <c r="R843" s="134"/>
      <c r="S843" s="134"/>
      <c r="T843" s="134"/>
      <c r="U843" s="134"/>
      <c r="V843" s="134"/>
      <c r="W843" s="134"/>
      <c r="X843" s="134"/>
      <c r="Y843" s="134"/>
      <c r="Z843" s="134"/>
      <c r="AA843" s="132"/>
      <c r="AB843" s="132"/>
      <c r="AC843" s="132"/>
    </row>
    <row r="844" spans="1:29" ht="15" customHeight="1" x14ac:dyDescent="0.25">
      <c r="A844" s="142" t="str">
        <f>[3]Enums!$A$145</f>
        <v>1.1.1</v>
      </c>
      <c r="C844" s="134"/>
      <c r="D844" s="134"/>
      <c r="E844" s="132" t="str">
        <f>Objects!$P$36</f>
        <v>Powder Keg (m-Hexachloroxylene)</v>
      </c>
      <c r="F844" s="131">
        <v>1</v>
      </c>
      <c r="G844" s="132" t="str">
        <f>Objects!$L$31</f>
        <v>Drum (Acetic Acid)</v>
      </c>
      <c r="H844" s="131">
        <v>2</v>
      </c>
      <c r="I844" s="132"/>
      <c r="J844" s="131"/>
      <c r="K844" s="132"/>
      <c r="L844" s="131"/>
      <c r="M844" s="132"/>
      <c r="N844" s="131"/>
      <c r="O844" s="160" t="str">
        <f>Objects!$P$39</f>
        <v>Powder Keg (Isophthaloyl Chloride)</v>
      </c>
      <c r="P844" s="131">
        <v>1</v>
      </c>
      <c r="Q844" s="134"/>
      <c r="R844" s="134"/>
      <c r="S844" s="134"/>
      <c r="T844" s="134"/>
      <c r="U844" s="134"/>
      <c r="V844" s="134"/>
      <c r="W844" s="134"/>
      <c r="X844" s="134"/>
      <c r="Y844" s="134"/>
      <c r="Z844" s="134"/>
      <c r="AA844" s="132"/>
      <c r="AB844" s="132"/>
      <c r="AC844" s="132"/>
    </row>
    <row r="845" spans="1:29" ht="15" customHeight="1" x14ac:dyDescent="0.25">
      <c r="A845" s="142" t="str">
        <f>[3]Enums!$A$145</f>
        <v>1.1.1</v>
      </c>
      <c r="C845" s="134"/>
      <c r="D845" s="134"/>
      <c r="E845" s="132" t="str">
        <f>Objects!$P$36</f>
        <v>Powder Keg (m-Hexachloroxylene)</v>
      </c>
      <c r="F845" s="131">
        <v>4</v>
      </c>
      <c r="G845" s="132" t="str">
        <f>Objects!$L$31</f>
        <v>Drum (Acetic Acid)</v>
      </c>
      <c r="H845" s="131">
        <v>8</v>
      </c>
      <c r="I845" s="132"/>
      <c r="J845" s="131"/>
      <c r="K845" s="132"/>
      <c r="L845" s="131"/>
      <c r="M845" s="132"/>
      <c r="N845" s="131"/>
      <c r="O845" s="160" t="str">
        <f>Objects!$P$39</f>
        <v>Powder Keg (Isophthaloyl Chloride)</v>
      </c>
      <c r="P845" s="131">
        <v>4</v>
      </c>
      <c r="Q845" s="134"/>
      <c r="R845" s="134"/>
      <c r="S845" s="134"/>
      <c r="T845" s="134"/>
      <c r="U845" s="134"/>
      <c r="V845" s="134"/>
      <c r="W845" s="134"/>
      <c r="X845" s="134"/>
      <c r="Y845" s="134"/>
      <c r="Z845" s="134"/>
      <c r="AA845" s="132"/>
      <c r="AB845" s="132"/>
      <c r="AC845" s="132"/>
    </row>
    <row r="846" spans="1:29" ht="15" customHeight="1" x14ac:dyDescent="0.25">
      <c r="A846" s="142" t="str">
        <f>[3]Enums!$A$145</f>
        <v>1.1.1</v>
      </c>
      <c r="C846" s="134"/>
      <c r="D846" s="134"/>
      <c r="E846" s="132" t="str">
        <f>Objects!$P$36</f>
        <v>Powder Keg (m-Hexachloroxylene)</v>
      </c>
      <c r="F846" s="131">
        <v>16</v>
      </c>
      <c r="G846" s="132" t="str">
        <f>Objects!$L$31</f>
        <v>Drum (Acetic Acid)</v>
      </c>
      <c r="H846" s="131">
        <v>32</v>
      </c>
      <c r="I846" s="132"/>
      <c r="J846" s="131"/>
      <c r="K846" s="132"/>
      <c r="L846" s="131"/>
      <c r="M846" s="132"/>
      <c r="N846" s="131"/>
      <c r="O846" s="160" t="str">
        <f>Objects!$P$39</f>
        <v>Powder Keg (Isophthaloyl Chloride)</v>
      </c>
      <c r="P846" s="131">
        <v>16</v>
      </c>
      <c r="Q846" s="134"/>
      <c r="R846" s="134"/>
      <c r="S846" s="134"/>
      <c r="T846" s="134"/>
      <c r="U846" s="134"/>
      <c r="V846" s="134"/>
      <c r="W846" s="134"/>
      <c r="X846" s="134"/>
      <c r="Y846" s="134"/>
      <c r="Z846" s="134"/>
      <c r="AA846" s="132"/>
      <c r="AB846" s="132"/>
      <c r="AC846" s="132"/>
    </row>
    <row r="847" spans="1:29" ht="15" customHeight="1" x14ac:dyDescent="0.25">
      <c r="A847" s="142" t="str">
        <f>[3]Enums!$A$145</f>
        <v>1.1.1</v>
      </c>
      <c r="C847" s="134"/>
      <c r="D847" s="134"/>
      <c r="E847" s="132" t="str">
        <f>Objects!$P$36</f>
        <v>Powder Keg (m-Hexachloroxylene)</v>
      </c>
      <c r="F847" s="131">
        <v>64</v>
      </c>
      <c r="G847" s="132" t="str">
        <f>Objects!$L$31</f>
        <v>Drum (Acetic Acid)</v>
      </c>
      <c r="H847" s="131">
        <v>64</v>
      </c>
      <c r="I847" s="132" t="str">
        <f>Objects!$L$31</f>
        <v>Drum (Acetic Acid)</v>
      </c>
      <c r="J847" s="131">
        <v>64</v>
      </c>
      <c r="K847" s="132"/>
      <c r="L847" s="131"/>
      <c r="M847" s="132"/>
      <c r="N847" s="131"/>
      <c r="O847" s="160" t="str">
        <f>Objects!$P$39</f>
        <v>Powder Keg (Isophthaloyl Chloride)</v>
      </c>
      <c r="P847" s="131">
        <v>64</v>
      </c>
      <c r="Q847" s="134"/>
      <c r="R847" s="134"/>
      <c r="S847" s="134"/>
      <c r="T847" s="134"/>
      <c r="U847" s="134"/>
      <c r="V847" s="134"/>
      <c r="W847" s="134"/>
      <c r="X847" s="134"/>
      <c r="Y847" s="134"/>
      <c r="Z847" s="134"/>
      <c r="AA847" s="132"/>
      <c r="AB847" s="132"/>
      <c r="AC847" s="132"/>
    </row>
    <row r="848" spans="1:29" ht="15" customHeight="1" x14ac:dyDescent="0.25">
      <c r="A848" s="142" t="str">
        <f>[3]Enums!$A$145</f>
        <v>1.1.1</v>
      </c>
      <c r="C848" s="134"/>
      <c r="D848" s="134"/>
      <c r="E848" s="132" t="str">
        <f>Objects!$N$31</f>
        <v>Bag (p-Phenylenediamine)</v>
      </c>
      <c r="F848" s="131">
        <v>1</v>
      </c>
      <c r="G848" s="132" t="str">
        <f>Objects!$N$38</f>
        <v>Bag (Terephthaloyl Chloride)</v>
      </c>
      <c r="H848" s="131">
        <v>1</v>
      </c>
      <c r="I848" s="132"/>
      <c r="J848" s="131"/>
      <c r="K848" s="132"/>
      <c r="L848" s="131"/>
      <c r="M848" s="132"/>
      <c r="N848" s="131"/>
      <c r="O848" s="160" t="str">
        <f>Objects!$V$83</f>
        <v>Bag (PolyP-Phenylene Terephthalamide Pellets)</v>
      </c>
      <c r="P848" s="133">
        <v>2</v>
      </c>
      <c r="Q848" s="134"/>
      <c r="R848" s="134"/>
      <c r="S848" s="134"/>
      <c r="T848" s="134"/>
      <c r="U848" s="134"/>
      <c r="V848" s="134"/>
      <c r="W848" s="134"/>
      <c r="X848" s="134"/>
      <c r="Y848" s="134"/>
      <c r="Z848" s="134"/>
      <c r="AA848" s="132"/>
      <c r="AB848" s="132"/>
      <c r="AC848" s="132"/>
    </row>
    <row r="849" spans="1:29" ht="15" customHeight="1" x14ac:dyDescent="0.25">
      <c r="A849" s="142" t="str">
        <f>[3]Enums!$A$145</f>
        <v>1.1.1</v>
      </c>
      <c r="C849" s="134"/>
      <c r="D849" s="134"/>
      <c r="E849" s="132" t="str">
        <f>Objects!$N$31</f>
        <v>Bag (p-Phenylenediamine)</v>
      </c>
      <c r="F849" s="131">
        <v>4</v>
      </c>
      <c r="G849" s="132" t="str">
        <f>Objects!$N$38</f>
        <v>Bag (Terephthaloyl Chloride)</v>
      </c>
      <c r="H849" s="131">
        <v>4</v>
      </c>
      <c r="I849" s="132"/>
      <c r="J849" s="131"/>
      <c r="K849" s="132"/>
      <c r="L849" s="131"/>
      <c r="M849" s="132"/>
      <c r="N849" s="131"/>
      <c r="O849" s="160" t="str">
        <f>Objects!$V$83</f>
        <v>Bag (PolyP-Phenylene Terephthalamide Pellets)</v>
      </c>
      <c r="P849" s="133">
        <v>8</v>
      </c>
      <c r="Q849" s="134"/>
      <c r="R849" s="134"/>
      <c r="S849" s="134"/>
      <c r="T849" s="134"/>
      <c r="U849" s="134"/>
      <c r="V849" s="134"/>
      <c r="W849" s="134"/>
      <c r="X849" s="134"/>
      <c r="Y849" s="134"/>
      <c r="Z849" s="134"/>
      <c r="AA849" s="132"/>
      <c r="AB849" s="132"/>
      <c r="AC849" s="132"/>
    </row>
    <row r="850" spans="1:29" ht="15" customHeight="1" x14ac:dyDescent="0.25">
      <c r="A850" s="142" t="str">
        <f>[3]Enums!$A$145</f>
        <v>1.1.1</v>
      </c>
      <c r="C850" s="134"/>
      <c r="D850" s="134"/>
      <c r="E850" s="132" t="str">
        <f>Objects!$N$31</f>
        <v>Bag (p-Phenylenediamine)</v>
      </c>
      <c r="F850" s="131">
        <v>16</v>
      </c>
      <c r="G850" s="132" t="str">
        <f>Objects!$N$38</f>
        <v>Bag (Terephthaloyl Chloride)</v>
      </c>
      <c r="H850" s="131">
        <v>16</v>
      </c>
      <c r="I850" s="132"/>
      <c r="J850" s="131"/>
      <c r="K850" s="132"/>
      <c r="L850" s="131"/>
      <c r="M850" s="132"/>
      <c r="N850" s="131"/>
      <c r="O850" s="160" t="str">
        <f>Objects!$V$83</f>
        <v>Bag (PolyP-Phenylene Terephthalamide Pellets)</v>
      </c>
      <c r="P850" s="133">
        <v>32</v>
      </c>
      <c r="Q850" s="134"/>
      <c r="R850" s="134"/>
      <c r="S850" s="134"/>
      <c r="T850" s="134"/>
      <c r="U850" s="134"/>
      <c r="V850" s="134"/>
      <c r="W850" s="134"/>
      <c r="X850" s="134"/>
      <c r="Y850" s="134"/>
      <c r="Z850" s="134"/>
      <c r="AA850" s="132"/>
      <c r="AB850" s="132"/>
      <c r="AC850" s="132"/>
    </row>
    <row r="851" spans="1:29" ht="15" customHeight="1" x14ac:dyDescent="0.25">
      <c r="A851" s="142" t="str">
        <f>[3]Enums!$A$145</f>
        <v>1.1.1</v>
      </c>
      <c r="C851" s="134"/>
      <c r="D851" s="134"/>
      <c r="E851" s="132" t="str">
        <f>Objects!$O$31</f>
        <v>Sack (p-Phenylenediamine)</v>
      </c>
      <c r="F851" s="131">
        <v>1</v>
      </c>
      <c r="G851" s="132" t="str">
        <f>Objects!$O$38</f>
        <v>Sack (Terephthaloyl Chloride)</v>
      </c>
      <c r="H851" s="131">
        <v>1</v>
      </c>
      <c r="I851" s="132"/>
      <c r="J851" s="131"/>
      <c r="K851" s="132"/>
      <c r="L851" s="131"/>
      <c r="M851" s="132"/>
      <c r="N851" s="131"/>
      <c r="O851" s="160" t="str">
        <f>Objects!$W$83</f>
        <v>Sack (PolyP-Phenylene Terephthalamide Pellets)</v>
      </c>
      <c r="P851" s="133">
        <v>2</v>
      </c>
      <c r="Q851" s="134"/>
      <c r="R851" s="134"/>
      <c r="S851" s="134"/>
      <c r="T851" s="134"/>
      <c r="U851" s="134"/>
      <c r="V851" s="134"/>
      <c r="W851" s="134"/>
      <c r="X851" s="134"/>
      <c r="Y851" s="134"/>
      <c r="Z851" s="134"/>
      <c r="AA851" s="132"/>
      <c r="AB851" s="132"/>
      <c r="AC851" s="132"/>
    </row>
    <row r="852" spans="1:29" ht="15" customHeight="1" x14ac:dyDescent="0.25">
      <c r="A852" s="142" t="str">
        <f>[3]Enums!$A$145</f>
        <v>1.1.1</v>
      </c>
      <c r="C852" s="134"/>
      <c r="D852" s="134"/>
      <c r="E852" s="132" t="str">
        <f>Objects!$O$31</f>
        <v>Sack (p-Phenylenediamine)</v>
      </c>
      <c r="F852" s="131">
        <v>4</v>
      </c>
      <c r="G852" s="132" t="str">
        <f>Objects!$O$38</f>
        <v>Sack (Terephthaloyl Chloride)</v>
      </c>
      <c r="H852" s="131">
        <v>4</v>
      </c>
      <c r="I852" s="132"/>
      <c r="J852" s="131"/>
      <c r="K852" s="132"/>
      <c r="L852" s="131"/>
      <c r="M852" s="132"/>
      <c r="N852" s="131"/>
      <c r="O852" s="160" t="str">
        <f>Objects!$W$83</f>
        <v>Sack (PolyP-Phenylene Terephthalamide Pellets)</v>
      </c>
      <c r="P852" s="133">
        <v>8</v>
      </c>
      <c r="Q852" s="134"/>
      <c r="R852" s="134"/>
      <c r="S852" s="134"/>
      <c r="T852" s="134"/>
      <c r="U852" s="134"/>
      <c r="V852" s="134"/>
      <c r="W852" s="134"/>
      <c r="X852" s="134"/>
      <c r="Y852" s="134"/>
      <c r="Z852" s="134"/>
      <c r="AA852" s="132"/>
      <c r="AB852" s="132"/>
      <c r="AC852" s="132"/>
    </row>
    <row r="853" spans="1:29" ht="15" customHeight="1" x14ac:dyDescent="0.25">
      <c r="A853" s="142" t="str">
        <f>[3]Enums!$A$145</f>
        <v>1.1.1</v>
      </c>
      <c r="C853" s="134"/>
      <c r="D853" s="134"/>
      <c r="E853" s="132" t="str">
        <f>Objects!$O$31</f>
        <v>Sack (p-Phenylenediamine)</v>
      </c>
      <c r="F853" s="131">
        <v>16</v>
      </c>
      <c r="G853" s="132" t="str">
        <f>Objects!$O$38</f>
        <v>Sack (Terephthaloyl Chloride)</v>
      </c>
      <c r="H853" s="131">
        <v>16</v>
      </c>
      <c r="I853" s="132"/>
      <c r="J853" s="131"/>
      <c r="K853" s="132"/>
      <c r="L853" s="131"/>
      <c r="M853" s="132"/>
      <c r="N853" s="131"/>
      <c r="O853" s="160" t="str">
        <f>Objects!$W$83</f>
        <v>Sack (PolyP-Phenylene Terephthalamide Pellets)</v>
      </c>
      <c r="P853" s="133">
        <v>32</v>
      </c>
      <c r="Q853" s="134"/>
      <c r="R853" s="134"/>
      <c r="S853" s="134"/>
      <c r="T853" s="134"/>
      <c r="U853" s="134"/>
      <c r="V853" s="134"/>
      <c r="W853" s="134"/>
      <c r="X853" s="134"/>
      <c r="Y853" s="134"/>
      <c r="Z853" s="134"/>
      <c r="AA853" s="132"/>
      <c r="AB853" s="132"/>
      <c r="AC853" s="132"/>
    </row>
    <row r="854" spans="1:29" ht="15" customHeight="1" x14ac:dyDescent="0.25">
      <c r="A854" s="142" t="str">
        <f>[3]Enums!$A$145</f>
        <v>1.1.1</v>
      </c>
      <c r="C854" s="134"/>
      <c r="D854" s="134"/>
      <c r="E854" s="132" t="str">
        <f>Objects!$P$31</f>
        <v>Powder Keg (p-Phenylenediamine)</v>
      </c>
      <c r="F854" s="131">
        <v>1</v>
      </c>
      <c r="G854" s="132" t="str">
        <f>Objects!$P$38</f>
        <v>Powder Keg (Terephthaloyl Chloride)</v>
      </c>
      <c r="H854" s="131">
        <v>1</v>
      </c>
      <c r="I854" s="132"/>
      <c r="J854" s="131"/>
      <c r="K854" s="132"/>
      <c r="L854" s="131"/>
      <c r="M854" s="132"/>
      <c r="N854" s="131"/>
      <c r="O854" s="160" t="str">
        <f>Objects!$X$83</f>
        <v>Powder Keg (PolyP-Phenylene Terephthalamide Pellets)</v>
      </c>
      <c r="P854" s="133">
        <v>2</v>
      </c>
      <c r="Q854" s="134"/>
      <c r="R854" s="134"/>
      <c r="S854" s="134"/>
      <c r="T854" s="134"/>
      <c r="U854" s="134"/>
      <c r="V854" s="134"/>
      <c r="W854" s="134"/>
      <c r="X854" s="134"/>
      <c r="Y854" s="134"/>
      <c r="Z854" s="134"/>
      <c r="AA854" s="132"/>
      <c r="AB854" s="132"/>
      <c r="AC854" s="132"/>
    </row>
    <row r="855" spans="1:29" ht="15" customHeight="1" x14ac:dyDescent="0.25">
      <c r="A855" s="142" t="str">
        <f>[3]Enums!$A$145</f>
        <v>1.1.1</v>
      </c>
      <c r="C855" s="134"/>
      <c r="D855" s="134"/>
      <c r="E855" s="132" t="str">
        <f>Objects!$P$31</f>
        <v>Powder Keg (p-Phenylenediamine)</v>
      </c>
      <c r="F855" s="131">
        <v>4</v>
      </c>
      <c r="G855" s="132" t="str">
        <f>Objects!$P$38</f>
        <v>Powder Keg (Terephthaloyl Chloride)</v>
      </c>
      <c r="H855" s="131">
        <v>4</v>
      </c>
      <c r="I855" s="132"/>
      <c r="J855" s="131"/>
      <c r="K855" s="132"/>
      <c r="L855" s="131"/>
      <c r="M855" s="132"/>
      <c r="N855" s="131"/>
      <c r="O855" s="160" t="str">
        <f>Objects!$X$83</f>
        <v>Powder Keg (PolyP-Phenylene Terephthalamide Pellets)</v>
      </c>
      <c r="P855" s="133">
        <v>8</v>
      </c>
      <c r="Q855" s="134"/>
      <c r="R855" s="134"/>
      <c r="S855" s="134"/>
      <c r="T855" s="134"/>
      <c r="U855" s="134"/>
      <c r="V855" s="134"/>
      <c r="W855" s="134"/>
      <c r="X855" s="134"/>
      <c r="Y855" s="134"/>
      <c r="Z855" s="134"/>
      <c r="AA855" s="132"/>
      <c r="AB855" s="132"/>
      <c r="AC855" s="132"/>
    </row>
    <row r="856" spans="1:29" ht="15" customHeight="1" x14ac:dyDescent="0.25">
      <c r="A856" s="142" t="str">
        <f>[3]Enums!$A$145</f>
        <v>1.1.1</v>
      </c>
      <c r="C856" s="134"/>
      <c r="D856" s="134"/>
      <c r="E856" s="132" t="str">
        <f>Objects!$P$31</f>
        <v>Powder Keg (p-Phenylenediamine)</v>
      </c>
      <c r="F856" s="131">
        <v>16</v>
      </c>
      <c r="G856" s="132" t="str">
        <f>Objects!$P$38</f>
        <v>Powder Keg (Terephthaloyl Chloride)</v>
      </c>
      <c r="H856" s="131">
        <v>16</v>
      </c>
      <c r="I856" s="132"/>
      <c r="J856" s="131"/>
      <c r="K856" s="132"/>
      <c r="L856" s="131"/>
      <c r="M856" s="132"/>
      <c r="N856" s="131"/>
      <c r="O856" s="160" t="str">
        <f>Objects!$X$83</f>
        <v>Powder Keg (PolyP-Phenylene Terephthalamide Pellets)</v>
      </c>
      <c r="P856" s="133">
        <v>32</v>
      </c>
      <c r="Q856" s="134"/>
      <c r="R856" s="134"/>
      <c r="S856" s="134"/>
      <c r="T856" s="134"/>
      <c r="U856" s="134"/>
      <c r="V856" s="134"/>
      <c r="W856" s="134"/>
      <c r="X856" s="134"/>
      <c r="Y856" s="134"/>
      <c r="Z856" s="134"/>
      <c r="AA856" s="132"/>
      <c r="AB856" s="132"/>
      <c r="AC856" s="132"/>
    </row>
    <row r="857" spans="1:29" ht="15" customHeight="1" x14ac:dyDescent="0.25">
      <c r="A857" s="142" t="str">
        <f>[3]Enums!$A$145</f>
        <v>1.1.1</v>
      </c>
      <c r="C857" s="134"/>
      <c r="D857" s="134"/>
      <c r="E857" s="132" t="str">
        <f>Objects!$P$31</f>
        <v>Powder Keg (p-Phenylenediamine)</v>
      </c>
      <c r="F857" s="131">
        <v>64</v>
      </c>
      <c r="G857" s="132" t="str">
        <f>Objects!$P$38</f>
        <v>Powder Keg (Terephthaloyl Chloride)</v>
      </c>
      <c r="H857" s="131">
        <v>64</v>
      </c>
      <c r="I857" s="132"/>
      <c r="J857" s="131"/>
      <c r="K857" s="132"/>
      <c r="L857" s="131"/>
      <c r="M857" s="132"/>
      <c r="N857" s="131"/>
      <c r="O857" s="160" t="str">
        <f>Objects!$X$83</f>
        <v>Powder Keg (PolyP-Phenylene Terephthalamide Pellets)</v>
      </c>
      <c r="P857" s="133">
        <v>64</v>
      </c>
      <c r="Q857" s="134" t="str">
        <f>Objects!$X$83</f>
        <v>Powder Keg (PolyP-Phenylene Terephthalamide Pellets)</v>
      </c>
      <c r="R857" s="133">
        <v>64</v>
      </c>
      <c r="S857" s="134"/>
      <c r="T857" s="134"/>
      <c r="U857" s="134"/>
      <c r="V857" s="134"/>
      <c r="W857" s="134"/>
      <c r="X857" s="134"/>
      <c r="Y857" s="134"/>
      <c r="Z857" s="134"/>
      <c r="AA857" s="132"/>
      <c r="AB857" s="132"/>
      <c r="AC857" s="132"/>
    </row>
    <row r="858" spans="1:29" ht="15" customHeight="1" x14ac:dyDescent="0.25">
      <c r="A858" s="142" t="str">
        <f>[3]Enums!$A$145</f>
        <v>1.1.1</v>
      </c>
      <c r="C858" s="134"/>
      <c r="D858" s="134"/>
      <c r="E858" s="132" t="str">
        <f>Objects!$N$31</f>
        <v>Bag (p-Phenylenediamine)</v>
      </c>
      <c r="F858" s="131">
        <v>1</v>
      </c>
      <c r="G858" s="132" t="str">
        <f>Objects!$N$39</f>
        <v>Bag (Isophthaloyl Chloride)</v>
      </c>
      <c r="H858" s="131">
        <v>1</v>
      </c>
      <c r="I858" s="132"/>
      <c r="J858" s="131"/>
      <c r="K858" s="132"/>
      <c r="L858" s="131"/>
      <c r="M858" s="132"/>
      <c r="N858" s="131"/>
      <c r="O858" s="160" t="str">
        <f>Objects!$V$74</f>
        <v>Bag (PolyM-Phenylene Isophthalamide Pellets)</v>
      </c>
      <c r="P858" s="133">
        <v>2</v>
      </c>
      <c r="Q858" s="134"/>
      <c r="R858" s="134"/>
      <c r="S858" s="134"/>
      <c r="T858" s="134"/>
      <c r="U858" s="134"/>
      <c r="V858" s="134"/>
      <c r="W858" s="134"/>
      <c r="X858" s="134"/>
      <c r="Y858" s="134"/>
      <c r="Z858" s="134"/>
      <c r="AA858" s="132"/>
      <c r="AB858" s="132"/>
      <c r="AC858" s="132"/>
    </row>
    <row r="859" spans="1:29" ht="15" customHeight="1" x14ac:dyDescent="0.25">
      <c r="A859" s="142" t="str">
        <f>[3]Enums!$A$145</f>
        <v>1.1.1</v>
      </c>
      <c r="C859" s="134"/>
      <c r="D859" s="134"/>
      <c r="E859" s="132" t="str">
        <f>Objects!$N$31</f>
        <v>Bag (p-Phenylenediamine)</v>
      </c>
      <c r="F859" s="131">
        <v>4</v>
      </c>
      <c r="G859" s="132" t="str">
        <f>Objects!$N$39</f>
        <v>Bag (Isophthaloyl Chloride)</v>
      </c>
      <c r="H859" s="131">
        <v>4</v>
      </c>
      <c r="I859" s="132"/>
      <c r="J859" s="131"/>
      <c r="K859" s="132"/>
      <c r="L859" s="131"/>
      <c r="M859" s="132"/>
      <c r="N859" s="131"/>
      <c r="O859" s="160" t="str">
        <f>Objects!$V$74</f>
        <v>Bag (PolyM-Phenylene Isophthalamide Pellets)</v>
      </c>
      <c r="P859" s="133">
        <v>8</v>
      </c>
      <c r="Q859" s="134"/>
      <c r="R859" s="134"/>
      <c r="S859" s="134"/>
      <c r="T859" s="134"/>
      <c r="U859" s="134"/>
      <c r="V859" s="134"/>
      <c r="W859" s="134"/>
      <c r="X859" s="134"/>
      <c r="Y859" s="134"/>
      <c r="Z859" s="134"/>
      <c r="AA859" s="132"/>
      <c r="AB859" s="132"/>
      <c r="AC859" s="132"/>
    </row>
    <row r="860" spans="1:29" ht="15" customHeight="1" x14ac:dyDescent="0.25">
      <c r="A860" s="142" t="str">
        <f>[3]Enums!$A$145</f>
        <v>1.1.1</v>
      </c>
      <c r="C860" s="134"/>
      <c r="D860" s="134"/>
      <c r="E860" s="132" t="str">
        <f>Objects!$N$31</f>
        <v>Bag (p-Phenylenediamine)</v>
      </c>
      <c r="F860" s="131">
        <v>16</v>
      </c>
      <c r="G860" s="132" t="str">
        <f>Objects!$N$39</f>
        <v>Bag (Isophthaloyl Chloride)</v>
      </c>
      <c r="H860" s="131">
        <v>16</v>
      </c>
      <c r="I860" s="132"/>
      <c r="J860" s="131"/>
      <c r="K860" s="132"/>
      <c r="L860" s="131"/>
      <c r="M860" s="132"/>
      <c r="N860" s="131"/>
      <c r="O860" s="160" t="str">
        <f>Objects!$V$74</f>
        <v>Bag (PolyM-Phenylene Isophthalamide Pellets)</v>
      </c>
      <c r="P860" s="133">
        <v>32</v>
      </c>
      <c r="Q860" s="134"/>
      <c r="R860" s="134"/>
      <c r="S860" s="134"/>
      <c r="T860" s="134"/>
      <c r="U860" s="134"/>
      <c r="V860" s="134"/>
      <c r="W860" s="134"/>
      <c r="X860" s="134"/>
      <c r="Y860" s="134"/>
      <c r="Z860" s="134"/>
      <c r="AA860" s="132"/>
      <c r="AB860" s="132"/>
      <c r="AC860" s="132"/>
    </row>
    <row r="861" spans="1:29" ht="15" customHeight="1" x14ac:dyDescent="0.25">
      <c r="A861" s="142" t="str">
        <f>[3]Enums!$A$145</f>
        <v>1.1.1</v>
      </c>
      <c r="C861" s="134"/>
      <c r="D861" s="134"/>
      <c r="E861" s="132" t="str">
        <f>Objects!$O$31</f>
        <v>Sack (p-Phenylenediamine)</v>
      </c>
      <c r="F861" s="131">
        <v>1</v>
      </c>
      <c r="G861" s="132" t="str">
        <f>Objects!$O$39</f>
        <v>Sack (Isophthaloyl Chloride)</v>
      </c>
      <c r="H861" s="131">
        <v>1</v>
      </c>
      <c r="I861" s="132"/>
      <c r="J861" s="131"/>
      <c r="K861" s="132"/>
      <c r="L861" s="131"/>
      <c r="M861" s="132"/>
      <c r="N861" s="131"/>
      <c r="O861" s="160" t="str">
        <f>Objects!$W$74</f>
        <v>Sack (PolyM-Phenylene Isophthalamide Pellets)</v>
      </c>
      <c r="P861" s="133">
        <v>2</v>
      </c>
      <c r="Q861" s="134"/>
      <c r="R861" s="134"/>
      <c r="S861" s="134"/>
      <c r="T861" s="134"/>
      <c r="U861" s="134"/>
      <c r="V861" s="134"/>
      <c r="W861" s="134"/>
      <c r="X861" s="134"/>
      <c r="Y861" s="134"/>
      <c r="Z861" s="134"/>
      <c r="AA861" s="132"/>
      <c r="AB861" s="132"/>
      <c r="AC861" s="132"/>
    </row>
    <row r="862" spans="1:29" ht="15" customHeight="1" x14ac:dyDescent="0.25">
      <c r="A862" s="142" t="str">
        <f>[3]Enums!$A$145</f>
        <v>1.1.1</v>
      </c>
      <c r="C862" s="134"/>
      <c r="D862" s="134"/>
      <c r="E862" s="132" t="str">
        <f>Objects!$O$31</f>
        <v>Sack (p-Phenylenediamine)</v>
      </c>
      <c r="F862" s="131">
        <v>4</v>
      </c>
      <c r="G862" s="132" t="str">
        <f>Objects!$O$39</f>
        <v>Sack (Isophthaloyl Chloride)</v>
      </c>
      <c r="H862" s="131">
        <v>4</v>
      </c>
      <c r="I862" s="132"/>
      <c r="J862" s="131"/>
      <c r="K862" s="132"/>
      <c r="L862" s="131"/>
      <c r="M862" s="132"/>
      <c r="N862" s="131"/>
      <c r="O862" s="160" t="str">
        <f>Objects!$W$74</f>
        <v>Sack (PolyM-Phenylene Isophthalamide Pellets)</v>
      </c>
      <c r="P862" s="133">
        <v>8</v>
      </c>
      <c r="Q862" s="134"/>
      <c r="R862" s="134"/>
      <c r="S862" s="134"/>
      <c r="T862" s="134"/>
      <c r="U862" s="134"/>
      <c r="V862" s="134"/>
      <c r="W862" s="134"/>
      <c r="X862" s="134"/>
      <c r="Y862" s="134"/>
      <c r="Z862" s="134"/>
      <c r="AA862" s="132"/>
      <c r="AB862" s="132"/>
      <c r="AC862" s="132"/>
    </row>
    <row r="863" spans="1:29" ht="15" customHeight="1" x14ac:dyDescent="0.25">
      <c r="A863" s="142" t="str">
        <f>[3]Enums!$A$145</f>
        <v>1.1.1</v>
      </c>
      <c r="C863" s="134"/>
      <c r="D863" s="134"/>
      <c r="E863" s="132" t="str">
        <f>Objects!$O$31</f>
        <v>Sack (p-Phenylenediamine)</v>
      </c>
      <c r="F863" s="131">
        <v>16</v>
      </c>
      <c r="G863" s="132" t="str">
        <f>Objects!$O$39</f>
        <v>Sack (Isophthaloyl Chloride)</v>
      </c>
      <c r="H863" s="131">
        <v>16</v>
      </c>
      <c r="I863" s="132"/>
      <c r="J863" s="131"/>
      <c r="K863" s="132"/>
      <c r="L863" s="131"/>
      <c r="M863" s="132"/>
      <c r="N863" s="131"/>
      <c r="O863" s="160" t="str">
        <f>Objects!$W$74</f>
        <v>Sack (PolyM-Phenylene Isophthalamide Pellets)</v>
      </c>
      <c r="P863" s="133">
        <v>32</v>
      </c>
      <c r="Q863" s="134"/>
      <c r="R863" s="134"/>
      <c r="S863" s="134"/>
      <c r="T863" s="134"/>
      <c r="U863" s="134"/>
      <c r="V863" s="134"/>
      <c r="W863" s="134"/>
      <c r="X863" s="134"/>
      <c r="Y863" s="134"/>
      <c r="Z863" s="134"/>
      <c r="AA863" s="132"/>
      <c r="AB863" s="132"/>
      <c r="AC863" s="132"/>
    </row>
    <row r="864" spans="1:29" ht="15" customHeight="1" x14ac:dyDescent="0.25">
      <c r="A864" s="142" t="str">
        <f>[3]Enums!$A$145</f>
        <v>1.1.1</v>
      </c>
      <c r="C864" s="134"/>
      <c r="D864" s="134"/>
      <c r="E864" s="132" t="str">
        <f>Objects!$P$31</f>
        <v>Powder Keg (p-Phenylenediamine)</v>
      </c>
      <c r="F864" s="131">
        <v>1</v>
      </c>
      <c r="G864" s="132" t="str">
        <f>Objects!$P$39</f>
        <v>Powder Keg (Isophthaloyl Chloride)</v>
      </c>
      <c r="H864" s="131">
        <v>1</v>
      </c>
      <c r="I864" s="132"/>
      <c r="J864" s="131"/>
      <c r="K864" s="132"/>
      <c r="L864" s="131"/>
      <c r="M864" s="132"/>
      <c r="N864" s="131"/>
      <c r="O864" s="160" t="str">
        <f>Objects!$X$74</f>
        <v>Powder Keg (PolyM-Phenylene Isophthalamide Pellets)</v>
      </c>
      <c r="P864" s="133">
        <v>2</v>
      </c>
      <c r="Q864" s="134"/>
      <c r="R864" s="134"/>
      <c r="S864" s="134"/>
      <c r="T864" s="134"/>
      <c r="U864" s="134"/>
      <c r="V864" s="134"/>
      <c r="W864" s="134"/>
      <c r="X864" s="134"/>
      <c r="Y864" s="134"/>
      <c r="Z864" s="134"/>
      <c r="AA864" s="132"/>
      <c r="AB864" s="132"/>
      <c r="AC864" s="132"/>
    </row>
    <row r="865" spans="1:29" ht="15" customHeight="1" x14ac:dyDescent="0.25">
      <c r="A865" s="142" t="str">
        <f>[3]Enums!$A$145</f>
        <v>1.1.1</v>
      </c>
      <c r="C865" s="134"/>
      <c r="D865" s="134"/>
      <c r="E865" s="132" t="str">
        <f>Objects!$P$31</f>
        <v>Powder Keg (p-Phenylenediamine)</v>
      </c>
      <c r="F865" s="131">
        <v>4</v>
      </c>
      <c r="G865" s="132" t="str">
        <f>Objects!$P$39</f>
        <v>Powder Keg (Isophthaloyl Chloride)</v>
      </c>
      <c r="H865" s="131">
        <v>4</v>
      </c>
      <c r="I865" s="132"/>
      <c r="J865" s="131"/>
      <c r="K865" s="132"/>
      <c r="L865" s="131"/>
      <c r="M865" s="132"/>
      <c r="N865" s="131"/>
      <c r="O865" s="160" t="str">
        <f>Objects!$X$74</f>
        <v>Powder Keg (PolyM-Phenylene Isophthalamide Pellets)</v>
      </c>
      <c r="P865" s="133">
        <v>8</v>
      </c>
      <c r="Q865" s="134"/>
      <c r="R865" s="134"/>
      <c r="S865" s="134"/>
      <c r="T865" s="134"/>
      <c r="U865" s="134"/>
      <c r="V865" s="134"/>
      <c r="W865" s="134"/>
      <c r="X865" s="134"/>
      <c r="Y865" s="134"/>
      <c r="Z865" s="134"/>
      <c r="AA865" s="132"/>
      <c r="AB865" s="132"/>
      <c r="AC865" s="132"/>
    </row>
    <row r="866" spans="1:29" ht="15" customHeight="1" x14ac:dyDescent="0.25">
      <c r="A866" s="142" t="str">
        <f>[3]Enums!$A$145</f>
        <v>1.1.1</v>
      </c>
      <c r="C866" s="134"/>
      <c r="D866" s="134"/>
      <c r="E866" s="132" t="str">
        <f>Objects!$P$31</f>
        <v>Powder Keg (p-Phenylenediamine)</v>
      </c>
      <c r="F866" s="131">
        <v>16</v>
      </c>
      <c r="G866" s="132" t="str">
        <f>Objects!$P$39</f>
        <v>Powder Keg (Isophthaloyl Chloride)</v>
      </c>
      <c r="H866" s="131">
        <v>16</v>
      </c>
      <c r="I866" s="132"/>
      <c r="J866" s="131"/>
      <c r="K866" s="132"/>
      <c r="L866" s="131"/>
      <c r="M866" s="132"/>
      <c r="N866" s="131"/>
      <c r="O866" s="160" t="str">
        <f>Objects!$X$74</f>
        <v>Powder Keg (PolyM-Phenylene Isophthalamide Pellets)</v>
      </c>
      <c r="P866" s="133">
        <v>32</v>
      </c>
      <c r="Q866" s="134"/>
      <c r="R866" s="134"/>
      <c r="S866" s="134"/>
      <c r="T866" s="134"/>
      <c r="U866" s="134"/>
      <c r="V866" s="134"/>
      <c r="W866" s="134"/>
      <c r="X866" s="134"/>
      <c r="Y866" s="134"/>
      <c r="Z866" s="134"/>
      <c r="AA866" s="132"/>
      <c r="AB866" s="132"/>
      <c r="AC866" s="132"/>
    </row>
    <row r="867" spans="1:29" ht="15" customHeight="1" x14ac:dyDescent="0.25">
      <c r="A867" s="142" t="str">
        <f>[3]Enums!$A$145</f>
        <v>1.1.1</v>
      </c>
      <c r="C867" s="134"/>
      <c r="D867" s="134"/>
      <c r="E867" s="132" t="str">
        <f>Objects!$P$31</f>
        <v>Powder Keg (p-Phenylenediamine)</v>
      </c>
      <c r="F867" s="131">
        <v>64</v>
      </c>
      <c r="G867" s="132" t="str">
        <f>Objects!$P$39</f>
        <v>Powder Keg (Isophthaloyl Chloride)</v>
      </c>
      <c r="H867" s="131">
        <v>64</v>
      </c>
      <c r="I867" s="132"/>
      <c r="J867" s="131"/>
      <c r="K867" s="132"/>
      <c r="L867" s="131"/>
      <c r="M867" s="132"/>
      <c r="N867" s="131"/>
      <c r="O867" s="160" t="str">
        <f>Objects!$X$74</f>
        <v>Powder Keg (PolyM-Phenylene Isophthalamide Pellets)</v>
      </c>
      <c r="P867" s="133">
        <v>64</v>
      </c>
      <c r="Q867" s="134" t="str">
        <f>Objects!$X$74</f>
        <v>Powder Keg (PolyM-Phenylene Isophthalamide Pellets)</v>
      </c>
      <c r="R867" s="134">
        <v>64</v>
      </c>
      <c r="S867" s="134"/>
      <c r="T867" s="134"/>
      <c r="U867" s="134"/>
      <c r="V867" s="134"/>
      <c r="W867" s="134"/>
      <c r="X867" s="134"/>
      <c r="Y867" s="134"/>
      <c r="Z867" s="134"/>
      <c r="AA867" s="132"/>
      <c r="AB867" s="132"/>
      <c r="AC867" s="132"/>
    </row>
    <row r="868" spans="1:29" ht="15" customHeight="1" x14ac:dyDescent="0.25">
      <c r="A868" s="142" t="str">
        <f>[3]Enums!$A$146</f>
        <v>1.1.2</v>
      </c>
      <c r="C868" s="134"/>
      <c r="D868" s="134"/>
      <c r="E868" s="132" t="str">
        <f>Objects!$J$62</f>
        <v>Vial (Benzene)</v>
      </c>
      <c r="F868" s="131">
        <v>1</v>
      </c>
      <c r="G868" s="13" t="str">
        <f>Objects!$J$255</f>
        <v>Flask (Propylene)</v>
      </c>
      <c r="H868" s="131">
        <v>1</v>
      </c>
      <c r="I868" s="123" t="str">
        <f>Objects!$R$9</f>
        <v>Flask (Oxygen)</v>
      </c>
      <c r="J868" s="123">
        <v>1</v>
      </c>
      <c r="K868" s="123" t="str">
        <f>Objects!$J$287</f>
        <v>Vial (Sulfuric Acid)</v>
      </c>
      <c r="L868" s="124">
        <v>1</v>
      </c>
      <c r="M868" s="132"/>
      <c r="N868" s="131"/>
      <c r="O868" s="160" t="str">
        <f>Objects!$J$32</f>
        <v>Vial (Acetone)</v>
      </c>
      <c r="P868" s="123">
        <v>1</v>
      </c>
      <c r="Q868" s="134" t="str">
        <f>Objects!$J$164</f>
        <v>Vial (Hydroquinone)</v>
      </c>
      <c r="R868" s="123">
        <v>1</v>
      </c>
      <c r="S868" s="134"/>
      <c r="T868" s="134"/>
      <c r="U868" s="134"/>
      <c r="V868" s="134"/>
      <c r="W868" s="134"/>
      <c r="X868" s="134"/>
      <c r="Y868" s="134"/>
      <c r="Z868" s="134"/>
      <c r="AA868" s="132"/>
      <c r="AB868" s="132"/>
      <c r="AC868" s="132"/>
    </row>
    <row r="869" spans="1:29" ht="15" customHeight="1" x14ac:dyDescent="0.25">
      <c r="A869" s="142" t="str">
        <f>[3]Enums!$A$146</f>
        <v>1.1.2</v>
      </c>
      <c r="C869" s="134"/>
      <c r="D869" s="134"/>
      <c r="E869" s="132" t="str">
        <f>Objects!$J$62</f>
        <v>Vial (Benzene)</v>
      </c>
      <c r="F869" s="131">
        <v>4</v>
      </c>
      <c r="G869" s="13" t="str">
        <f>Objects!$J$255</f>
        <v>Flask (Propylene)</v>
      </c>
      <c r="H869" s="13">
        <v>4</v>
      </c>
      <c r="I869" s="123" t="str">
        <f>Objects!$R$9</f>
        <v>Flask (Oxygen)</v>
      </c>
      <c r="J869" s="123">
        <v>4</v>
      </c>
      <c r="K869" s="123" t="str">
        <f>Objects!$J$287</f>
        <v>Vial (Sulfuric Acid)</v>
      </c>
      <c r="L869" s="124">
        <v>2</v>
      </c>
      <c r="M869" s="132"/>
      <c r="N869" s="131"/>
      <c r="O869" s="160" t="str">
        <f>Objects!$J$32</f>
        <v>Vial (Acetone)</v>
      </c>
      <c r="P869" s="123">
        <v>4</v>
      </c>
      <c r="Q869" s="134" t="str">
        <f>Objects!$J$164</f>
        <v>Vial (Hydroquinone)</v>
      </c>
      <c r="R869" s="123">
        <v>4</v>
      </c>
      <c r="S869" s="134"/>
      <c r="T869" s="134"/>
      <c r="U869" s="134"/>
      <c r="V869" s="134"/>
      <c r="W869" s="134"/>
      <c r="X869" s="134"/>
      <c r="Y869" s="134"/>
      <c r="Z869" s="134"/>
      <c r="AA869" s="132"/>
      <c r="AB869" s="132"/>
      <c r="AC869" s="132"/>
    </row>
    <row r="870" spans="1:29" ht="15" customHeight="1" x14ac:dyDescent="0.25">
      <c r="A870" s="142" t="str">
        <f>[3]Enums!$A$146</f>
        <v>1.1.2</v>
      </c>
      <c r="C870" s="134"/>
      <c r="D870" s="134"/>
      <c r="E870" s="132" t="str">
        <f>Objects!$J$62</f>
        <v>Vial (Benzene)</v>
      </c>
      <c r="F870" s="131">
        <v>16</v>
      </c>
      <c r="G870" s="13" t="str">
        <f>Objects!$J$255</f>
        <v>Flask (Propylene)</v>
      </c>
      <c r="H870" s="13">
        <v>16</v>
      </c>
      <c r="I870" s="123" t="str">
        <f>Objects!$R$9</f>
        <v>Flask (Oxygen)</v>
      </c>
      <c r="J870" s="123">
        <v>16</v>
      </c>
      <c r="K870" s="123" t="str">
        <f>Objects!$J$287</f>
        <v>Vial (Sulfuric Acid)</v>
      </c>
      <c r="L870" s="124">
        <v>3</v>
      </c>
      <c r="M870" s="132"/>
      <c r="N870" s="131"/>
      <c r="O870" s="160" t="str">
        <f>Objects!$J$32</f>
        <v>Vial (Acetone)</v>
      </c>
      <c r="P870" s="123">
        <v>16</v>
      </c>
      <c r="Q870" s="134" t="str">
        <f>Objects!$J$164</f>
        <v>Vial (Hydroquinone)</v>
      </c>
      <c r="R870" s="123">
        <v>16</v>
      </c>
      <c r="S870" s="134"/>
      <c r="T870" s="134"/>
      <c r="U870" s="134"/>
      <c r="V870" s="134"/>
      <c r="W870" s="134"/>
      <c r="X870" s="134"/>
      <c r="Y870" s="134"/>
      <c r="Z870" s="134"/>
      <c r="AA870" s="132"/>
      <c r="AB870" s="132"/>
      <c r="AC870" s="132"/>
    </row>
    <row r="871" spans="1:29" ht="15" customHeight="1" x14ac:dyDescent="0.25">
      <c r="A871" s="142" t="str">
        <f>[3]Enums!$A$146</f>
        <v>1.1.2</v>
      </c>
      <c r="C871" s="134"/>
      <c r="D871" s="134"/>
      <c r="E871" s="132" t="str">
        <f>Objects!$K$62</f>
        <v>Beaker (Benzene)</v>
      </c>
      <c r="F871" s="131">
        <v>1</v>
      </c>
      <c r="G871" s="13" t="str">
        <f>Objects!$K$255</f>
        <v>Cartridge (Propylene)</v>
      </c>
      <c r="H871" s="13">
        <v>1</v>
      </c>
      <c r="I871" s="123" t="str">
        <f>Objects!$S$9</f>
        <v>Cartridge (Oxygen)</v>
      </c>
      <c r="J871" s="123">
        <v>1</v>
      </c>
      <c r="K871" s="123" t="str">
        <f>Objects!$J$287</f>
        <v>Vial (Sulfuric Acid)</v>
      </c>
      <c r="L871" s="124">
        <v>4</v>
      </c>
      <c r="M871" s="132"/>
      <c r="N871" s="131"/>
      <c r="O871" s="160" t="str">
        <f>Objects!$K$32</f>
        <v>Beaker (Acetone)</v>
      </c>
      <c r="P871" s="123">
        <v>1</v>
      </c>
      <c r="Q871" s="134" t="str">
        <f>Objects!$K$164</f>
        <v>Beaker (Hydroquinone)</v>
      </c>
      <c r="R871" s="123">
        <v>1</v>
      </c>
      <c r="S871" s="134"/>
      <c r="T871" s="134"/>
      <c r="U871" s="134"/>
      <c r="V871" s="134"/>
      <c r="W871" s="134"/>
      <c r="X871" s="134"/>
      <c r="Y871" s="134"/>
      <c r="Z871" s="134"/>
      <c r="AA871" s="132"/>
      <c r="AB871" s="132"/>
      <c r="AC871" s="132"/>
    </row>
    <row r="872" spans="1:29" ht="15" customHeight="1" x14ac:dyDescent="0.25">
      <c r="A872" s="142" t="str">
        <f>[3]Enums!$A$146</f>
        <v>1.1.2</v>
      </c>
      <c r="C872" s="134"/>
      <c r="D872" s="134"/>
      <c r="E872" s="132" t="str">
        <f>Objects!$K$62</f>
        <v>Beaker (Benzene)</v>
      </c>
      <c r="F872" s="131">
        <v>4</v>
      </c>
      <c r="G872" s="13" t="str">
        <f>Objects!$K$255</f>
        <v>Cartridge (Propylene)</v>
      </c>
      <c r="H872" s="13">
        <v>4</v>
      </c>
      <c r="I872" s="123" t="str">
        <f>Objects!$S$9</f>
        <v>Cartridge (Oxygen)</v>
      </c>
      <c r="J872" s="123">
        <v>4</v>
      </c>
      <c r="K872" s="123" t="str">
        <f>Objects!$J$287</f>
        <v>Vial (Sulfuric Acid)</v>
      </c>
      <c r="L872" s="124">
        <v>8</v>
      </c>
      <c r="M872" s="132"/>
      <c r="N872" s="131"/>
      <c r="O872" s="160" t="str">
        <f>Objects!$K$32</f>
        <v>Beaker (Acetone)</v>
      </c>
      <c r="P872" s="123">
        <v>4</v>
      </c>
      <c r="Q872" s="134" t="str">
        <f>Objects!$K$164</f>
        <v>Beaker (Hydroquinone)</v>
      </c>
      <c r="R872" s="123">
        <v>4</v>
      </c>
      <c r="S872" s="134"/>
      <c r="T872" s="134"/>
      <c r="U872" s="134"/>
      <c r="V872" s="134"/>
      <c r="W872" s="134"/>
      <c r="X872" s="134"/>
      <c r="Y872" s="134"/>
      <c r="Z872" s="134"/>
      <c r="AA872" s="132"/>
      <c r="AB872" s="132"/>
      <c r="AC872" s="132"/>
    </row>
    <row r="873" spans="1:29" ht="15" customHeight="1" x14ac:dyDescent="0.25">
      <c r="A873" s="142" t="str">
        <f>[3]Enums!$A$146</f>
        <v>1.1.2</v>
      </c>
      <c r="C873" s="134"/>
      <c r="D873" s="134"/>
      <c r="E873" s="132" t="str">
        <f>Objects!$K$62</f>
        <v>Beaker (Benzene)</v>
      </c>
      <c r="F873" s="131">
        <v>16</v>
      </c>
      <c r="G873" s="13" t="str">
        <f>Objects!$K$255</f>
        <v>Cartridge (Propylene)</v>
      </c>
      <c r="H873" s="13">
        <v>16</v>
      </c>
      <c r="I873" s="123" t="str">
        <f>Objects!$S$9</f>
        <v>Cartridge (Oxygen)</v>
      </c>
      <c r="J873" s="123">
        <v>16</v>
      </c>
      <c r="K873" s="123" t="str">
        <f>Objects!$J$287</f>
        <v>Vial (Sulfuric Acid)</v>
      </c>
      <c r="L873" s="124">
        <v>12</v>
      </c>
      <c r="M873" s="132"/>
      <c r="N873" s="131"/>
      <c r="O873" s="160" t="str">
        <f>Objects!$K$32</f>
        <v>Beaker (Acetone)</v>
      </c>
      <c r="P873" s="123">
        <v>16</v>
      </c>
      <c r="Q873" s="134" t="str">
        <f>Objects!$K$164</f>
        <v>Beaker (Hydroquinone)</v>
      </c>
      <c r="R873" s="123">
        <v>16</v>
      </c>
      <c r="S873" s="134"/>
      <c r="T873" s="134"/>
      <c r="U873" s="134"/>
      <c r="V873" s="134"/>
      <c r="W873" s="134"/>
      <c r="X873" s="134"/>
      <c r="Y873" s="134"/>
      <c r="Z873" s="134"/>
      <c r="AA873" s="132"/>
      <c r="AB873" s="132"/>
      <c r="AC873" s="132"/>
    </row>
    <row r="874" spans="1:29" ht="15" customHeight="1" x14ac:dyDescent="0.25">
      <c r="A874" s="142" t="str">
        <f>[3]Enums!$A$146</f>
        <v>1.1.2</v>
      </c>
      <c r="C874" s="134"/>
      <c r="D874" s="134"/>
      <c r="E874" s="132" t="str">
        <f>Objects!$L$62</f>
        <v>Drum (Benzene)</v>
      </c>
      <c r="F874" s="131">
        <v>1</v>
      </c>
      <c r="G874" s="13" t="str">
        <f>Objects!$L$255</f>
        <v>Canister (Propylene)</v>
      </c>
      <c r="H874" s="13">
        <v>1</v>
      </c>
      <c r="I874" s="123" t="str">
        <f>Objects!$T$9</f>
        <v>Canister (Oxygen)</v>
      </c>
      <c r="J874" s="123">
        <v>1</v>
      </c>
      <c r="K874" s="123" t="str">
        <f>Objects!$J$287</f>
        <v>Vial (Sulfuric Acid)</v>
      </c>
      <c r="L874" s="124">
        <v>16</v>
      </c>
      <c r="M874" s="132"/>
      <c r="N874" s="131"/>
      <c r="O874" s="160" t="str">
        <f>Objects!$L$32</f>
        <v>Drum (Acetone)</v>
      </c>
      <c r="P874" s="123">
        <v>1</v>
      </c>
      <c r="Q874" s="134" t="str">
        <f>Objects!$L$164</f>
        <v>Drum (Hydroquinone)</v>
      </c>
      <c r="R874" s="123">
        <v>1</v>
      </c>
      <c r="S874" s="134"/>
      <c r="T874" s="134"/>
      <c r="U874" s="134"/>
      <c r="V874" s="134"/>
      <c r="W874" s="134"/>
      <c r="X874" s="134"/>
      <c r="Y874" s="134"/>
      <c r="Z874" s="134"/>
      <c r="AA874" s="132"/>
      <c r="AB874" s="132"/>
      <c r="AC874" s="132"/>
    </row>
    <row r="875" spans="1:29" ht="15" customHeight="1" x14ac:dyDescent="0.25">
      <c r="A875" s="142" t="str">
        <f>[3]Enums!$A$146</f>
        <v>1.1.2</v>
      </c>
      <c r="C875" s="134"/>
      <c r="D875" s="134"/>
      <c r="E875" s="132" t="str">
        <f>Objects!$L$62</f>
        <v>Drum (Benzene)</v>
      </c>
      <c r="F875" s="131">
        <v>4</v>
      </c>
      <c r="G875" s="13" t="str">
        <f>Objects!$L$255</f>
        <v>Canister (Propylene)</v>
      </c>
      <c r="H875" s="13">
        <v>4</v>
      </c>
      <c r="I875" s="123" t="str">
        <f>Objects!$T$9</f>
        <v>Canister (Oxygen)</v>
      </c>
      <c r="J875" s="123">
        <v>4</v>
      </c>
      <c r="K875" s="123" t="str">
        <f>Objects!$J$287</f>
        <v>Vial (Sulfuric Acid)</v>
      </c>
      <c r="L875" s="124">
        <v>32</v>
      </c>
      <c r="M875" s="132"/>
      <c r="N875" s="131"/>
      <c r="O875" s="160" t="str">
        <f>Objects!$L$32</f>
        <v>Drum (Acetone)</v>
      </c>
      <c r="P875" s="123">
        <v>4</v>
      </c>
      <c r="Q875" s="134" t="str">
        <f>Objects!$L$164</f>
        <v>Drum (Hydroquinone)</v>
      </c>
      <c r="R875" s="123">
        <v>4</v>
      </c>
      <c r="S875" s="134"/>
      <c r="T875" s="134"/>
      <c r="U875" s="134"/>
      <c r="V875" s="134"/>
      <c r="W875" s="134"/>
      <c r="X875" s="134"/>
      <c r="Y875" s="134"/>
      <c r="Z875" s="134"/>
      <c r="AA875" s="132"/>
      <c r="AB875" s="132"/>
      <c r="AC875" s="132"/>
    </row>
    <row r="876" spans="1:29" ht="15" customHeight="1" x14ac:dyDescent="0.25">
      <c r="A876" s="142" t="str">
        <f>[3]Enums!$A$146</f>
        <v>1.1.2</v>
      </c>
      <c r="C876" s="134"/>
      <c r="D876" s="134"/>
      <c r="E876" s="132" t="str">
        <f>Objects!$L$62</f>
        <v>Drum (Benzene)</v>
      </c>
      <c r="F876" s="131">
        <v>16</v>
      </c>
      <c r="G876" s="13" t="str">
        <f>Objects!$L$255</f>
        <v>Canister (Propylene)</v>
      </c>
      <c r="H876" s="13">
        <v>16</v>
      </c>
      <c r="I876" s="123" t="str">
        <f>Objects!$T$9</f>
        <v>Canister (Oxygen)</v>
      </c>
      <c r="J876" s="123">
        <v>16</v>
      </c>
      <c r="K876" s="123" t="str">
        <f>Objects!$J$287</f>
        <v>Vial (Sulfuric Acid)</v>
      </c>
      <c r="L876" s="124">
        <v>48</v>
      </c>
      <c r="M876" s="132"/>
      <c r="N876" s="131"/>
      <c r="O876" s="160" t="str">
        <f>Objects!$L$32</f>
        <v>Drum (Acetone)</v>
      </c>
      <c r="P876" s="123">
        <v>16</v>
      </c>
      <c r="Q876" s="134" t="str">
        <f>Objects!$L$164</f>
        <v>Drum (Hydroquinone)</v>
      </c>
      <c r="R876" s="123">
        <v>16</v>
      </c>
      <c r="S876" s="134"/>
      <c r="T876" s="134"/>
      <c r="U876" s="134"/>
      <c r="V876" s="134"/>
      <c r="W876" s="134"/>
      <c r="X876" s="134"/>
      <c r="Y876" s="134"/>
      <c r="Z876" s="134"/>
      <c r="AA876" s="132"/>
      <c r="AB876" s="132"/>
      <c r="AC876" s="132"/>
    </row>
    <row r="877" spans="1:29" ht="15" customHeight="1" x14ac:dyDescent="0.25">
      <c r="A877" s="142" t="str">
        <f>[3]Enums!$A$146</f>
        <v>1.1.2</v>
      </c>
      <c r="C877" s="134"/>
      <c r="D877" s="134"/>
      <c r="E877" s="132" t="str">
        <f>Objects!$L$62</f>
        <v>Drum (Benzene)</v>
      </c>
      <c r="F877" s="131">
        <v>64</v>
      </c>
      <c r="G877" s="13" t="str">
        <f>Objects!$L$255</f>
        <v>Canister (Propylene)</v>
      </c>
      <c r="H877" s="13">
        <v>64</v>
      </c>
      <c r="I877" s="123" t="str">
        <f>Objects!$T$9</f>
        <v>Canister (Oxygen)</v>
      </c>
      <c r="J877" s="123">
        <v>64</v>
      </c>
      <c r="K877" s="123" t="str">
        <f>Objects!$K$287</f>
        <v>Beaker (Sulfuric Acid)</v>
      </c>
      <c r="L877" s="124">
        <v>1</v>
      </c>
      <c r="M877" s="132"/>
      <c r="N877" s="131"/>
      <c r="O877" s="160" t="str">
        <f>Objects!$L$32</f>
        <v>Drum (Acetone)</v>
      </c>
      <c r="P877" s="123">
        <v>64</v>
      </c>
      <c r="Q877" s="134" t="str">
        <f>Objects!$L$164</f>
        <v>Drum (Hydroquinone)</v>
      </c>
      <c r="R877" s="123">
        <v>64</v>
      </c>
      <c r="S877" s="134"/>
      <c r="T877" s="134"/>
      <c r="U877" s="134"/>
      <c r="V877" s="134"/>
      <c r="W877" s="134"/>
      <c r="X877" s="134"/>
      <c r="Y877" s="134"/>
      <c r="Z877" s="134"/>
      <c r="AA877" s="132"/>
      <c r="AB877" s="132"/>
      <c r="AC877" s="132"/>
    </row>
    <row r="878" spans="1:29" ht="15" customHeight="1" x14ac:dyDescent="0.25">
      <c r="A878" s="142" t="str">
        <f>[3]Enums!$A$146</f>
        <v>1.1.2</v>
      </c>
      <c r="C878" s="134"/>
      <c r="D878" s="134"/>
      <c r="E878" s="123" t="str">
        <f>Objects!$J$231</f>
        <v>Vial (Phenol)</v>
      </c>
      <c r="F878" s="123">
        <v>2</v>
      </c>
      <c r="G878" s="132" t="str">
        <f>Objects!$J$163</f>
        <v>Vial (Hydrogen Peroxide)</v>
      </c>
      <c r="H878" s="123">
        <v>2</v>
      </c>
      <c r="I878" s="132"/>
      <c r="J878" s="131"/>
      <c r="K878" s="132"/>
      <c r="L878" s="131"/>
      <c r="M878" s="132"/>
      <c r="N878" s="131"/>
      <c r="O878" s="160" t="str">
        <f>Objects!$J$164</f>
        <v>Vial (Hydroquinone)</v>
      </c>
      <c r="P878" s="123">
        <v>1</v>
      </c>
      <c r="Q878" s="134" t="str">
        <f>Objects!$N$48</f>
        <v>Bag (Catechol)</v>
      </c>
      <c r="R878" s="123">
        <v>1</v>
      </c>
      <c r="S878" s="123" t="str">
        <f>Objects!$J$317</f>
        <v>Vial (Deionized Water)</v>
      </c>
      <c r="T878" s="123">
        <v>2</v>
      </c>
      <c r="U878" s="134"/>
      <c r="V878" s="134"/>
      <c r="W878" s="134"/>
      <c r="X878" s="134"/>
      <c r="Y878" s="134"/>
      <c r="Z878" s="134"/>
      <c r="AA878" s="132"/>
      <c r="AB878" s="132"/>
      <c r="AC878" s="132"/>
    </row>
    <row r="879" spans="1:29" ht="15" customHeight="1" x14ac:dyDescent="0.25">
      <c r="A879" s="142" t="str">
        <f>[3]Enums!$A$146</f>
        <v>1.1.2</v>
      </c>
      <c r="C879" s="134"/>
      <c r="D879" s="134"/>
      <c r="E879" s="123" t="str">
        <f>Objects!$J$231</f>
        <v>Vial (Phenol)</v>
      </c>
      <c r="F879" s="123">
        <v>4</v>
      </c>
      <c r="G879" s="132" t="str">
        <f>Objects!$J$163</f>
        <v>Vial (Hydrogen Peroxide)</v>
      </c>
      <c r="H879" s="123">
        <v>4</v>
      </c>
      <c r="I879" s="132"/>
      <c r="J879" s="131"/>
      <c r="K879" s="132"/>
      <c r="L879" s="131"/>
      <c r="M879" s="132"/>
      <c r="N879" s="131"/>
      <c r="O879" s="160" t="str">
        <f>Objects!$J$164</f>
        <v>Vial (Hydroquinone)</v>
      </c>
      <c r="P879" s="123">
        <v>2</v>
      </c>
      <c r="Q879" s="134" t="str">
        <f>Objects!$N$48</f>
        <v>Bag (Catechol)</v>
      </c>
      <c r="R879" s="123">
        <v>2</v>
      </c>
      <c r="S879" s="123" t="str">
        <f>Objects!$J$317</f>
        <v>Vial (Deionized Water)</v>
      </c>
      <c r="T879" s="123">
        <v>4</v>
      </c>
      <c r="U879" s="134"/>
      <c r="V879" s="134"/>
      <c r="W879" s="134"/>
      <c r="X879" s="134"/>
      <c r="Y879" s="134"/>
      <c r="Z879" s="134"/>
      <c r="AA879" s="132"/>
      <c r="AB879" s="132"/>
      <c r="AC879" s="132"/>
    </row>
    <row r="880" spans="1:29" ht="15" customHeight="1" x14ac:dyDescent="0.25">
      <c r="A880" s="142" t="str">
        <f>[3]Enums!$A$146</f>
        <v>1.1.2</v>
      </c>
      <c r="C880" s="134"/>
      <c r="D880" s="134"/>
      <c r="E880" s="123" t="str">
        <f>Objects!$J$231</f>
        <v>Vial (Phenol)</v>
      </c>
      <c r="F880" s="123">
        <v>16</v>
      </c>
      <c r="G880" s="132" t="str">
        <f>Objects!$J$163</f>
        <v>Vial (Hydrogen Peroxide)</v>
      </c>
      <c r="H880" s="123">
        <v>16</v>
      </c>
      <c r="I880" s="132"/>
      <c r="J880" s="131"/>
      <c r="K880" s="132"/>
      <c r="L880" s="131"/>
      <c r="M880" s="132"/>
      <c r="N880" s="131"/>
      <c r="O880" s="160" t="str">
        <f>Objects!$J$164</f>
        <v>Vial (Hydroquinone)</v>
      </c>
      <c r="P880" s="123">
        <v>8</v>
      </c>
      <c r="Q880" s="134" t="str">
        <f>Objects!$N$48</f>
        <v>Bag (Catechol)</v>
      </c>
      <c r="R880" s="123">
        <v>8</v>
      </c>
      <c r="S880" s="123" t="str">
        <f>Objects!$J$317</f>
        <v>Vial (Deionized Water)</v>
      </c>
      <c r="T880" s="123">
        <v>16</v>
      </c>
      <c r="U880" s="134"/>
      <c r="V880" s="134"/>
      <c r="W880" s="134"/>
      <c r="X880" s="134"/>
      <c r="Y880" s="134"/>
      <c r="Z880" s="134"/>
      <c r="AA880" s="132"/>
      <c r="AB880" s="132"/>
      <c r="AC880" s="132"/>
    </row>
    <row r="881" spans="1:29" ht="15" customHeight="1" x14ac:dyDescent="0.25">
      <c r="A881" s="142" t="str">
        <f>[3]Enums!$A$146</f>
        <v>1.1.2</v>
      </c>
      <c r="C881" s="134"/>
      <c r="D881" s="134"/>
      <c r="E881" s="123" t="str">
        <f>Objects!$K$231</f>
        <v>Beaker (Phenol)</v>
      </c>
      <c r="F881" s="123">
        <v>1</v>
      </c>
      <c r="G881" s="132" t="str">
        <f>Objects!$K$163</f>
        <v>Beaker (Hydrogen Peroxide)</v>
      </c>
      <c r="H881" s="123">
        <v>1</v>
      </c>
      <c r="I881" s="132"/>
      <c r="J881" s="131"/>
      <c r="K881" s="132"/>
      <c r="L881" s="131"/>
      <c r="M881" s="132"/>
      <c r="N881" s="131"/>
      <c r="O881" s="160" t="str">
        <f>Objects!$J$164</f>
        <v>Vial (Hydroquinone)</v>
      </c>
      <c r="P881" s="123">
        <v>32</v>
      </c>
      <c r="Q881" s="134" t="str">
        <f>Objects!$N$48</f>
        <v>Bag (Catechol)</v>
      </c>
      <c r="R881" s="123">
        <v>32</v>
      </c>
      <c r="S881" s="123" t="str">
        <f>Objects!$K$317</f>
        <v>Beaker (Deionized Water)</v>
      </c>
      <c r="T881" s="123">
        <v>1</v>
      </c>
      <c r="U881" s="134"/>
      <c r="V881" s="134"/>
      <c r="W881" s="134"/>
      <c r="X881" s="134"/>
      <c r="Y881" s="134"/>
      <c r="Z881" s="134"/>
      <c r="AA881" s="132"/>
      <c r="AB881" s="132"/>
      <c r="AC881" s="132"/>
    </row>
    <row r="882" spans="1:29" ht="15" customHeight="1" x14ac:dyDescent="0.25">
      <c r="A882" s="142" t="str">
        <f>[3]Enums!$A$146</f>
        <v>1.1.2</v>
      </c>
      <c r="C882" s="134"/>
      <c r="D882" s="134"/>
      <c r="E882" s="123" t="str">
        <f>Objects!$K$231</f>
        <v>Beaker (Phenol)</v>
      </c>
      <c r="F882" s="123">
        <v>4</v>
      </c>
      <c r="G882" s="132" t="str">
        <f>Objects!$K$163</f>
        <v>Beaker (Hydrogen Peroxide)</v>
      </c>
      <c r="H882" s="123">
        <v>4</v>
      </c>
      <c r="I882" s="132"/>
      <c r="J882" s="131"/>
      <c r="K882" s="132"/>
      <c r="L882" s="131"/>
      <c r="M882" s="132"/>
      <c r="N882" s="131"/>
      <c r="O882" s="160" t="str">
        <f>Objects!$K$164</f>
        <v>Beaker (Hydroquinone)</v>
      </c>
      <c r="P882" s="123">
        <v>2</v>
      </c>
      <c r="Q882" s="134" t="str">
        <f>Objects!$O$48</f>
        <v>Sack (Catechol)</v>
      </c>
      <c r="R882" s="123">
        <v>2</v>
      </c>
      <c r="S882" s="123" t="str">
        <f>Objects!$K$317</f>
        <v>Beaker (Deionized Water)</v>
      </c>
      <c r="T882" s="123">
        <v>4</v>
      </c>
      <c r="U882" s="134"/>
      <c r="V882" s="134"/>
      <c r="W882" s="134"/>
      <c r="X882" s="134"/>
      <c r="Y882" s="134"/>
      <c r="Z882" s="134"/>
      <c r="AA882" s="132"/>
      <c r="AB882" s="132"/>
      <c r="AC882" s="132"/>
    </row>
    <row r="883" spans="1:29" ht="15" customHeight="1" x14ac:dyDescent="0.25">
      <c r="A883" s="142" t="str">
        <f>[3]Enums!$A$146</f>
        <v>1.1.2</v>
      </c>
      <c r="C883" s="134"/>
      <c r="D883" s="134"/>
      <c r="E883" s="123" t="str">
        <f>Objects!$K$231</f>
        <v>Beaker (Phenol)</v>
      </c>
      <c r="F883" s="123">
        <v>16</v>
      </c>
      <c r="G883" s="132" t="str">
        <f>Objects!$K$163</f>
        <v>Beaker (Hydrogen Peroxide)</v>
      </c>
      <c r="H883" s="123">
        <v>16</v>
      </c>
      <c r="I883" s="132"/>
      <c r="J883" s="131"/>
      <c r="K883" s="132"/>
      <c r="L883" s="131"/>
      <c r="M883" s="132"/>
      <c r="N883" s="131"/>
      <c r="O883" s="160" t="str">
        <f>Objects!$K$164</f>
        <v>Beaker (Hydroquinone)</v>
      </c>
      <c r="P883" s="123">
        <v>8</v>
      </c>
      <c r="Q883" s="134" t="str">
        <f>Objects!$O$48</f>
        <v>Sack (Catechol)</v>
      </c>
      <c r="R883" s="123">
        <v>8</v>
      </c>
      <c r="S883" s="123" t="str">
        <f>Objects!$K$317</f>
        <v>Beaker (Deionized Water)</v>
      </c>
      <c r="T883" s="123">
        <v>16</v>
      </c>
      <c r="U883" s="134"/>
      <c r="V883" s="134"/>
      <c r="W883" s="134"/>
      <c r="X883" s="134"/>
      <c r="Y883" s="134"/>
      <c r="Z883" s="134"/>
      <c r="AA883" s="132"/>
      <c r="AB883" s="132"/>
      <c r="AC883" s="132"/>
    </row>
    <row r="884" spans="1:29" ht="15" customHeight="1" x14ac:dyDescent="0.25">
      <c r="A884" s="142" t="str">
        <f>[3]Enums!$A$146</f>
        <v>1.1.2</v>
      </c>
      <c r="C884" s="134"/>
      <c r="D884" s="134"/>
      <c r="E884" s="123" t="str">
        <f>Objects!$L$231</f>
        <v>Drum (Phenol)</v>
      </c>
      <c r="F884" s="123">
        <v>1</v>
      </c>
      <c r="G884" s="132" t="str">
        <f>Objects!$L$163</f>
        <v>Drum (Hydrogen Peroxide)</v>
      </c>
      <c r="H884" s="123">
        <v>1</v>
      </c>
      <c r="I884" s="132"/>
      <c r="J884" s="131"/>
      <c r="K884" s="132"/>
      <c r="L884" s="131"/>
      <c r="M884" s="132"/>
      <c r="N884" s="131"/>
      <c r="O884" s="160" t="str">
        <f>Objects!$K$164</f>
        <v>Beaker (Hydroquinone)</v>
      </c>
      <c r="P884" s="123">
        <v>32</v>
      </c>
      <c r="Q884" s="134" t="str">
        <f>Objects!$O$48</f>
        <v>Sack (Catechol)</v>
      </c>
      <c r="R884" s="123">
        <v>32</v>
      </c>
      <c r="S884" s="123" t="str">
        <f>Objects!$L$317</f>
        <v>Drum (Deionized Water)</v>
      </c>
      <c r="T884" s="123">
        <v>1</v>
      </c>
      <c r="U884" s="134"/>
      <c r="V884" s="134"/>
      <c r="W884" s="134"/>
      <c r="X884" s="134"/>
      <c r="Y884" s="134"/>
      <c r="Z884" s="134"/>
      <c r="AA884" s="132"/>
      <c r="AB884" s="132"/>
      <c r="AC884" s="132"/>
    </row>
    <row r="885" spans="1:29" ht="15" customHeight="1" x14ac:dyDescent="0.25">
      <c r="A885" s="142" t="str">
        <f>[3]Enums!$A$146</f>
        <v>1.1.2</v>
      </c>
      <c r="C885" s="134"/>
      <c r="D885" s="134"/>
      <c r="E885" s="123" t="str">
        <f>Objects!$L$231</f>
        <v>Drum (Phenol)</v>
      </c>
      <c r="F885" s="123">
        <v>4</v>
      </c>
      <c r="G885" s="132" t="str">
        <f>Objects!$L$163</f>
        <v>Drum (Hydrogen Peroxide)</v>
      </c>
      <c r="H885" s="123">
        <v>4</v>
      </c>
      <c r="I885" s="132"/>
      <c r="J885" s="131"/>
      <c r="K885" s="132"/>
      <c r="L885" s="131"/>
      <c r="M885" s="132"/>
      <c r="N885" s="131"/>
      <c r="O885" s="160" t="str">
        <f>Objects!$L$164</f>
        <v>Drum (Hydroquinone)</v>
      </c>
      <c r="P885" s="123">
        <v>2</v>
      </c>
      <c r="Q885" s="134" t="str">
        <f>Objects!$P$48</f>
        <v>Powder Keg (Catechol)</v>
      </c>
      <c r="R885" s="123">
        <v>2</v>
      </c>
      <c r="S885" s="123" t="str">
        <f>Objects!$L$317</f>
        <v>Drum (Deionized Water)</v>
      </c>
      <c r="T885" s="123">
        <v>4</v>
      </c>
      <c r="U885" s="134"/>
      <c r="V885" s="134"/>
      <c r="W885" s="134"/>
      <c r="X885" s="134"/>
      <c r="Y885" s="134"/>
      <c r="Z885" s="134"/>
      <c r="AA885" s="132"/>
      <c r="AB885" s="132"/>
      <c r="AC885" s="132"/>
    </row>
    <row r="886" spans="1:29" ht="15" customHeight="1" x14ac:dyDescent="0.25">
      <c r="A886" s="142" t="str">
        <f>[3]Enums!$A$146</f>
        <v>1.1.2</v>
      </c>
      <c r="C886" s="134"/>
      <c r="D886" s="134"/>
      <c r="E886" s="123" t="str">
        <f>Objects!$L$231</f>
        <v>Drum (Phenol)</v>
      </c>
      <c r="F886" s="123">
        <v>16</v>
      </c>
      <c r="G886" s="132" t="str">
        <f>Objects!$L$163</f>
        <v>Drum (Hydrogen Peroxide)</v>
      </c>
      <c r="H886" s="123">
        <v>16</v>
      </c>
      <c r="I886" s="132"/>
      <c r="J886" s="131"/>
      <c r="K886" s="132"/>
      <c r="L886" s="131"/>
      <c r="M886" s="132"/>
      <c r="N886" s="131"/>
      <c r="O886" s="160" t="str">
        <f>Objects!$L$164</f>
        <v>Drum (Hydroquinone)</v>
      </c>
      <c r="P886" s="123">
        <v>8</v>
      </c>
      <c r="Q886" s="134" t="str">
        <f>Objects!$P$48</f>
        <v>Powder Keg (Catechol)</v>
      </c>
      <c r="R886" s="123">
        <v>8</v>
      </c>
      <c r="S886" s="123" t="str">
        <f>Objects!$L$317</f>
        <v>Drum (Deionized Water)</v>
      </c>
      <c r="T886" s="134">
        <v>16</v>
      </c>
      <c r="U886" s="134"/>
      <c r="V886" s="134"/>
      <c r="W886" s="134"/>
      <c r="X886" s="134"/>
      <c r="Y886" s="134"/>
      <c r="Z886" s="134"/>
      <c r="AA886" s="132"/>
      <c r="AB886" s="132"/>
      <c r="AC886" s="132"/>
    </row>
    <row r="887" spans="1:29" ht="15" customHeight="1" x14ac:dyDescent="0.25">
      <c r="A887" s="142" t="str">
        <f>[3]Enums!$A$146</f>
        <v>1.1.2</v>
      </c>
      <c r="C887" s="134"/>
      <c r="D887" s="134"/>
      <c r="E887" s="123" t="str">
        <f>Objects!$L$231</f>
        <v>Drum (Phenol)</v>
      </c>
      <c r="F887" s="123">
        <v>64</v>
      </c>
      <c r="G887" s="132" t="str">
        <f>Objects!$L$163</f>
        <v>Drum (Hydrogen Peroxide)</v>
      </c>
      <c r="H887" s="123">
        <v>64</v>
      </c>
      <c r="I887" s="132"/>
      <c r="J887" s="131"/>
      <c r="K887" s="132"/>
      <c r="L887" s="131"/>
      <c r="M887" s="132"/>
      <c r="N887" s="131"/>
      <c r="O887" s="160" t="str">
        <f>Objects!$L$164</f>
        <v>Drum (Hydroquinone)</v>
      </c>
      <c r="P887" s="123">
        <v>32</v>
      </c>
      <c r="Q887" s="134" t="str">
        <f>Objects!$P$48</f>
        <v>Powder Keg (Catechol)</v>
      </c>
      <c r="R887" s="123">
        <v>32</v>
      </c>
      <c r="S887" s="123" t="str">
        <f>Objects!$L$317</f>
        <v>Drum (Deionized Water)</v>
      </c>
      <c r="T887" s="134">
        <v>64</v>
      </c>
      <c r="U887" s="134"/>
      <c r="V887" s="134"/>
      <c r="W887" s="134"/>
      <c r="X887" s="134"/>
      <c r="Y887" s="134"/>
      <c r="Z887" s="134"/>
      <c r="AA887" s="132"/>
      <c r="AB887" s="132"/>
      <c r="AC887" s="132"/>
    </row>
    <row r="888" spans="1:29" ht="15" customHeight="1" x14ac:dyDescent="0.25">
      <c r="A888" s="142" t="str">
        <f>[3]Enums!$A$146</f>
        <v>1.1.2</v>
      </c>
      <c r="C888" s="134"/>
      <c r="D888" s="134"/>
      <c r="E888" s="132" t="str">
        <f>Objects!$N$49</f>
        <v>Bag (Anthracene)</v>
      </c>
      <c r="F888" s="123">
        <v>1</v>
      </c>
      <c r="G888" s="132" t="str">
        <f>Objects!$G$36</f>
        <v>Chromium (VI) Oxide Catalyst</v>
      </c>
      <c r="H888" s="131">
        <v>1</v>
      </c>
      <c r="I888" s="132"/>
      <c r="J888" s="131"/>
      <c r="K888" s="132"/>
      <c r="L888" s="131"/>
      <c r="M888" s="132"/>
      <c r="N888" s="131"/>
      <c r="O888" s="160" t="str">
        <f>Objects!$N$51</f>
        <v>Bag (9,10-Anthraquinone)</v>
      </c>
      <c r="P888" s="123">
        <v>1</v>
      </c>
      <c r="Q888" s="134"/>
      <c r="R888" s="134"/>
      <c r="S888" s="134"/>
      <c r="T888" s="134"/>
      <c r="U888" s="134"/>
      <c r="V888" s="134"/>
      <c r="W888" s="134"/>
      <c r="X888" s="134"/>
      <c r="Y888" s="134"/>
      <c r="Z888" s="134"/>
      <c r="AA888" s="132"/>
      <c r="AB888" s="132"/>
      <c r="AC888" s="132"/>
    </row>
    <row r="889" spans="1:29" ht="15" customHeight="1" x14ac:dyDescent="0.25">
      <c r="A889" s="142" t="str">
        <f>[3]Enums!$A$146</f>
        <v>1.1.2</v>
      </c>
      <c r="C889" s="134"/>
      <c r="D889" s="134"/>
      <c r="E889" s="132" t="str">
        <f>Objects!$N$49</f>
        <v>Bag (Anthracene)</v>
      </c>
      <c r="F889" s="123">
        <v>4</v>
      </c>
      <c r="G889" s="132" t="str">
        <f>Objects!$G$36</f>
        <v>Chromium (VI) Oxide Catalyst</v>
      </c>
      <c r="H889" s="131">
        <v>2</v>
      </c>
      <c r="I889" s="132"/>
      <c r="J889" s="131"/>
      <c r="K889" s="132"/>
      <c r="L889" s="131"/>
      <c r="M889" s="132"/>
      <c r="N889" s="131"/>
      <c r="O889" s="160" t="str">
        <f>Objects!$N$51</f>
        <v>Bag (9,10-Anthraquinone)</v>
      </c>
      <c r="P889" s="123">
        <v>4</v>
      </c>
      <c r="Q889" s="132" t="str">
        <f>Objects!$G$36</f>
        <v>Chromium (VI) Oxide Catalyst</v>
      </c>
      <c r="R889" s="131">
        <v>1</v>
      </c>
      <c r="S889" s="134"/>
      <c r="T889" s="134"/>
      <c r="U889" s="134"/>
      <c r="V889" s="134"/>
      <c r="W889" s="134"/>
      <c r="X889" s="134"/>
      <c r="Y889" s="134"/>
      <c r="Z889" s="134"/>
      <c r="AA889" s="132"/>
      <c r="AB889" s="132"/>
      <c r="AC889" s="132"/>
    </row>
    <row r="890" spans="1:29" ht="15" customHeight="1" x14ac:dyDescent="0.25">
      <c r="A890" s="142" t="str">
        <f>[3]Enums!$A$146</f>
        <v>1.1.2</v>
      </c>
      <c r="C890" s="134"/>
      <c r="D890" s="134"/>
      <c r="E890" s="132" t="str">
        <f>Objects!$N$49</f>
        <v>Bag (Anthracene)</v>
      </c>
      <c r="F890" s="123">
        <v>16</v>
      </c>
      <c r="G890" s="132" t="str">
        <f>Objects!$G$36</f>
        <v>Chromium (VI) Oxide Catalyst</v>
      </c>
      <c r="H890" s="131">
        <v>3</v>
      </c>
      <c r="I890" s="132"/>
      <c r="J890" s="131"/>
      <c r="K890" s="132"/>
      <c r="L890" s="131"/>
      <c r="M890" s="132"/>
      <c r="N890" s="131"/>
      <c r="O890" s="160" t="str">
        <f>Objects!$N$51</f>
        <v>Bag (9,10-Anthraquinone)</v>
      </c>
      <c r="P890" s="123">
        <v>16</v>
      </c>
      <c r="Q890" s="132" t="str">
        <f>Objects!$G$36</f>
        <v>Chromium (VI) Oxide Catalyst</v>
      </c>
      <c r="R890" s="131">
        <v>2</v>
      </c>
      <c r="S890" s="134"/>
      <c r="T890" s="134"/>
      <c r="U890" s="134"/>
      <c r="V890" s="134"/>
      <c r="W890" s="134"/>
      <c r="X890" s="134"/>
      <c r="Y890" s="134"/>
      <c r="Z890" s="134"/>
      <c r="AA890" s="132"/>
      <c r="AB890" s="132"/>
      <c r="AC890" s="132"/>
    </row>
    <row r="891" spans="1:29" ht="15" customHeight="1" x14ac:dyDescent="0.25">
      <c r="A891" s="142" t="str">
        <f>[3]Enums!$A$146</f>
        <v>1.1.2</v>
      </c>
      <c r="C891" s="134"/>
      <c r="D891" s="134"/>
      <c r="E891" s="132" t="str">
        <f>Objects!$O$49</f>
        <v>Sack (Anthracene)</v>
      </c>
      <c r="F891" s="123">
        <v>1</v>
      </c>
      <c r="G891" s="132" t="str">
        <f>Objects!$G$36</f>
        <v>Chromium (VI) Oxide Catalyst</v>
      </c>
      <c r="H891" s="131">
        <v>4</v>
      </c>
      <c r="I891" s="132"/>
      <c r="J891" s="131"/>
      <c r="K891" s="132"/>
      <c r="L891" s="131"/>
      <c r="M891" s="132"/>
      <c r="N891" s="131"/>
      <c r="O891" s="160" t="str">
        <f>Objects!$O$51</f>
        <v>Sack (9,10-Anthraquinone)</v>
      </c>
      <c r="P891" s="123">
        <v>1</v>
      </c>
      <c r="Q891" s="132" t="str">
        <f>Objects!$G$36</f>
        <v>Chromium (VI) Oxide Catalyst</v>
      </c>
      <c r="R891" s="131">
        <v>3</v>
      </c>
      <c r="S891" s="134"/>
      <c r="T891" s="134"/>
      <c r="U891" s="134"/>
      <c r="V891" s="134"/>
      <c r="W891" s="134"/>
      <c r="X891" s="134"/>
      <c r="Y891" s="134"/>
      <c r="Z891" s="134"/>
      <c r="AA891" s="132"/>
      <c r="AB891" s="132"/>
      <c r="AC891" s="132"/>
    </row>
    <row r="892" spans="1:29" ht="15" customHeight="1" x14ac:dyDescent="0.25">
      <c r="A892" s="142" t="str">
        <f>[3]Enums!$A$146</f>
        <v>1.1.2</v>
      </c>
      <c r="C892" s="134"/>
      <c r="D892" s="134"/>
      <c r="E892" s="132" t="str">
        <f>Objects!$O$49</f>
        <v>Sack (Anthracene)</v>
      </c>
      <c r="F892" s="123">
        <v>4</v>
      </c>
      <c r="G892" s="132" t="str">
        <f>Objects!$G$36</f>
        <v>Chromium (VI) Oxide Catalyst</v>
      </c>
      <c r="H892" s="131">
        <v>5</v>
      </c>
      <c r="I892" s="132"/>
      <c r="J892" s="131"/>
      <c r="K892" s="132"/>
      <c r="L892" s="131"/>
      <c r="M892" s="132"/>
      <c r="N892" s="131"/>
      <c r="O892" s="160" t="str">
        <f>Objects!$O$51</f>
        <v>Sack (9,10-Anthraquinone)</v>
      </c>
      <c r="P892" s="123">
        <v>4</v>
      </c>
      <c r="Q892" s="132" t="str">
        <f>Objects!$G$36</f>
        <v>Chromium (VI) Oxide Catalyst</v>
      </c>
      <c r="R892" s="131">
        <v>4</v>
      </c>
      <c r="S892" s="134"/>
      <c r="T892" s="134"/>
      <c r="U892" s="134"/>
      <c r="V892" s="134"/>
      <c r="W892" s="134"/>
      <c r="X892" s="134"/>
      <c r="Y892" s="134"/>
      <c r="Z892" s="134"/>
      <c r="AA892" s="132"/>
      <c r="AB892" s="132"/>
      <c r="AC892" s="132"/>
    </row>
    <row r="893" spans="1:29" ht="15" customHeight="1" x14ac:dyDescent="0.25">
      <c r="A893" s="142" t="str">
        <f>[3]Enums!$A$146</f>
        <v>1.1.2</v>
      </c>
      <c r="C893" s="134"/>
      <c r="D893" s="134"/>
      <c r="E893" s="132" t="str">
        <f>Objects!$O$49</f>
        <v>Sack (Anthracene)</v>
      </c>
      <c r="F893" s="123">
        <v>16</v>
      </c>
      <c r="G893" s="132" t="str">
        <f>Objects!$G$36</f>
        <v>Chromium (VI) Oxide Catalyst</v>
      </c>
      <c r="H893" s="131">
        <v>6</v>
      </c>
      <c r="I893" s="132"/>
      <c r="J893" s="131"/>
      <c r="K893" s="132"/>
      <c r="L893" s="131"/>
      <c r="M893" s="132"/>
      <c r="N893" s="131"/>
      <c r="O893" s="160" t="str">
        <f>Objects!$O$51</f>
        <v>Sack (9,10-Anthraquinone)</v>
      </c>
      <c r="P893" s="123">
        <v>16</v>
      </c>
      <c r="Q893" s="132" t="str">
        <f>Objects!$G$36</f>
        <v>Chromium (VI) Oxide Catalyst</v>
      </c>
      <c r="R893" s="131">
        <v>5</v>
      </c>
      <c r="S893" s="134"/>
      <c r="T893" s="134"/>
      <c r="U893" s="134"/>
      <c r="V893" s="134"/>
      <c r="W893" s="134"/>
      <c r="X893" s="134"/>
      <c r="Y893" s="134"/>
      <c r="Z893" s="134"/>
      <c r="AA893" s="132"/>
      <c r="AB893" s="132"/>
      <c r="AC893" s="132"/>
    </row>
    <row r="894" spans="1:29" ht="15" customHeight="1" x14ac:dyDescent="0.25">
      <c r="A894" s="142" t="str">
        <f>[3]Enums!$A$146</f>
        <v>1.1.2</v>
      </c>
      <c r="C894" s="134"/>
      <c r="D894" s="134"/>
      <c r="E894" s="132" t="str">
        <f>Objects!$P$49</f>
        <v>Powder Keg (Anthracene)</v>
      </c>
      <c r="F894" s="123">
        <v>1</v>
      </c>
      <c r="G894" s="132" t="str">
        <f>Objects!$G$36</f>
        <v>Chromium (VI) Oxide Catalyst</v>
      </c>
      <c r="H894" s="131">
        <v>7</v>
      </c>
      <c r="I894" s="132"/>
      <c r="J894" s="131"/>
      <c r="K894" s="132"/>
      <c r="L894" s="131"/>
      <c r="M894" s="132"/>
      <c r="N894" s="131"/>
      <c r="O894" s="160" t="str">
        <f>Objects!$P$51</f>
        <v>Powder Keg (9,10-Anthraquinone)</v>
      </c>
      <c r="P894" s="123">
        <v>1</v>
      </c>
      <c r="Q894" s="132" t="str">
        <f>Objects!$G$36</f>
        <v>Chromium (VI) Oxide Catalyst</v>
      </c>
      <c r="R894" s="131">
        <v>6</v>
      </c>
      <c r="S894" s="134"/>
      <c r="T894" s="134"/>
      <c r="U894" s="134"/>
      <c r="V894" s="134"/>
      <c r="W894" s="134"/>
      <c r="X894" s="134"/>
      <c r="Y894" s="134"/>
      <c r="Z894" s="134"/>
      <c r="AA894" s="132"/>
      <c r="AB894" s="132"/>
      <c r="AC894" s="132"/>
    </row>
    <row r="895" spans="1:29" ht="15" customHeight="1" x14ac:dyDescent="0.25">
      <c r="A895" s="142" t="str">
        <f>[3]Enums!$A$146</f>
        <v>1.1.2</v>
      </c>
      <c r="C895" s="134"/>
      <c r="D895" s="134"/>
      <c r="E895" s="132" t="str">
        <f>Objects!$P$49</f>
        <v>Powder Keg (Anthracene)</v>
      </c>
      <c r="F895" s="123">
        <v>4</v>
      </c>
      <c r="G895" s="132" t="str">
        <f>Objects!$G$36</f>
        <v>Chromium (VI) Oxide Catalyst</v>
      </c>
      <c r="H895" s="131">
        <v>8</v>
      </c>
      <c r="I895" s="132"/>
      <c r="J895" s="131"/>
      <c r="K895" s="132"/>
      <c r="L895" s="131"/>
      <c r="M895" s="132"/>
      <c r="N895" s="131"/>
      <c r="O895" s="160" t="str">
        <f>Objects!$P$51</f>
        <v>Powder Keg (9,10-Anthraquinone)</v>
      </c>
      <c r="P895" s="123">
        <v>4</v>
      </c>
      <c r="Q895" s="132" t="str">
        <f>Objects!$G$36</f>
        <v>Chromium (VI) Oxide Catalyst</v>
      </c>
      <c r="R895" s="131">
        <v>7</v>
      </c>
      <c r="S895" s="134"/>
      <c r="T895" s="134"/>
      <c r="U895" s="134"/>
      <c r="V895" s="134"/>
      <c r="W895" s="134"/>
      <c r="X895" s="134"/>
      <c r="Y895" s="134"/>
      <c r="Z895" s="134"/>
      <c r="AA895" s="132"/>
      <c r="AB895" s="132"/>
      <c r="AC895" s="132"/>
    </row>
    <row r="896" spans="1:29" ht="15" customHeight="1" x14ac:dyDescent="0.25">
      <c r="A896" s="142" t="str">
        <f>[3]Enums!$A$146</f>
        <v>1.1.2</v>
      </c>
      <c r="C896" s="134"/>
      <c r="D896" s="134"/>
      <c r="E896" s="132" t="str">
        <f>Objects!$P$49</f>
        <v>Powder Keg (Anthracene)</v>
      </c>
      <c r="F896" s="123">
        <v>16</v>
      </c>
      <c r="G896" s="132" t="str">
        <f>Objects!$G$36</f>
        <v>Chromium (VI) Oxide Catalyst</v>
      </c>
      <c r="H896" s="131">
        <v>9</v>
      </c>
      <c r="I896" s="132"/>
      <c r="J896" s="131"/>
      <c r="K896" s="132"/>
      <c r="L896" s="131"/>
      <c r="M896" s="132"/>
      <c r="N896" s="131"/>
      <c r="O896" s="160" t="str">
        <f>Objects!$P$51</f>
        <v>Powder Keg (9,10-Anthraquinone)</v>
      </c>
      <c r="P896" s="123">
        <v>16</v>
      </c>
      <c r="Q896" s="132" t="str">
        <f>Objects!$G$36</f>
        <v>Chromium (VI) Oxide Catalyst</v>
      </c>
      <c r="R896" s="131">
        <v>8</v>
      </c>
      <c r="S896" s="134"/>
      <c r="T896" s="134"/>
      <c r="U896" s="134"/>
      <c r="V896" s="134"/>
      <c r="W896" s="134"/>
      <c r="X896" s="134"/>
      <c r="Y896" s="134"/>
      <c r="Z896" s="134"/>
      <c r="AA896" s="132"/>
      <c r="AB896" s="132"/>
      <c r="AC896" s="132"/>
    </row>
    <row r="897" spans="1:29" ht="15" customHeight="1" x14ac:dyDescent="0.25">
      <c r="A897" s="142" t="str">
        <f>[3]Enums!$A$146</f>
        <v>1.1.2</v>
      </c>
      <c r="C897" s="134"/>
      <c r="D897" s="134"/>
      <c r="E897" s="132" t="str">
        <f>Objects!$P$49</f>
        <v>Powder Keg (Anthracene)</v>
      </c>
      <c r="F897" s="123">
        <v>64</v>
      </c>
      <c r="G897" s="132" t="str">
        <f>Objects!$G$36</f>
        <v>Chromium (VI) Oxide Catalyst</v>
      </c>
      <c r="H897" s="131">
        <v>10</v>
      </c>
      <c r="I897" s="132"/>
      <c r="J897" s="131"/>
      <c r="K897" s="132"/>
      <c r="L897" s="131"/>
      <c r="M897" s="132"/>
      <c r="N897" s="131"/>
      <c r="O897" s="160" t="str">
        <f>Objects!$P$51</f>
        <v>Powder Keg (9,10-Anthraquinone)</v>
      </c>
      <c r="P897" s="123">
        <v>64</v>
      </c>
      <c r="Q897" s="132" t="str">
        <f>Objects!$G$36</f>
        <v>Chromium (VI) Oxide Catalyst</v>
      </c>
      <c r="R897" s="131">
        <v>9</v>
      </c>
      <c r="S897" s="134"/>
      <c r="T897" s="134"/>
      <c r="U897" s="134"/>
      <c r="V897" s="134"/>
      <c r="W897" s="134"/>
      <c r="X897" s="134"/>
      <c r="Y897" s="134"/>
      <c r="Z897" s="134"/>
      <c r="AA897" s="132"/>
      <c r="AB897" s="132"/>
      <c r="AC897" s="132"/>
    </row>
    <row r="898" spans="1:29" ht="15" customHeight="1" x14ac:dyDescent="0.25">
      <c r="A898" s="142" t="str">
        <f>[3]Enums!$A$146</f>
        <v>1.1.2</v>
      </c>
      <c r="C898" s="134"/>
      <c r="D898" s="134"/>
      <c r="E898" s="132" t="str">
        <f>Objects!$J$223</f>
        <v>Vial (o-Xylene)</v>
      </c>
      <c r="F898" s="131">
        <v>1</v>
      </c>
      <c r="G898" s="123" t="str">
        <f>Objects!$R$9</f>
        <v>Flask (Oxygen)</v>
      </c>
      <c r="H898" s="123">
        <v>1</v>
      </c>
      <c r="I898" s="132" t="str">
        <f>Objects!$G$37</f>
        <v>Vanadium Pentoxide Catalyst</v>
      </c>
      <c r="J898" s="131">
        <v>1</v>
      </c>
      <c r="K898" s="132"/>
      <c r="L898" s="131"/>
      <c r="M898" s="132"/>
      <c r="N898" s="131"/>
      <c r="O898" s="160" t="str">
        <f>Objects!$N$52</f>
        <v>Bag (Phthalic Anhydride)</v>
      </c>
      <c r="P898" s="133">
        <v>1</v>
      </c>
      <c r="Q898" s="134"/>
      <c r="R898" s="134"/>
      <c r="S898" s="134"/>
      <c r="T898" s="134"/>
      <c r="U898" s="134"/>
      <c r="V898" s="134"/>
      <c r="W898" s="134"/>
      <c r="X898" s="134"/>
      <c r="Y898" s="134"/>
      <c r="Z898" s="134"/>
      <c r="AA898" s="132"/>
      <c r="AB898" s="132"/>
      <c r="AC898" s="132"/>
    </row>
    <row r="899" spans="1:29" ht="15" customHeight="1" x14ac:dyDescent="0.25">
      <c r="A899" s="142" t="str">
        <f>[3]Enums!$A$146</f>
        <v>1.1.2</v>
      </c>
      <c r="C899" s="134"/>
      <c r="D899" s="134"/>
      <c r="E899" s="132" t="str">
        <f>Objects!$J$223</f>
        <v>Vial (o-Xylene)</v>
      </c>
      <c r="F899" s="131">
        <v>4</v>
      </c>
      <c r="G899" s="123" t="str">
        <f>Objects!$R$9</f>
        <v>Flask (Oxygen)</v>
      </c>
      <c r="H899" s="123">
        <v>4</v>
      </c>
      <c r="I899" s="132" t="str">
        <f>Objects!$G$37</f>
        <v>Vanadium Pentoxide Catalyst</v>
      </c>
      <c r="J899" s="131">
        <v>2</v>
      </c>
      <c r="K899" s="132"/>
      <c r="L899" s="131"/>
      <c r="M899" s="132"/>
      <c r="N899" s="131"/>
      <c r="O899" s="160" t="str">
        <f>Objects!$N$52</f>
        <v>Bag (Phthalic Anhydride)</v>
      </c>
      <c r="P899" s="133">
        <v>3</v>
      </c>
      <c r="Q899" s="134" t="str">
        <f>Objects!$N$53</f>
        <v>Bag (Maleic Anhydride)</v>
      </c>
      <c r="R899" s="134">
        <v>1</v>
      </c>
      <c r="S899" s="132" t="str">
        <f>Objects!$G$37</f>
        <v>Vanadium Pentoxide Catalyst</v>
      </c>
      <c r="T899" s="131">
        <v>1</v>
      </c>
      <c r="U899" s="134"/>
      <c r="V899" s="134"/>
      <c r="W899" s="134"/>
      <c r="X899" s="134"/>
      <c r="Y899" s="134"/>
      <c r="Z899" s="134"/>
      <c r="AA899" s="132"/>
      <c r="AB899" s="132"/>
      <c r="AC899" s="132"/>
    </row>
    <row r="900" spans="1:29" ht="15" customHeight="1" x14ac:dyDescent="0.25">
      <c r="A900" s="142" t="str">
        <f>[3]Enums!$A$146</f>
        <v>1.1.2</v>
      </c>
      <c r="C900" s="134"/>
      <c r="D900" s="134"/>
      <c r="E900" s="132" t="str">
        <f>Objects!$J$223</f>
        <v>Vial (o-Xylene)</v>
      </c>
      <c r="F900" s="131">
        <v>16</v>
      </c>
      <c r="G900" s="123" t="str">
        <f>Objects!$R$9</f>
        <v>Flask (Oxygen)</v>
      </c>
      <c r="H900" s="123">
        <v>16</v>
      </c>
      <c r="I900" s="132" t="str">
        <f>Objects!$G$37</f>
        <v>Vanadium Pentoxide Catalyst</v>
      </c>
      <c r="J900" s="131">
        <v>3</v>
      </c>
      <c r="K900" s="132"/>
      <c r="L900" s="131"/>
      <c r="M900" s="132"/>
      <c r="N900" s="131"/>
      <c r="O900" s="160" t="str">
        <f>Objects!$N$52</f>
        <v>Bag (Phthalic Anhydride)</v>
      </c>
      <c r="P900" s="133">
        <v>12</v>
      </c>
      <c r="Q900" s="134" t="str">
        <f>Objects!$N$53</f>
        <v>Bag (Maleic Anhydride)</v>
      </c>
      <c r="R900" s="134">
        <v>4</v>
      </c>
      <c r="S900" s="132" t="str">
        <f>Objects!$G$37</f>
        <v>Vanadium Pentoxide Catalyst</v>
      </c>
      <c r="T900" s="131">
        <v>2</v>
      </c>
      <c r="U900" s="134"/>
      <c r="V900" s="134"/>
      <c r="W900" s="134"/>
      <c r="X900" s="134"/>
      <c r="Y900" s="134"/>
      <c r="Z900" s="134"/>
      <c r="AA900" s="132"/>
      <c r="AB900" s="132"/>
      <c r="AC900" s="132"/>
    </row>
    <row r="901" spans="1:29" ht="15" customHeight="1" x14ac:dyDescent="0.25">
      <c r="A901" s="142" t="str">
        <f>[3]Enums!$A$146</f>
        <v>1.1.2</v>
      </c>
      <c r="C901" s="134"/>
      <c r="D901" s="134"/>
      <c r="E901" s="132" t="str">
        <f>Objects!$K$223</f>
        <v>Beaker (o-Xylene)</v>
      </c>
      <c r="F901" s="131">
        <v>1</v>
      </c>
      <c r="G901" s="123" t="str">
        <f>Objects!$S$9</f>
        <v>Cartridge (Oxygen)</v>
      </c>
      <c r="H901" s="123">
        <v>1</v>
      </c>
      <c r="I901" s="132" t="str">
        <f>Objects!$G$37</f>
        <v>Vanadium Pentoxide Catalyst</v>
      </c>
      <c r="J901" s="131">
        <v>4</v>
      </c>
      <c r="K901" s="132"/>
      <c r="L901" s="131"/>
      <c r="M901" s="132"/>
      <c r="N901" s="131"/>
      <c r="O901" s="160" t="str">
        <f>Objects!$N$52</f>
        <v>Bag (Phthalic Anhydride)</v>
      </c>
      <c r="P901" s="133">
        <v>48</v>
      </c>
      <c r="Q901" s="134" t="str">
        <f>Objects!$N$53</f>
        <v>Bag (Maleic Anhydride)</v>
      </c>
      <c r="R901" s="134">
        <v>16</v>
      </c>
      <c r="S901" s="132" t="str">
        <f>Objects!$G$37</f>
        <v>Vanadium Pentoxide Catalyst</v>
      </c>
      <c r="T901" s="131">
        <v>3</v>
      </c>
      <c r="U901" s="134"/>
      <c r="V901" s="134"/>
      <c r="W901" s="134"/>
      <c r="X901" s="134"/>
      <c r="Y901" s="134"/>
      <c r="Z901" s="134"/>
      <c r="AA901" s="132"/>
      <c r="AB901" s="132"/>
      <c r="AC901" s="132"/>
    </row>
    <row r="902" spans="1:29" ht="15" customHeight="1" x14ac:dyDescent="0.25">
      <c r="A902" s="142" t="str">
        <f>[3]Enums!$A$146</f>
        <v>1.1.2</v>
      </c>
      <c r="C902" s="134"/>
      <c r="D902" s="134"/>
      <c r="E902" s="132" t="str">
        <f>Objects!$K$223</f>
        <v>Beaker (o-Xylene)</v>
      </c>
      <c r="F902" s="131">
        <v>4</v>
      </c>
      <c r="G902" s="123" t="str">
        <f>Objects!$S$9</f>
        <v>Cartridge (Oxygen)</v>
      </c>
      <c r="H902" s="123">
        <v>4</v>
      </c>
      <c r="I902" s="132" t="str">
        <f>Objects!$G$37</f>
        <v>Vanadium Pentoxide Catalyst</v>
      </c>
      <c r="J902" s="131">
        <v>5</v>
      </c>
      <c r="K902" s="132"/>
      <c r="L902" s="131"/>
      <c r="M902" s="132"/>
      <c r="N902" s="131"/>
      <c r="O902" s="160" t="str">
        <f>Objects!$O$52</f>
        <v>Sack (Phthalic Anhydride)</v>
      </c>
      <c r="P902" s="133">
        <v>3</v>
      </c>
      <c r="Q902" s="134" t="str">
        <f>Objects!$O$53</f>
        <v>Sack (Maleic Anhydride)</v>
      </c>
      <c r="R902" s="134">
        <v>1</v>
      </c>
      <c r="S902" s="132" t="str">
        <f>Objects!$G$37</f>
        <v>Vanadium Pentoxide Catalyst</v>
      </c>
      <c r="T902" s="131">
        <v>4</v>
      </c>
      <c r="U902" s="134"/>
      <c r="V902" s="134"/>
      <c r="W902" s="134"/>
      <c r="X902" s="134"/>
      <c r="Y902" s="134"/>
      <c r="Z902" s="134"/>
      <c r="AA902" s="132"/>
      <c r="AB902" s="132"/>
      <c r="AC902" s="132"/>
    </row>
    <row r="903" spans="1:29" ht="15" customHeight="1" x14ac:dyDescent="0.25">
      <c r="A903" s="142" t="str">
        <f>[3]Enums!$A$146</f>
        <v>1.1.2</v>
      </c>
      <c r="C903" s="134"/>
      <c r="D903" s="134"/>
      <c r="E903" s="132" t="str">
        <f>Objects!$K$223</f>
        <v>Beaker (o-Xylene)</v>
      </c>
      <c r="F903" s="131">
        <v>16</v>
      </c>
      <c r="G903" s="123" t="str">
        <f>Objects!$S$9</f>
        <v>Cartridge (Oxygen)</v>
      </c>
      <c r="H903" s="123">
        <v>16</v>
      </c>
      <c r="I903" s="132" t="str">
        <f>Objects!$G$37</f>
        <v>Vanadium Pentoxide Catalyst</v>
      </c>
      <c r="J903" s="131">
        <v>6</v>
      </c>
      <c r="K903" s="132"/>
      <c r="L903" s="131"/>
      <c r="M903" s="132"/>
      <c r="N903" s="131"/>
      <c r="O903" s="160" t="str">
        <f>Objects!$O$52</f>
        <v>Sack (Phthalic Anhydride)</v>
      </c>
      <c r="P903" s="133">
        <v>12</v>
      </c>
      <c r="Q903" s="134" t="str">
        <f>Objects!$O$53</f>
        <v>Sack (Maleic Anhydride)</v>
      </c>
      <c r="R903" s="134">
        <v>4</v>
      </c>
      <c r="S903" s="132" t="str">
        <f>Objects!$G$37</f>
        <v>Vanadium Pentoxide Catalyst</v>
      </c>
      <c r="T903" s="131">
        <v>5</v>
      </c>
      <c r="U903" s="134"/>
      <c r="V903" s="134"/>
      <c r="W903" s="134"/>
      <c r="X903" s="134"/>
      <c r="Y903" s="134"/>
      <c r="Z903" s="134"/>
      <c r="AA903" s="132"/>
      <c r="AB903" s="132"/>
      <c r="AC903" s="132"/>
    </row>
    <row r="904" spans="1:29" ht="15" customHeight="1" x14ac:dyDescent="0.25">
      <c r="A904" s="142" t="str">
        <f>[3]Enums!$A$146</f>
        <v>1.1.2</v>
      </c>
      <c r="C904" s="134"/>
      <c r="D904" s="134"/>
      <c r="E904" s="132" t="str">
        <f>Objects!$L$223</f>
        <v>Drum (o-Xylene)</v>
      </c>
      <c r="F904" s="131">
        <v>1</v>
      </c>
      <c r="G904" s="123" t="str">
        <f>Objects!$T$9</f>
        <v>Canister (Oxygen)</v>
      </c>
      <c r="H904" s="123">
        <v>1</v>
      </c>
      <c r="I904" s="132" t="str">
        <f>Objects!$G$37</f>
        <v>Vanadium Pentoxide Catalyst</v>
      </c>
      <c r="J904" s="131">
        <v>7</v>
      </c>
      <c r="K904" s="132"/>
      <c r="L904" s="131"/>
      <c r="M904" s="132"/>
      <c r="N904" s="131"/>
      <c r="O904" s="160" t="str">
        <f>Objects!$O$52</f>
        <v>Sack (Phthalic Anhydride)</v>
      </c>
      <c r="P904" s="133">
        <v>48</v>
      </c>
      <c r="Q904" s="134" t="str">
        <f>Objects!$O$53</f>
        <v>Sack (Maleic Anhydride)</v>
      </c>
      <c r="R904" s="134">
        <v>16</v>
      </c>
      <c r="S904" s="132" t="str">
        <f>Objects!$G$37</f>
        <v>Vanadium Pentoxide Catalyst</v>
      </c>
      <c r="T904" s="131">
        <v>6</v>
      </c>
      <c r="U904" s="134"/>
      <c r="V904" s="134"/>
      <c r="W904" s="134"/>
      <c r="X904" s="134"/>
      <c r="Y904" s="134"/>
      <c r="Z904" s="134"/>
      <c r="AA904" s="132"/>
      <c r="AB904" s="132"/>
      <c r="AC904" s="132"/>
    </row>
    <row r="905" spans="1:29" ht="15" customHeight="1" x14ac:dyDescent="0.25">
      <c r="A905" s="142" t="str">
        <f>[3]Enums!$A$146</f>
        <v>1.1.2</v>
      </c>
      <c r="C905" s="134"/>
      <c r="D905" s="134"/>
      <c r="E905" s="132" t="str">
        <f>Objects!$L$223</f>
        <v>Drum (o-Xylene)</v>
      </c>
      <c r="F905" s="131">
        <v>4</v>
      </c>
      <c r="G905" s="123" t="str">
        <f>Objects!$T$9</f>
        <v>Canister (Oxygen)</v>
      </c>
      <c r="H905" s="123">
        <v>4</v>
      </c>
      <c r="I905" s="132" t="str">
        <f>Objects!$G$37</f>
        <v>Vanadium Pentoxide Catalyst</v>
      </c>
      <c r="J905" s="131">
        <v>8</v>
      </c>
      <c r="K905" s="132"/>
      <c r="L905" s="131"/>
      <c r="M905" s="132"/>
      <c r="N905" s="131"/>
      <c r="O905" s="160" t="str">
        <f>Objects!$P$52</f>
        <v>Powder Keg (Phthalic Anhydride)</v>
      </c>
      <c r="P905" s="133">
        <v>3</v>
      </c>
      <c r="Q905" s="134" t="str">
        <f>Objects!$P$53</f>
        <v>Powder Keg (Maleic Anhydride)</v>
      </c>
      <c r="R905" s="134">
        <v>1</v>
      </c>
      <c r="S905" s="132" t="str">
        <f>Objects!$G$37</f>
        <v>Vanadium Pentoxide Catalyst</v>
      </c>
      <c r="T905" s="131">
        <v>7</v>
      </c>
      <c r="U905" s="134"/>
      <c r="V905" s="134"/>
      <c r="W905" s="134"/>
      <c r="X905" s="134"/>
      <c r="Y905" s="134"/>
      <c r="Z905" s="134"/>
      <c r="AA905" s="132"/>
      <c r="AB905" s="132"/>
      <c r="AC905" s="132"/>
    </row>
    <row r="906" spans="1:29" ht="15" customHeight="1" x14ac:dyDescent="0.25">
      <c r="A906" s="142" t="str">
        <f>[3]Enums!$A$146</f>
        <v>1.1.2</v>
      </c>
      <c r="C906" s="134"/>
      <c r="D906" s="134"/>
      <c r="E906" s="132" t="str">
        <f>Objects!$L$223</f>
        <v>Drum (o-Xylene)</v>
      </c>
      <c r="F906" s="131">
        <v>16</v>
      </c>
      <c r="G906" s="123" t="str">
        <f>Objects!$T$9</f>
        <v>Canister (Oxygen)</v>
      </c>
      <c r="H906" s="123">
        <v>16</v>
      </c>
      <c r="I906" s="132" t="str">
        <f>Objects!$G$37</f>
        <v>Vanadium Pentoxide Catalyst</v>
      </c>
      <c r="J906" s="131">
        <v>9</v>
      </c>
      <c r="K906" s="132"/>
      <c r="L906" s="131"/>
      <c r="M906" s="132"/>
      <c r="N906" s="131"/>
      <c r="O906" s="160" t="str">
        <f>Objects!$P$52</f>
        <v>Powder Keg (Phthalic Anhydride)</v>
      </c>
      <c r="P906" s="133">
        <v>12</v>
      </c>
      <c r="Q906" s="134" t="str">
        <f>Objects!$P$53</f>
        <v>Powder Keg (Maleic Anhydride)</v>
      </c>
      <c r="R906" s="134">
        <v>4</v>
      </c>
      <c r="S906" s="132" t="str">
        <f>Objects!$G$37</f>
        <v>Vanadium Pentoxide Catalyst</v>
      </c>
      <c r="T906" s="131">
        <v>8</v>
      </c>
      <c r="U906" s="134"/>
      <c r="V906" s="134"/>
      <c r="W906" s="134"/>
      <c r="X906" s="134"/>
      <c r="Y906" s="134"/>
      <c r="Z906" s="134"/>
      <c r="AA906" s="132"/>
      <c r="AB906" s="132"/>
      <c r="AC906" s="132"/>
    </row>
    <row r="907" spans="1:29" ht="15" customHeight="1" x14ac:dyDescent="0.25">
      <c r="A907" s="142" t="str">
        <f>[3]Enums!$A$146</f>
        <v>1.1.2</v>
      </c>
      <c r="C907" s="134"/>
      <c r="D907" s="134"/>
      <c r="E907" s="132" t="str">
        <f>Objects!$L$223</f>
        <v>Drum (o-Xylene)</v>
      </c>
      <c r="F907" s="131">
        <v>64</v>
      </c>
      <c r="G907" s="123" t="str">
        <f>Objects!$T$9</f>
        <v>Canister (Oxygen)</v>
      </c>
      <c r="H907" s="123">
        <v>64</v>
      </c>
      <c r="I907" s="132" t="str">
        <f>Objects!$G$37</f>
        <v>Vanadium Pentoxide Catalyst</v>
      </c>
      <c r="J907" s="131">
        <v>10</v>
      </c>
      <c r="K907" s="132"/>
      <c r="L907" s="131"/>
      <c r="M907" s="132"/>
      <c r="N907" s="131"/>
      <c r="O907" s="160" t="str">
        <f>Objects!$P$52</f>
        <v>Powder Keg (Phthalic Anhydride)</v>
      </c>
      <c r="P907" s="133">
        <v>48</v>
      </c>
      <c r="Q907" s="134" t="str">
        <f>Objects!$P$53</f>
        <v>Powder Keg (Maleic Anhydride)</v>
      </c>
      <c r="R907" s="134">
        <v>16</v>
      </c>
      <c r="S907" s="132" t="str">
        <f>Objects!$G$37</f>
        <v>Vanadium Pentoxide Catalyst</v>
      </c>
      <c r="T907" s="131">
        <v>9</v>
      </c>
      <c r="U907" s="134"/>
      <c r="V907" s="134"/>
      <c r="W907" s="134"/>
      <c r="X907" s="134"/>
      <c r="Y907" s="134"/>
      <c r="Z907" s="134"/>
      <c r="AA907" s="132"/>
      <c r="AB907" s="132"/>
      <c r="AC907" s="132"/>
    </row>
    <row r="908" spans="1:29" ht="15" customHeight="1" x14ac:dyDescent="0.25">
      <c r="A908" s="142" t="str">
        <f>[3]Enums!$A$146</f>
        <v>1.1.2</v>
      </c>
      <c r="C908" s="134"/>
      <c r="D908" s="134"/>
      <c r="E908" s="132" t="str">
        <f>Objects!$J$62</f>
        <v>Vial (Benzene)</v>
      </c>
      <c r="F908" s="131">
        <v>1</v>
      </c>
      <c r="G908" s="132" t="str">
        <f>Objects!$N$52</f>
        <v>Bag (Phthalic Anhydride)</v>
      </c>
      <c r="H908" s="131">
        <v>1</v>
      </c>
      <c r="I908" s="132" t="str">
        <f>Objects!$G$12</f>
        <v>Iron III Chloride Catalyst</v>
      </c>
      <c r="J908" s="131">
        <v>1</v>
      </c>
      <c r="K908" s="132"/>
      <c r="L908" s="131"/>
      <c r="M908" s="132"/>
      <c r="N908" s="131"/>
      <c r="O908" s="160" t="str">
        <f>Objects!$N$51</f>
        <v>Bag (9,10-Anthraquinone)</v>
      </c>
      <c r="P908" s="123">
        <v>1</v>
      </c>
      <c r="Q908" s="134"/>
      <c r="R908" s="134"/>
      <c r="S908" s="134"/>
      <c r="T908" s="134"/>
      <c r="U908" s="134"/>
      <c r="V908" s="134"/>
      <c r="W908" s="134"/>
      <c r="X908" s="134"/>
      <c r="Y908" s="134"/>
      <c r="Z908" s="134"/>
      <c r="AA908" s="132"/>
      <c r="AB908" s="132"/>
      <c r="AC908" s="132"/>
    </row>
    <row r="909" spans="1:29" ht="15" customHeight="1" x14ac:dyDescent="0.25">
      <c r="A909" s="142" t="str">
        <f>[3]Enums!$A$146</f>
        <v>1.1.2</v>
      </c>
      <c r="C909" s="134"/>
      <c r="D909" s="134"/>
      <c r="E909" s="132" t="str">
        <f>Objects!$J$62</f>
        <v>Vial (Benzene)</v>
      </c>
      <c r="F909" s="131">
        <v>4</v>
      </c>
      <c r="G909" s="132" t="str">
        <f>Objects!$N$52</f>
        <v>Bag (Phthalic Anhydride)</v>
      </c>
      <c r="H909" s="131">
        <v>4</v>
      </c>
      <c r="I909" s="132" t="str">
        <f>Objects!$G$12</f>
        <v>Iron III Chloride Catalyst</v>
      </c>
      <c r="J909" s="131">
        <v>2</v>
      </c>
      <c r="K909" s="132"/>
      <c r="L909" s="131"/>
      <c r="M909" s="132"/>
      <c r="N909" s="131"/>
      <c r="O909" s="160" t="str">
        <f>Objects!$N$51</f>
        <v>Bag (9,10-Anthraquinone)</v>
      </c>
      <c r="P909" s="123">
        <v>4</v>
      </c>
      <c r="Q909" s="132" t="str">
        <f>Objects!$G$12</f>
        <v>Iron III Chloride Catalyst</v>
      </c>
      <c r="R909" s="131">
        <v>1</v>
      </c>
      <c r="S909" s="134"/>
      <c r="T909" s="134"/>
      <c r="U909" s="134"/>
      <c r="V909" s="134"/>
      <c r="W909" s="134"/>
      <c r="X909" s="134"/>
      <c r="Y909" s="134"/>
      <c r="Z909" s="134"/>
      <c r="AA909" s="132"/>
      <c r="AB909" s="132"/>
      <c r="AC909" s="132"/>
    </row>
    <row r="910" spans="1:29" ht="15" customHeight="1" x14ac:dyDescent="0.25">
      <c r="A910" s="142" t="str">
        <f>[3]Enums!$A$146</f>
        <v>1.1.2</v>
      </c>
      <c r="C910" s="134"/>
      <c r="D910" s="134"/>
      <c r="E910" s="132" t="str">
        <f>Objects!$J$62</f>
        <v>Vial (Benzene)</v>
      </c>
      <c r="F910" s="131">
        <v>16</v>
      </c>
      <c r="G910" s="132" t="str">
        <f>Objects!$N$52</f>
        <v>Bag (Phthalic Anhydride)</v>
      </c>
      <c r="H910" s="131">
        <v>16</v>
      </c>
      <c r="I910" s="132" t="str">
        <f>Objects!$G$12</f>
        <v>Iron III Chloride Catalyst</v>
      </c>
      <c r="J910" s="131">
        <v>3</v>
      </c>
      <c r="K910" s="132"/>
      <c r="L910" s="131"/>
      <c r="M910" s="132"/>
      <c r="N910" s="131"/>
      <c r="O910" s="160" t="str">
        <f>Objects!$N$51</f>
        <v>Bag (9,10-Anthraquinone)</v>
      </c>
      <c r="P910" s="123">
        <v>16</v>
      </c>
      <c r="Q910" s="132" t="str">
        <f>Objects!$G$12</f>
        <v>Iron III Chloride Catalyst</v>
      </c>
      <c r="R910" s="131">
        <v>2</v>
      </c>
      <c r="S910" s="134"/>
      <c r="T910" s="134"/>
      <c r="U910" s="134"/>
      <c r="V910" s="134"/>
      <c r="W910" s="134"/>
      <c r="X910" s="134"/>
      <c r="Y910" s="134"/>
      <c r="Z910" s="134"/>
      <c r="AA910" s="132"/>
      <c r="AB910" s="132"/>
      <c r="AC910" s="132"/>
    </row>
    <row r="911" spans="1:29" ht="15" customHeight="1" x14ac:dyDescent="0.25">
      <c r="A911" s="142" t="str">
        <f>[3]Enums!$A$146</f>
        <v>1.1.2</v>
      </c>
      <c r="C911" s="134"/>
      <c r="D911" s="134"/>
      <c r="E911" s="132" t="str">
        <f>Objects!$K$62</f>
        <v>Beaker (Benzene)</v>
      </c>
      <c r="F911" s="131">
        <v>1</v>
      </c>
      <c r="G911" s="132" t="str">
        <f>Objects!$N$52</f>
        <v>Bag (Phthalic Anhydride)</v>
      </c>
      <c r="H911" s="131">
        <v>1</v>
      </c>
      <c r="I911" s="132" t="str">
        <f>Objects!$G$12</f>
        <v>Iron III Chloride Catalyst</v>
      </c>
      <c r="J911" s="131">
        <v>4</v>
      </c>
      <c r="K911" s="132"/>
      <c r="L911" s="131"/>
      <c r="M911" s="132"/>
      <c r="N911" s="131"/>
      <c r="O911" s="160" t="str">
        <f>Objects!$O$51</f>
        <v>Sack (9,10-Anthraquinone)</v>
      </c>
      <c r="P911" s="123">
        <v>1</v>
      </c>
      <c r="Q911" s="132" t="str">
        <f>Objects!$G$12</f>
        <v>Iron III Chloride Catalyst</v>
      </c>
      <c r="R911" s="131">
        <v>3</v>
      </c>
      <c r="S911" s="134"/>
      <c r="T911" s="134"/>
      <c r="U911" s="134"/>
      <c r="V911" s="134"/>
      <c r="W911" s="134"/>
      <c r="X911" s="134"/>
      <c r="Y911" s="134"/>
      <c r="Z911" s="134"/>
      <c r="AA911" s="132"/>
      <c r="AB911" s="132"/>
      <c r="AC911" s="132"/>
    </row>
    <row r="912" spans="1:29" ht="15" customHeight="1" x14ac:dyDescent="0.25">
      <c r="A912" s="142" t="str">
        <f>[3]Enums!$A$146</f>
        <v>1.1.2</v>
      </c>
      <c r="C912" s="134"/>
      <c r="D912" s="134"/>
      <c r="E912" s="132" t="str">
        <f>Objects!$K$62</f>
        <v>Beaker (Benzene)</v>
      </c>
      <c r="F912" s="131">
        <v>4</v>
      </c>
      <c r="G912" s="132" t="str">
        <f>Objects!$O$52</f>
        <v>Sack (Phthalic Anhydride)</v>
      </c>
      <c r="H912" s="131">
        <v>4</v>
      </c>
      <c r="I912" s="132" t="str">
        <f>Objects!$G$12</f>
        <v>Iron III Chloride Catalyst</v>
      </c>
      <c r="J912" s="131">
        <v>5</v>
      </c>
      <c r="K912" s="132"/>
      <c r="L912" s="131"/>
      <c r="M912" s="132"/>
      <c r="N912" s="131"/>
      <c r="O912" s="160" t="str">
        <f>Objects!$O$51</f>
        <v>Sack (9,10-Anthraquinone)</v>
      </c>
      <c r="P912" s="123">
        <v>4</v>
      </c>
      <c r="Q912" s="132" t="str">
        <f>Objects!$G$12</f>
        <v>Iron III Chloride Catalyst</v>
      </c>
      <c r="R912" s="131">
        <v>4</v>
      </c>
      <c r="S912" s="134"/>
      <c r="T912" s="134"/>
      <c r="U912" s="134"/>
      <c r="V912" s="134"/>
      <c r="W912" s="134"/>
      <c r="X912" s="134"/>
      <c r="Y912" s="134"/>
      <c r="Z912" s="134"/>
      <c r="AA912" s="132"/>
      <c r="AB912" s="132"/>
      <c r="AC912" s="132"/>
    </row>
    <row r="913" spans="1:29" ht="15" customHeight="1" x14ac:dyDescent="0.25">
      <c r="A913" s="142" t="str">
        <f>[3]Enums!$A$146</f>
        <v>1.1.2</v>
      </c>
      <c r="C913" s="134"/>
      <c r="D913" s="134"/>
      <c r="E913" s="132" t="str">
        <f>Objects!$K$62</f>
        <v>Beaker (Benzene)</v>
      </c>
      <c r="F913" s="131">
        <v>16</v>
      </c>
      <c r="G913" s="132" t="str">
        <f>Objects!$O$52</f>
        <v>Sack (Phthalic Anhydride)</v>
      </c>
      <c r="H913" s="131">
        <v>16</v>
      </c>
      <c r="I913" s="132" t="str">
        <f>Objects!$G$12</f>
        <v>Iron III Chloride Catalyst</v>
      </c>
      <c r="J913" s="131">
        <v>6</v>
      </c>
      <c r="K913" s="132"/>
      <c r="L913" s="131"/>
      <c r="M913" s="132"/>
      <c r="N913" s="131"/>
      <c r="O913" s="160" t="str">
        <f>Objects!$O$51</f>
        <v>Sack (9,10-Anthraquinone)</v>
      </c>
      <c r="P913" s="123">
        <v>16</v>
      </c>
      <c r="Q913" s="132" t="str">
        <f>Objects!$G$12</f>
        <v>Iron III Chloride Catalyst</v>
      </c>
      <c r="R913" s="131">
        <v>5</v>
      </c>
      <c r="S913" s="134"/>
      <c r="T913" s="134"/>
      <c r="U913" s="134"/>
      <c r="V913" s="134"/>
      <c r="W913" s="134"/>
      <c r="X913" s="134"/>
      <c r="Y913" s="134"/>
      <c r="Z913" s="134"/>
      <c r="AA913" s="132"/>
      <c r="AB913" s="132"/>
      <c r="AC913" s="132"/>
    </row>
    <row r="914" spans="1:29" ht="15" customHeight="1" x14ac:dyDescent="0.25">
      <c r="A914" s="142" t="str">
        <f>[3]Enums!$A$146</f>
        <v>1.1.2</v>
      </c>
      <c r="C914" s="134"/>
      <c r="D914" s="134"/>
      <c r="E914" s="132" t="str">
        <f>Objects!$L$62</f>
        <v>Drum (Benzene)</v>
      </c>
      <c r="F914" s="131">
        <v>1</v>
      </c>
      <c r="G914" s="132" t="str">
        <f>Objects!$O$52</f>
        <v>Sack (Phthalic Anhydride)</v>
      </c>
      <c r="H914" s="131">
        <v>1</v>
      </c>
      <c r="I914" s="132" t="str">
        <f>Objects!$G$12</f>
        <v>Iron III Chloride Catalyst</v>
      </c>
      <c r="J914" s="131">
        <v>7</v>
      </c>
      <c r="K914" s="132"/>
      <c r="L914" s="131"/>
      <c r="M914" s="132"/>
      <c r="N914" s="131"/>
      <c r="O914" s="160" t="str">
        <f>Objects!$P$51</f>
        <v>Powder Keg (9,10-Anthraquinone)</v>
      </c>
      <c r="P914" s="123">
        <v>1</v>
      </c>
      <c r="Q914" s="132" t="str">
        <f>Objects!$G$12</f>
        <v>Iron III Chloride Catalyst</v>
      </c>
      <c r="R914" s="131">
        <v>6</v>
      </c>
      <c r="S914" s="134"/>
      <c r="T914" s="134"/>
      <c r="U914" s="134"/>
      <c r="V914" s="134"/>
      <c r="W914" s="134"/>
      <c r="X914" s="134"/>
      <c r="Y914" s="134"/>
      <c r="Z914" s="134"/>
      <c r="AA914" s="132"/>
      <c r="AB914" s="132"/>
      <c r="AC914" s="132"/>
    </row>
    <row r="915" spans="1:29" ht="15" customHeight="1" x14ac:dyDescent="0.25">
      <c r="A915" s="142" t="str">
        <f>[3]Enums!$A$146</f>
        <v>1.1.2</v>
      </c>
      <c r="C915" s="134"/>
      <c r="D915" s="134"/>
      <c r="E915" s="132" t="str">
        <f>Objects!$L$62</f>
        <v>Drum (Benzene)</v>
      </c>
      <c r="F915" s="131">
        <v>4</v>
      </c>
      <c r="G915" s="132" t="str">
        <f>Objects!$P$52</f>
        <v>Powder Keg (Phthalic Anhydride)</v>
      </c>
      <c r="H915" s="131">
        <v>4</v>
      </c>
      <c r="I915" s="132" t="str">
        <f>Objects!$G$12</f>
        <v>Iron III Chloride Catalyst</v>
      </c>
      <c r="J915" s="131">
        <v>8</v>
      </c>
      <c r="K915" s="132"/>
      <c r="L915" s="131"/>
      <c r="M915" s="132"/>
      <c r="N915" s="131"/>
      <c r="O915" s="160" t="str">
        <f>Objects!$P$51</f>
        <v>Powder Keg (9,10-Anthraquinone)</v>
      </c>
      <c r="P915" s="123">
        <v>4</v>
      </c>
      <c r="Q915" s="132" t="str">
        <f>Objects!$G$12</f>
        <v>Iron III Chloride Catalyst</v>
      </c>
      <c r="R915" s="131">
        <v>7</v>
      </c>
      <c r="S915" s="134"/>
      <c r="T915" s="134"/>
      <c r="U915" s="134"/>
      <c r="V915" s="134"/>
      <c r="W915" s="134"/>
      <c r="X915" s="134"/>
      <c r="Y915" s="134"/>
      <c r="Z915" s="134"/>
      <c r="AA915" s="132"/>
      <c r="AB915" s="132"/>
      <c r="AC915" s="132"/>
    </row>
    <row r="916" spans="1:29" ht="15" customHeight="1" x14ac:dyDescent="0.25">
      <c r="A916" s="142" t="str">
        <f>[3]Enums!$A$146</f>
        <v>1.1.2</v>
      </c>
      <c r="C916" s="134"/>
      <c r="D916" s="134"/>
      <c r="E916" s="132" t="str">
        <f>Objects!$L$62</f>
        <v>Drum (Benzene)</v>
      </c>
      <c r="F916" s="131">
        <v>16</v>
      </c>
      <c r="G916" s="132" t="str">
        <f>Objects!$P$52</f>
        <v>Powder Keg (Phthalic Anhydride)</v>
      </c>
      <c r="H916" s="131">
        <v>16</v>
      </c>
      <c r="I916" s="132" t="str">
        <f>Objects!$G$12</f>
        <v>Iron III Chloride Catalyst</v>
      </c>
      <c r="J916" s="131">
        <v>9</v>
      </c>
      <c r="K916" s="132"/>
      <c r="L916" s="131"/>
      <c r="M916" s="132"/>
      <c r="N916" s="131"/>
      <c r="O916" s="160" t="str">
        <f>Objects!$P$51</f>
        <v>Powder Keg (9,10-Anthraquinone)</v>
      </c>
      <c r="P916" s="123">
        <v>16</v>
      </c>
      <c r="Q916" s="132" t="str">
        <f>Objects!$G$12</f>
        <v>Iron III Chloride Catalyst</v>
      </c>
      <c r="R916" s="131">
        <v>8</v>
      </c>
      <c r="S916" s="134"/>
      <c r="T916" s="134"/>
      <c r="U916" s="134"/>
      <c r="V916" s="134"/>
      <c r="W916" s="134"/>
      <c r="X916" s="134"/>
      <c r="Y916" s="134"/>
      <c r="Z916" s="134"/>
      <c r="AA916" s="132"/>
      <c r="AB916" s="132"/>
      <c r="AC916" s="132"/>
    </row>
    <row r="917" spans="1:29" ht="15" customHeight="1" x14ac:dyDescent="0.25">
      <c r="A917" s="142" t="str">
        <f>[3]Enums!$A$146</f>
        <v>1.1.2</v>
      </c>
      <c r="C917" s="134"/>
      <c r="D917" s="134"/>
      <c r="E917" s="132" t="str">
        <f>Objects!$L$62</f>
        <v>Drum (Benzene)</v>
      </c>
      <c r="F917" s="131">
        <v>64</v>
      </c>
      <c r="G917" s="132" t="str">
        <f>Objects!$P$52</f>
        <v>Powder Keg (Phthalic Anhydride)</v>
      </c>
      <c r="H917" s="131">
        <v>64</v>
      </c>
      <c r="I917" s="132" t="str">
        <f>Objects!$G$12</f>
        <v>Iron III Chloride Catalyst</v>
      </c>
      <c r="J917" s="131">
        <v>10</v>
      </c>
      <c r="K917" s="132"/>
      <c r="L917" s="131"/>
      <c r="M917" s="132"/>
      <c r="N917" s="131"/>
      <c r="O917" s="160" t="str">
        <f>Objects!$P$51</f>
        <v>Powder Keg (9,10-Anthraquinone)</v>
      </c>
      <c r="P917" s="123">
        <v>64</v>
      </c>
      <c r="Q917" s="132" t="str">
        <f>Objects!$G$12</f>
        <v>Iron III Chloride Catalyst</v>
      </c>
      <c r="R917" s="131">
        <v>9</v>
      </c>
      <c r="S917" s="134"/>
      <c r="T917" s="134"/>
      <c r="U917" s="134"/>
      <c r="V917" s="134"/>
      <c r="W917" s="134"/>
      <c r="X917" s="134"/>
      <c r="Y917" s="134"/>
      <c r="Z917" s="134"/>
      <c r="AA917" s="132"/>
      <c r="AB917" s="132"/>
      <c r="AC917" s="132"/>
    </row>
    <row r="918" spans="1:29" ht="15" customHeight="1" x14ac:dyDescent="0.25">
      <c r="A918" s="142" t="str">
        <f>[3]Enums!$A$146</f>
        <v>1.1.2</v>
      </c>
      <c r="C918" s="134"/>
      <c r="D918" s="134"/>
      <c r="E918" s="132" t="str">
        <f>Objects!$R$2</f>
        <v>Flask (Hydrogen)</v>
      </c>
      <c r="F918" s="131">
        <v>1</v>
      </c>
      <c r="G918" s="123" t="str">
        <f>Objects!$R$9</f>
        <v>Flask (Oxygen)</v>
      </c>
      <c r="H918" s="131">
        <v>1</v>
      </c>
      <c r="I918" s="132" t="str">
        <f>Objects!$N$51</f>
        <v>Bag (9,10-Anthraquinone)</v>
      </c>
      <c r="J918" s="131">
        <v>1</v>
      </c>
      <c r="K918" s="132"/>
      <c r="L918" s="131"/>
      <c r="M918" s="132"/>
      <c r="N918" s="131"/>
      <c r="O918" s="160" t="str">
        <f>Objects!$J$163</f>
        <v>Vial (Hydrogen Peroxide)</v>
      </c>
      <c r="P918" s="123">
        <v>1</v>
      </c>
      <c r="Q918" s="132" t="str">
        <f>Objects!$N$51</f>
        <v>Bag (9,10-Anthraquinone)</v>
      </c>
      <c r="R918" s="131">
        <v>1</v>
      </c>
      <c r="S918" s="134"/>
      <c r="T918" s="134"/>
      <c r="U918" s="134"/>
      <c r="V918" s="134"/>
      <c r="W918" s="134"/>
      <c r="X918" s="134"/>
      <c r="Y918" s="134"/>
      <c r="Z918" s="134"/>
      <c r="AA918" s="132"/>
      <c r="AB918" s="132"/>
      <c r="AC918" s="132"/>
    </row>
    <row r="919" spans="1:29" ht="15" customHeight="1" x14ac:dyDescent="0.25">
      <c r="A919" s="142" t="str">
        <f>[3]Enums!$A$146</f>
        <v>1.1.2</v>
      </c>
      <c r="C919" s="134"/>
      <c r="D919" s="134"/>
      <c r="E919" s="132" t="str">
        <f>Objects!$R$2</f>
        <v>Flask (Hydrogen)</v>
      </c>
      <c r="F919" s="131">
        <v>4</v>
      </c>
      <c r="G919" s="123" t="str">
        <f>Objects!$R$9</f>
        <v>Flask (Oxygen)</v>
      </c>
      <c r="H919" s="131">
        <v>4</v>
      </c>
      <c r="I919" s="132" t="str">
        <f>Objects!$N$51</f>
        <v>Bag (9,10-Anthraquinone)</v>
      </c>
      <c r="J919" s="131">
        <v>2</v>
      </c>
      <c r="K919" s="132"/>
      <c r="L919" s="131"/>
      <c r="M919" s="132"/>
      <c r="N919" s="131"/>
      <c r="O919" s="160" t="str">
        <f>Objects!$J$163</f>
        <v>Vial (Hydrogen Peroxide)</v>
      </c>
      <c r="P919" s="123">
        <v>4</v>
      </c>
      <c r="Q919" s="132" t="str">
        <f>Objects!$N$51</f>
        <v>Bag (9,10-Anthraquinone)</v>
      </c>
      <c r="R919" s="131">
        <v>2</v>
      </c>
      <c r="S919" s="134"/>
      <c r="T919" s="134"/>
      <c r="U919" s="134"/>
      <c r="V919" s="134"/>
      <c r="W919" s="134"/>
      <c r="X919" s="134"/>
      <c r="Y919" s="134"/>
      <c r="Z919" s="134"/>
      <c r="AA919" s="132"/>
      <c r="AB919" s="132"/>
      <c r="AC919" s="132"/>
    </row>
    <row r="920" spans="1:29" ht="15" customHeight="1" x14ac:dyDescent="0.25">
      <c r="A920" s="142" t="str">
        <f>[3]Enums!$A$146</f>
        <v>1.1.2</v>
      </c>
      <c r="C920" s="134"/>
      <c r="D920" s="134"/>
      <c r="E920" s="132" t="str">
        <f>Objects!$R$2</f>
        <v>Flask (Hydrogen)</v>
      </c>
      <c r="F920" s="131">
        <v>16</v>
      </c>
      <c r="G920" s="123" t="str">
        <f>Objects!$R$9</f>
        <v>Flask (Oxygen)</v>
      </c>
      <c r="H920" s="131">
        <v>16</v>
      </c>
      <c r="I920" s="132" t="str">
        <f>Objects!$N$51</f>
        <v>Bag (9,10-Anthraquinone)</v>
      </c>
      <c r="J920" s="131">
        <v>3</v>
      </c>
      <c r="K920" s="132"/>
      <c r="L920" s="131"/>
      <c r="M920" s="132"/>
      <c r="N920" s="131"/>
      <c r="O920" s="160" t="str">
        <f>Objects!$J$163</f>
        <v>Vial (Hydrogen Peroxide)</v>
      </c>
      <c r="P920" s="123">
        <v>16</v>
      </c>
      <c r="Q920" s="132" t="str">
        <f>Objects!$N$51</f>
        <v>Bag (9,10-Anthraquinone)</v>
      </c>
      <c r="R920" s="131">
        <v>3</v>
      </c>
      <c r="S920" s="134"/>
      <c r="T920" s="134"/>
      <c r="U920" s="134"/>
      <c r="V920" s="134"/>
      <c r="W920" s="134"/>
      <c r="X920" s="134"/>
      <c r="Y920" s="134"/>
      <c r="Z920" s="134"/>
      <c r="AA920" s="132"/>
      <c r="AB920" s="132"/>
      <c r="AC920" s="132"/>
    </row>
    <row r="921" spans="1:29" ht="15" customHeight="1" x14ac:dyDescent="0.25">
      <c r="A921" s="142" t="str">
        <f>[3]Enums!$A$146</f>
        <v>1.1.2</v>
      </c>
      <c r="C921" s="134"/>
      <c r="D921" s="134"/>
      <c r="E921" s="132" t="str">
        <f>Objects!$S$2</f>
        <v>Cartridge (Hydrogen)</v>
      </c>
      <c r="F921" s="131">
        <v>1</v>
      </c>
      <c r="G921" s="123" t="str">
        <f>Objects!$S$9</f>
        <v>Cartridge (Oxygen)</v>
      </c>
      <c r="H921" s="131">
        <v>1</v>
      </c>
      <c r="I921" s="132" t="str">
        <f>Objects!$N$51</f>
        <v>Bag (9,10-Anthraquinone)</v>
      </c>
      <c r="J921" s="131">
        <v>4</v>
      </c>
      <c r="K921" s="132"/>
      <c r="L921" s="131"/>
      <c r="M921" s="132"/>
      <c r="N921" s="131"/>
      <c r="O921" s="160" t="str">
        <f>Objects!$K$163</f>
        <v>Beaker (Hydrogen Peroxide)</v>
      </c>
      <c r="P921" s="123">
        <v>1</v>
      </c>
      <c r="Q921" s="132" t="str">
        <f>Objects!$N$51</f>
        <v>Bag (9,10-Anthraquinone)</v>
      </c>
      <c r="R921" s="131">
        <v>4</v>
      </c>
      <c r="S921" s="134"/>
      <c r="T921" s="134"/>
      <c r="U921" s="134"/>
      <c r="V921" s="134"/>
      <c r="W921" s="134"/>
      <c r="X921" s="134"/>
      <c r="Y921" s="134"/>
      <c r="Z921" s="134"/>
      <c r="AA921" s="132"/>
      <c r="AB921" s="132"/>
      <c r="AC921" s="132"/>
    </row>
    <row r="922" spans="1:29" ht="15" customHeight="1" x14ac:dyDescent="0.25">
      <c r="A922" s="142" t="str">
        <f>[3]Enums!$A$146</f>
        <v>1.1.2</v>
      </c>
      <c r="C922" s="134"/>
      <c r="D922" s="134"/>
      <c r="E922" s="132" t="str">
        <f>Objects!$S$2</f>
        <v>Cartridge (Hydrogen)</v>
      </c>
      <c r="F922" s="131">
        <v>4</v>
      </c>
      <c r="G922" s="123" t="str">
        <f>Objects!$S$9</f>
        <v>Cartridge (Oxygen)</v>
      </c>
      <c r="H922" s="131">
        <v>4</v>
      </c>
      <c r="I922" s="132" t="str">
        <f>Objects!$N$51</f>
        <v>Bag (9,10-Anthraquinone)</v>
      </c>
      <c r="J922" s="131">
        <v>5</v>
      </c>
      <c r="K922" s="132"/>
      <c r="L922" s="131"/>
      <c r="M922" s="132"/>
      <c r="N922" s="131"/>
      <c r="O922" s="160" t="str">
        <f>Objects!$K$163</f>
        <v>Beaker (Hydrogen Peroxide)</v>
      </c>
      <c r="P922" s="123">
        <v>4</v>
      </c>
      <c r="Q922" s="132" t="str">
        <f>Objects!$N$51</f>
        <v>Bag (9,10-Anthraquinone)</v>
      </c>
      <c r="R922" s="131">
        <v>5</v>
      </c>
      <c r="S922" s="134"/>
      <c r="T922" s="134"/>
      <c r="U922" s="134"/>
      <c r="V922" s="134"/>
      <c r="W922" s="134"/>
      <c r="X922" s="134"/>
      <c r="Y922" s="134"/>
      <c r="Z922" s="134"/>
      <c r="AA922" s="132"/>
      <c r="AB922" s="132"/>
      <c r="AC922" s="132"/>
    </row>
    <row r="923" spans="1:29" ht="15" customHeight="1" x14ac:dyDescent="0.25">
      <c r="A923" s="142" t="str">
        <f>[3]Enums!$A$146</f>
        <v>1.1.2</v>
      </c>
      <c r="C923" s="134"/>
      <c r="D923" s="134"/>
      <c r="E923" s="132" t="str">
        <f>Objects!$S$2</f>
        <v>Cartridge (Hydrogen)</v>
      </c>
      <c r="F923" s="131">
        <v>16</v>
      </c>
      <c r="G923" s="123" t="str">
        <f>Objects!$S$9</f>
        <v>Cartridge (Oxygen)</v>
      </c>
      <c r="H923" s="131">
        <v>16</v>
      </c>
      <c r="I923" s="132" t="str">
        <f>Objects!$N$51</f>
        <v>Bag (9,10-Anthraquinone)</v>
      </c>
      <c r="J923" s="131">
        <v>6</v>
      </c>
      <c r="K923" s="132"/>
      <c r="L923" s="131"/>
      <c r="M923" s="132"/>
      <c r="N923" s="131"/>
      <c r="O923" s="160" t="str">
        <f>Objects!$K$163</f>
        <v>Beaker (Hydrogen Peroxide)</v>
      </c>
      <c r="P923" s="123">
        <v>16</v>
      </c>
      <c r="Q923" s="132" t="str">
        <f>Objects!$N$51</f>
        <v>Bag (9,10-Anthraquinone)</v>
      </c>
      <c r="R923" s="131">
        <v>6</v>
      </c>
      <c r="S923" s="134"/>
      <c r="T923" s="134"/>
      <c r="U923" s="134"/>
      <c r="V923" s="134"/>
      <c r="W923" s="134"/>
      <c r="X923" s="134"/>
      <c r="Y923" s="134"/>
      <c r="Z923" s="134"/>
      <c r="AA923" s="132"/>
      <c r="AB923" s="132"/>
      <c r="AC923" s="132"/>
    </row>
    <row r="924" spans="1:29" ht="15" customHeight="1" x14ac:dyDescent="0.25">
      <c r="A924" s="142" t="str">
        <f>[3]Enums!$A$146</f>
        <v>1.1.2</v>
      </c>
      <c r="C924" s="134"/>
      <c r="D924" s="134"/>
      <c r="E924" s="132" t="str">
        <f>Objects!$T$2</f>
        <v>Canister (Hydrogen)</v>
      </c>
      <c r="F924" s="131">
        <v>1</v>
      </c>
      <c r="G924" s="123" t="str">
        <f>Objects!$T$9</f>
        <v>Canister (Oxygen)</v>
      </c>
      <c r="H924" s="131">
        <v>1</v>
      </c>
      <c r="I924" s="132" t="str">
        <f>Objects!$N$51</f>
        <v>Bag (9,10-Anthraquinone)</v>
      </c>
      <c r="J924" s="131">
        <v>7</v>
      </c>
      <c r="K924" s="132"/>
      <c r="L924" s="131"/>
      <c r="M924" s="132"/>
      <c r="N924" s="131"/>
      <c r="O924" s="160" t="str">
        <f>Objects!$L$163</f>
        <v>Drum (Hydrogen Peroxide)</v>
      </c>
      <c r="P924" s="123">
        <v>1</v>
      </c>
      <c r="Q924" s="132" t="str">
        <f>Objects!$N$51</f>
        <v>Bag (9,10-Anthraquinone)</v>
      </c>
      <c r="R924" s="131">
        <v>7</v>
      </c>
      <c r="S924" s="134"/>
      <c r="T924" s="134"/>
      <c r="U924" s="134"/>
      <c r="V924" s="134"/>
      <c r="W924" s="134"/>
      <c r="X924" s="134"/>
      <c r="Y924" s="134"/>
      <c r="Z924" s="134"/>
      <c r="AA924" s="132"/>
      <c r="AB924" s="132"/>
      <c r="AC924" s="132"/>
    </row>
    <row r="925" spans="1:29" ht="15" customHeight="1" x14ac:dyDescent="0.25">
      <c r="A925" s="142" t="str">
        <f>[3]Enums!$A$146</f>
        <v>1.1.2</v>
      </c>
      <c r="C925" s="134"/>
      <c r="D925" s="134"/>
      <c r="E925" s="132" t="str">
        <f>Objects!$T$2</f>
        <v>Canister (Hydrogen)</v>
      </c>
      <c r="F925" s="131">
        <v>4</v>
      </c>
      <c r="G925" s="123" t="str">
        <f>Objects!$T$9</f>
        <v>Canister (Oxygen)</v>
      </c>
      <c r="H925" s="131">
        <v>4</v>
      </c>
      <c r="I925" s="132" t="str">
        <f>Objects!$N$51</f>
        <v>Bag (9,10-Anthraquinone)</v>
      </c>
      <c r="J925" s="131">
        <v>8</v>
      </c>
      <c r="K925" s="132"/>
      <c r="L925" s="131"/>
      <c r="M925" s="132"/>
      <c r="N925" s="131"/>
      <c r="O925" s="160" t="str">
        <f>Objects!$L$163</f>
        <v>Drum (Hydrogen Peroxide)</v>
      </c>
      <c r="P925" s="123">
        <v>4</v>
      </c>
      <c r="Q925" s="132" t="str">
        <f>Objects!$N$51</f>
        <v>Bag (9,10-Anthraquinone)</v>
      </c>
      <c r="R925" s="131">
        <v>8</v>
      </c>
      <c r="S925" s="134"/>
      <c r="T925" s="134"/>
      <c r="U925" s="134"/>
      <c r="V925" s="134"/>
      <c r="W925" s="134"/>
      <c r="X925" s="134"/>
      <c r="Y925" s="134"/>
      <c r="Z925" s="134"/>
      <c r="AA925" s="132"/>
      <c r="AB925" s="132"/>
      <c r="AC925" s="132"/>
    </row>
    <row r="926" spans="1:29" ht="15" customHeight="1" x14ac:dyDescent="0.25">
      <c r="A926" s="142" t="str">
        <f>[3]Enums!$A$146</f>
        <v>1.1.2</v>
      </c>
      <c r="C926" s="134"/>
      <c r="D926" s="134"/>
      <c r="E926" s="132" t="str">
        <f>Objects!$T$2</f>
        <v>Canister (Hydrogen)</v>
      </c>
      <c r="F926" s="131">
        <v>16</v>
      </c>
      <c r="G926" s="123" t="str">
        <f>Objects!$T$9</f>
        <v>Canister (Oxygen)</v>
      </c>
      <c r="H926" s="131">
        <v>16</v>
      </c>
      <c r="I926" s="132" t="str">
        <f>Objects!$N$51</f>
        <v>Bag (9,10-Anthraquinone)</v>
      </c>
      <c r="J926" s="131">
        <v>9</v>
      </c>
      <c r="K926" s="132"/>
      <c r="L926" s="131"/>
      <c r="M926" s="132"/>
      <c r="N926" s="131"/>
      <c r="O926" s="160" t="str">
        <f>Objects!$L$163</f>
        <v>Drum (Hydrogen Peroxide)</v>
      </c>
      <c r="P926" s="123">
        <v>16</v>
      </c>
      <c r="Q926" s="132" t="str">
        <f>Objects!$N$51</f>
        <v>Bag (9,10-Anthraquinone)</v>
      </c>
      <c r="R926" s="131">
        <v>9</v>
      </c>
      <c r="S926" s="134"/>
      <c r="T926" s="134"/>
      <c r="U926" s="134"/>
      <c r="V926" s="134"/>
      <c r="W926" s="134"/>
      <c r="X926" s="134"/>
      <c r="Y926" s="134"/>
      <c r="Z926" s="134"/>
      <c r="AA926" s="132"/>
      <c r="AB926" s="132"/>
      <c r="AC926" s="132"/>
    </row>
    <row r="927" spans="1:29" ht="15" customHeight="1" x14ac:dyDescent="0.25">
      <c r="A927" s="142" t="str">
        <f>[3]Enums!$A$146</f>
        <v>1.1.2</v>
      </c>
      <c r="C927" s="134"/>
      <c r="D927" s="134"/>
      <c r="E927" s="132" t="str">
        <f>Objects!$T$2</f>
        <v>Canister (Hydrogen)</v>
      </c>
      <c r="F927" s="131">
        <v>64</v>
      </c>
      <c r="G927" s="132" t="str">
        <f>Objects!$T$9</f>
        <v>Canister (Oxygen)</v>
      </c>
      <c r="H927" s="131">
        <v>64</v>
      </c>
      <c r="I927" s="132" t="str">
        <f>Objects!$N$51</f>
        <v>Bag (9,10-Anthraquinone)</v>
      </c>
      <c r="J927" s="131">
        <v>10</v>
      </c>
      <c r="K927" s="132"/>
      <c r="L927" s="131"/>
      <c r="M927" s="132"/>
      <c r="N927" s="131"/>
      <c r="O927" s="160" t="str">
        <f>Objects!$L$163</f>
        <v>Drum (Hydrogen Peroxide)</v>
      </c>
      <c r="P927" s="123">
        <v>64</v>
      </c>
      <c r="Q927" s="132" t="str">
        <f>Objects!$N$51</f>
        <v>Bag (9,10-Anthraquinone)</v>
      </c>
      <c r="R927" s="131">
        <v>10</v>
      </c>
      <c r="S927" s="134"/>
      <c r="T927" s="134"/>
      <c r="U927" s="134"/>
      <c r="V927" s="134"/>
      <c r="W927" s="134"/>
      <c r="X927" s="134"/>
      <c r="Y927" s="134"/>
      <c r="Z927" s="134"/>
      <c r="AA927" s="132"/>
      <c r="AB927" s="132"/>
      <c r="AC927" s="132"/>
    </row>
    <row r="928" spans="1:29" ht="15" customHeight="1" x14ac:dyDescent="0.25">
      <c r="A928" s="142" t="str">
        <f>[3]Enums!$A$146</f>
        <v>1.1.2</v>
      </c>
      <c r="C928" s="134"/>
      <c r="D928" s="134"/>
      <c r="E928" s="134" t="str">
        <f>Objects!$J$164</f>
        <v>Vial (Hydroquinone)</v>
      </c>
      <c r="F928" s="123">
        <v>1</v>
      </c>
      <c r="G928" s="132" t="str">
        <f>Objects!$J$241</f>
        <v>Bag (Potassium Carbonate)</v>
      </c>
      <c r="H928" s="123">
        <v>2</v>
      </c>
      <c r="I928" s="132"/>
      <c r="J928" s="131"/>
      <c r="K928" s="132"/>
      <c r="L928" s="131"/>
      <c r="M928" s="132"/>
      <c r="N928" s="131"/>
      <c r="O928" s="160" t="str">
        <f>Objects!$N$54</f>
        <v>Bag (Disodium Hydroquinone)</v>
      </c>
      <c r="P928" s="131">
        <v>1</v>
      </c>
      <c r="Q928" s="123"/>
      <c r="R928" s="123"/>
      <c r="S928" s="134"/>
      <c r="T928" s="134"/>
      <c r="U928" s="134"/>
      <c r="V928" s="134"/>
      <c r="W928" s="134"/>
      <c r="X928" s="134"/>
      <c r="Y928" s="134"/>
      <c r="Z928" s="134"/>
      <c r="AA928" s="132"/>
      <c r="AB928" s="132"/>
      <c r="AC928" s="132"/>
    </row>
    <row r="929" spans="1:29" ht="15" customHeight="1" x14ac:dyDescent="0.25">
      <c r="A929" s="142" t="str">
        <f>[3]Enums!$A$146</f>
        <v>1.1.2</v>
      </c>
      <c r="C929" s="134"/>
      <c r="D929" s="134"/>
      <c r="E929" s="134" t="str">
        <f>Objects!$J$164</f>
        <v>Vial (Hydroquinone)</v>
      </c>
      <c r="F929" s="123">
        <v>4</v>
      </c>
      <c r="G929" s="132" t="str">
        <f>Objects!$J$241</f>
        <v>Bag (Potassium Carbonate)</v>
      </c>
      <c r="H929" s="123">
        <v>8</v>
      </c>
      <c r="I929" s="132"/>
      <c r="J929" s="131"/>
      <c r="K929" s="132"/>
      <c r="L929" s="131"/>
      <c r="M929" s="132"/>
      <c r="N929" s="131"/>
      <c r="O929" s="160" t="str">
        <f>Objects!$N$54</f>
        <v>Bag (Disodium Hydroquinone)</v>
      </c>
      <c r="P929" s="131">
        <v>4</v>
      </c>
      <c r="Q929" s="123"/>
      <c r="R929" s="123"/>
      <c r="S929" s="134"/>
      <c r="T929" s="134"/>
      <c r="U929" s="134"/>
      <c r="V929" s="134"/>
      <c r="W929" s="134"/>
      <c r="X929" s="134"/>
      <c r="Y929" s="134"/>
      <c r="Z929" s="134"/>
      <c r="AA929" s="132"/>
      <c r="AB929" s="132"/>
      <c r="AC929" s="132"/>
    </row>
    <row r="930" spans="1:29" ht="15" customHeight="1" x14ac:dyDescent="0.25">
      <c r="A930" s="142" t="str">
        <f>[3]Enums!$A$146</f>
        <v>1.1.2</v>
      </c>
      <c r="C930" s="134"/>
      <c r="D930" s="134"/>
      <c r="E930" s="134" t="str">
        <f>Objects!$J$164</f>
        <v>Vial (Hydroquinone)</v>
      </c>
      <c r="F930" s="123">
        <v>16</v>
      </c>
      <c r="G930" s="132" t="str">
        <f>Objects!$J$241</f>
        <v>Bag (Potassium Carbonate)</v>
      </c>
      <c r="H930" s="123">
        <v>32</v>
      </c>
      <c r="I930" s="132"/>
      <c r="J930" s="131"/>
      <c r="K930" s="132"/>
      <c r="L930" s="131"/>
      <c r="M930" s="132"/>
      <c r="N930" s="131"/>
      <c r="O930" s="160" t="str">
        <f>Objects!$N$54</f>
        <v>Bag (Disodium Hydroquinone)</v>
      </c>
      <c r="P930" s="131">
        <v>16</v>
      </c>
      <c r="Q930" s="123"/>
      <c r="R930" s="123"/>
      <c r="S930" s="134"/>
      <c r="T930" s="134"/>
      <c r="U930" s="134"/>
      <c r="V930" s="134"/>
      <c r="W930" s="134"/>
      <c r="X930" s="134"/>
      <c r="Y930" s="134"/>
      <c r="Z930" s="134"/>
      <c r="AA930" s="132"/>
      <c r="AB930" s="132"/>
      <c r="AC930" s="132"/>
    </row>
    <row r="931" spans="1:29" ht="15" customHeight="1" x14ac:dyDescent="0.25">
      <c r="A931" s="142" t="str">
        <f>[3]Enums!$A$146</f>
        <v>1.1.2</v>
      </c>
      <c r="C931" s="134"/>
      <c r="D931" s="134"/>
      <c r="E931" s="134" t="str">
        <f>Objects!$K$164</f>
        <v>Beaker (Hydroquinone)</v>
      </c>
      <c r="F931" s="123">
        <v>1</v>
      </c>
      <c r="G931" s="132" t="str">
        <f>Objects!$J$241</f>
        <v>Bag (Potassium Carbonate)</v>
      </c>
      <c r="H931" s="123">
        <v>2</v>
      </c>
      <c r="I931" s="132"/>
      <c r="J931" s="131"/>
      <c r="K931" s="132"/>
      <c r="L931" s="131"/>
      <c r="M931" s="132"/>
      <c r="N931" s="131"/>
      <c r="O931" s="160" t="str">
        <f>Objects!$O$54</f>
        <v>Sack (Disodium Hydroquinone)</v>
      </c>
      <c r="P931" s="131">
        <v>1</v>
      </c>
      <c r="Q931" s="123"/>
      <c r="R931" s="123"/>
      <c r="S931" s="134"/>
      <c r="T931" s="134"/>
      <c r="U931" s="134"/>
      <c r="V931" s="134"/>
      <c r="W931" s="134"/>
      <c r="X931" s="134"/>
      <c r="Y931" s="134"/>
      <c r="Z931" s="134"/>
      <c r="AA931" s="132"/>
      <c r="AB931" s="132"/>
      <c r="AC931" s="132"/>
    </row>
    <row r="932" spans="1:29" ht="15" customHeight="1" x14ac:dyDescent="0.25">
      <c r="A932" s="142" t="str">
        <f>[3]Enums!$A$146</f>
        <v>1.1.2</v>
      </c>
      <c r="C932" s="134"/>
      <c r="D932" s="134"/>
      <c r="E932" s="134" t="str">
        <f>Objects!$K$164</f>
        <v>Beaker (Hydroquinone)</v>
      </c>
      <c r="F932" s="123">
        <v>4</v>
      </c>
      <c r="G932" s="132" t="str">
        <f>Objects!$J$241</f>
        <v>Bag (Potassium Carbonate)</v>
      </c>
      <c r="H932" s="123">
        <v>8</v>
      </c>
      <c r="I932" s="132"/>
      <c r="J932" s="131"/>
      <c r="K932" s="132"/>
      <c r="L932" s="131"/>
      <c r="M932" s="132"/>
      <c r="N932" s="131"/>
      <c r="O932" s="160" t="str">
        <f>Objects!$O$54</f>
        <v>Sack (Disodium Hydroquinone)</v>
      </c>
      <c r="P932" s="131">
        <v>4</v>
      </c>
      <c r="Q932" s="123"/>
      <c r="R932" s="123"/>
      <c r="S932" s="134"/>
      <c r="T932" s="134"/>
      <c r="U932" s="134"/>
      <c r="V932" s="134"/>
      <c r="W932" s="134"/>
      <c r="X932" s="134"/>
      <c r="Y932" s="134"/>
      <c r="Z932" s="134"/>
      <c r="AA932" s="132"/>
      <c r="AB932" s="132"/>
      <c r="AC932" s="132"/>
    </row>
    <row r="933" spans="1:29" ht="15" customHeight="1" x14ac:dyDescent="0.25">
      <c r="A933" s="142" t="str">
        <f>[3]Enums!$A$146</f>
        <v>1.1.2</v>
      </c>
      <c r="C933" s="134"/>
      <c r="D933" s="134"/>
      <c r="E933" s="134" t="str">
        <f>Objects!$K$164</f>
        <v>Beaker (Hydroquinone)</v>
      </c>
      <c r="F933" s="123">
        <v>16</v>
      </c>
      <c r="G933" s="132" t="str">
        <f>Objects!$J$241</f>
        <v>Bag (Potassium Carbonate)</v>
      </c>
      <c r="H933" s="123">
        <v>32</v>
      </c>
      <c r="I933" s="132"/>
      <c r="J933" s="131"/>
      <c r="K933" s="132"/>
      <c r="L933" s="131"/>
      <c r="M933" s="132"/>
      <c r="N933" s="131"/>
      <c r="O933" s="160" t="str">
        <f>Objects!$O$54</f>
        <v>Sack (Disodium Hydroquinone)</v>
      </c>
      <c r="P933" s="131">
        <v>16</v>
      </c>
      <c r="Q933" s="123"/>
      <c r="R933" s="123"/>
      <c r="S933" s="134"/>
      <c r="T933" s="134"/>
      <c r="U933" s="134"/>
      <c r="V933" s="134"/>
      <c r="W933" s="134"/>
      <c r="X933" s="134"/>
      <c r="Y933" s="134"/>
      <c r="Z933" s="134"/>
      <c r="AA933" s="132"/>
      <c r="AB933" s="132"/>
      <c r="AC933" s="132"/>
    </row>
    <row r="934" spans="1:29" ht="15" customHeight="1" x14ac:dyDescent="0.25">
      <c r="A934" s="142" t="str">
        <f>[3]Enums!$A$146</f>
        <v>1.1.2</v>
      </c>
      <c r="C934" s="134"/>
      <c r="D934" s="134"/>
      <c r="E934" s="134" t="str">
        <f>Objects!$L$164</f>
        <v>Drum (Hydroquinone)</v>
      </c>
      <c r="F934" s="123">
        <v>1</v>
      </c>
      <c r="G934" s="132" t="str">
        <f>Objects!$J$241</f>
        <v>Bag (Potassium Carbonate)</v>
      </c>
      <c r="H934" s="123">
        <v>2</v>
      </c>
      <c r="I934" s="132"/>
      <c r="J934" s="131"/>
      <c r="K934" s="132"/>
      <c r="L934" s="131"/>
      <c r="M934" s="132"/>
      <c r="N934" s="131"/>
      <c r="O934" s="160" t="str">
        <f>Objects!$P$54</f>
        <v>Powder Keg (Disodium Hydroquinone)</v>
      </c>
      <c r="P934" s="131">
        <v>1</v>
      </c>
      <c r="Q934" s="123"/>
      <c r="R934" s="123"/>
      <c r="S934" s="134"/>
      <c r="T934" s="134"/>
      <c r="U934" s="134"/>
      <c r="V934" s="134"/>
      <c r="W934" s="134"/>
      <c r="X934" s="134"/>
      <c r="Y934" s="134"/>
      <c r="Z934" s="134"/>
      <c r="AA934" s="132"/>
      <c r="AB934" s="132"/>
      <c r="AC934" s="132"/>
    </row>
    <row r="935" spans="1:29" ht="15" customHeight="1" x14ac:dyDescent="0.25">
      <c r="A935" s="142" t="str">
        <f>[3]Enums!$A$146</f>
        <v>1.1.2</v>
      </c>
      <c r="C935" s="134"/>
      <c r="D935" s="134"/>
      <c r="E935" s="134" t="str">
        <f>Objects!$L$164</f>
        <v>Drum (Hydroquinone)</v>
      </c>
      <c r="F935" s="123">
        <v>4</v>
      </c>
      <c r="G935" s="132" t="str">
        <f>Objects!$J$241</f>
        <v>Bag (Potassium Carbonate)</v>
      </c>
      <c r="H935" s="123">
        <v>8</v>
      </c>
      <c r="I935" s="132"/>
      <c r="J935" s="131"/>
      <c r="K935" s="132"/>
      <c r="L935" s="131"/>
      <c r="M935" s="132"/>
      <c r="N935" s="131"/>
      <c r="O935" s="160" t="str">
        <f>Objects!$P$54</f>
        <v>Powder Keg (Disodium Hydroquinone)</v>
      </c>
      <c r="P935" s="131">
        <v>4</v>
      </c>
      <c r="Q935" s="123"/>
      <c r="R935" s="123"/>
      <c r="S935" s="134"/>
      <c r="T935" s="134"/>
      <c r="U935" s="134"/>
      <c r="V935" s="134"/>
      <c r="W935" s="134"/>
      <c r="X935" s="134"/>
      <c r="Y935" s="134"/>
      <c r="Z935" s="134"/>
      <c r="AA935" s="132"/>
      <c r="AB935" s="132"/>
      <c r="AC935" s="132"/>
    </row>
    <row r="936" spans="1:29" ht="15" customHeight="1" x14ac:dyDescent="0.25">
      <c r="A936" s="142" t="str">
        <f>[3]Enums!$A$146</f>
        <v>1.1.2</v>
      </c>
      <c r="C936" s="134"/>
      <c r="D936" s="134"/>
      <c r="E936" s="134" t="str">
        <f>Objects!$L$164</f>
        <v>Drum (Hydroquinone)</v>
      </c>
      <c r="F936" s="123">
        <v>16</v>
      </c>
      <c r="G936" s="132" t="str">
        <f>Objects!$J$241</f>
        <v>Bag (Potassium Carbonate)</v>
      </c>
      <c r="H936" s="123">
        <v>32</v>
      </c>
      <c r="I936" s="132"/>
      <c r="J936" s="131"/>
      <c r="K936" s="132"/>
      <c r="L936" s="131"/>
      <c r="M936" s="132"/>
      <c r="N936" s="131"/>
      <c r="O936" s="160" t="str">
        <f>Objects!$P$54</f>
        <v>Powder Keg (Disodium Hydroquinone)</v>
      </c>
      <c r="P936" s="131">
        <v>16</v>
      </c>
      <c r="Q936" s="123"/>
      <c r="R936" s="134"/>
      <c r="S936" s="134"/>
      <c r="T936" s="134"/>
      <c r="U936" s="134"/>
      <c r="V936" s="134"/>
      <c r="W936" s="134"/>
      <c r="X936" s="134"/>
      <c r="Y936" s="134"/>
      <c r="Z936" s="134"/>
      <c r="AA936" s="132"/>
      <c r="AB936" s="132"/>
      <c r="AC936" s="132"/>
    </row>
    <row r="937" spans="1:29" ht="15" customHeight="1" x14ac:dyDescent="0.25">
      <c r="A937" s="142" t="str">
        <f>[3]Enums!$A$146</f>
        <v>1.1.2</v>
      </c>
      <c r="C937" s="134"/>
      <c r="D937" s="134"/>
      <c r="E937" s="134" t="str">
        <f>Objects!$L$164</f>
        <v>Drum (Hydroquinone)</v>
      </c>
      <c r="F937" s="123">
        <v>64</v>
      </c>
      <c r="G937" s="132" t="str">
        <f>Objects!$J$241</f>
        <v>Bag (Potassium Carbonate)</v>
      </c>
      <c r="H937" s="123">
        <v>64</v>
      </c>
      <c r="I937" s="132" t="str">
        <f>Objects!$J$241</f>
        <v>Bag (Potassium Carbonate)</v>
      </c>
      <c r="J937" s="123">
        <v>64</v>
      </c>
      <c r="K937" s="132"/>
      <c r="L937" s="131"/>
      <c r="M937" s="132"/>
      <c r="N937" s="131"/>
      <c r="O937" s="160" t="str">
        <f>Objects!$P$54</f>
        <v>Powder Keg (Disodium Hydroquinone)</v>
      </c>
      <c r="P937" s="131">
        <v>64</v>
      </c>
      <c r="Q937" s="123"/>
      <c r="R937" s="134"/>
      <c r="S937" s="134"/>
      <c r="T937" s="134"/>
      <c r="U937" s="134"/>
      <c r="V937" s="134"/>
      <c r="W937" s="134"/>
      <c r="X937" s="134"/>
      <c r="Y937" s="134"/>
      <c r="Z937" s="134"/>
      <c r="AA937" s="132"/>
      <c r="AB937" s="132"/>
      <c r="AC937" s="132"/>
    </row>
    <row r="938" spans="1:29" ht="15" customHeight="1" x14ac:dyDescent="0.25">
      <c r="A938" s="142" t="str">
        <f>[3]Enums!$A$146</f>
        <v>1.1.2</v>
      </c>
      <c r="C938" s="134"/>
      <c r="D938" s="134"/>
      <c r="E938" s="132" t="str">
        <f>Objects!$C$23</f>
        <v>Potash Ore</v>
      </c>
      <c r="F938" s="131">
        <v>1</v>
      </c>
      <c r="G938" s="132" t="str">
        <f>Objects!$J$45</f>
        <v>Flask (Ammonia)</v>
      </c>
      <c r="H938" s="131">
        <v>1</v>
      </c>
      <c r="I938" s="132"/>
      <c r="J938" s="131"/>
      <c r="K938" s="132"/>
      <c r="L938" s="131"/>
      <c r="M938" s="132"/>
      <c r="N938" s="131"/>
      <c r="O938" s="160" t="str">
        <f>Objects!$K$245</f>
        <v>Sack (Potassium Hydroxide)</v>
      </c>
      <c r="P938" s="133">
        <v>4</v>
      </c>
      <c r="Q938" s="134"/>
      <c r="R938" s="134"/>
      <c r="S938" s="134"/>
      <c r="T938" s="134"/>
      <c r="U938" s="134"/>
      <c r="V938" s="134"/>
      <c r="W938" s="134"/>
      <c r="X938" s="134"/>
      <c r="Y938" s="134"/>
      <c r="Z938" s="134"/>
      <c r="AA938" s="132"/>
      <c r="AB938" s="132"/>
      <c r="AC938" s="132"/>
    </row>
    <row r="939" spans="1:29" ht="15" customHeight="1" x14ac:dyDescent="0.25">
      <c r="A939" s="142" t="str">
        <f>[3]Enums!$A$146</f>
        <v>1.1.2</v>
      </c>
      <c r="C939" s="134"/>
      <c r="D939" s="134"/>
      <c r="E939" s="132" t="str">
        <f>Objects!$C$23</f>
        <v>Potash Ore</v>
      </c>
      <c r="F939" s="131">
        <v>4</v>
      </c>
      <c r="G939" s="132" t="str">
        <f>Objects!$J$45</f>
        <v>Flask (Ammonia)</v>
      </c>
      <c r="H939" s="131">
        <v>4</v>
      </c>
      <c r="I939" s="132"/>
      <c r="J939" s="131"/>
      <c r="K939" s="132"/>
      <c r="L939" s="131"/>
      <c r="M939" s="132"/>
      <c r="N939" s="131"/>
      <c r="O939" s="160" t="str">
        <f>Objects!$K$245</f>
        <v>Sack (Potassium Hydroxide)</v>
      </c>
      <c r="P939" s="133">
        <v>16</v>
      </c>
      <c r="Q939" s="134"/>
      <c r="R939" s="134"/>
      <c r="S939" s="134"/>
      <c r="T939" s="134"/>
      <c r="U939" s="134"/>
      <c r="V939" s="134"/>
      <c r="W939" s="134"/>
      <c r="X939" s="134"/>
      <c r="Y939" s="134"/>
      <c r="Z939" s="134"/>
      <c r="AA939" s="132"/>
      <c r="AB939" s="132"/>
      <c r="AC939" s="132"/>
    </row>
    <row r="940" spans="1:29" ht="15" customHeight="1" x14ac:dyDescent="0.25">
      <c r="A940" s="142" t="str">
        <f>[3]Enums!$A$146</f>
        <v>1.1.2</v>
      </c>
      <c r="C940" s="134"/>
      <c r="D940" s="134"/>
      <c r="E940" s="132" t="str">
        <f>Objects!$C$23</f>
        <v>Potash Ore</v>
      </c>
      <c r="F940" s="131">
        <v>16</v>
      </c>
      <c r="G940" s="132" t="str">
        <f>Objects!$J$45</f>
        <v>Flask (Ammonia)</v>
      </c>
      <c r="H940" s="131">
        <v>16</v>
      </c>
      <c r="I940" s="132"/>
      <c r="J940" s="131"/>
      <c r="K940" s="132"/>
      <c r="L940" s="131"/>
      <c r="M940" s="132"/>
      <c r="N940" s="131"/>
      <c r="O940" s="160" t="str">
        <f>Objects!$L$245</f>
        <v>Powder Keg (Potassium Hydroxide)</v>
      </c>
      <c r="P940" s="133">
        <v>1</v>
      </c>
      <c r="Q940" s="134"/>
      <c r="R940" s="134"/>
      <c r="S940" s="134"/>
      <c r="T940" s="134"/>
      <c r="U940" s="134"/>
      <c r="V940" s="134"/>
      <c r="W940" s="134"/>
      <c r="X940" s="134"/>
      <c r="Y940" s="134"/>
      <c r="Z940" s="134"/>
      <c r="AA940" s="132"/>
      <c r="AB940" s="132"/>
      <c r="AC940" s="132"/>
    </row>
    <row r="941" spans="1:29" ht="15" customHeight="1" x14ac:dyDescent="0.25">
      <c r="A941" s="142" t="str">
        <f>[3]Enums!$A$146</f>
        <v>1.1.2</v>
      </c>
      <c r="C941" s="134"/>
      <c r="D941" s="134"/>
      <c r="E941" s="132" t="str">
        <f>Objects!$C$23</f>
        <v>Potash Ore</v>
      </c>
      <c r="F941" s="131">
        <v>64</v>
      </c>
      <c r="G941" s="132" t="str">
        <f>Objects!$J$45</f>
        <v>Flask (Ammonia)</v>
      </c>
      <c r="H941" s="131">
        <v>64</v>
      </c>
      <c r="I941" s="132"/>
      <c r="J941" s="131"/>
      <c r="K941" s="132"/>
      <c r="L941" s="131"/>
      <c r="M941" s="132"/>
      <c r="N941" s="131"/>
      <c r="O941" s="160" t="str">
        <f>Objects!$L$245</f>
        <v>Powder Keg (Potassium Hydroxide)</v>
      </c>
      <c r="P941" s="133">
        <v>4</v>
      </c>
      <c r="Q941" s="134"/>
      <c r="R941" s="134"/>
      <c r="S941" s="134"/>
      <c r="T941" s="134"/>
      <c r="U941" s="134"/>
      <c r="V941" s="134"/>
      <c r="W941" s="134"/>
      <c r="X941" s="134"/>
      <c r="Y941" s="134"/>
      <c r="Z941" s="134"/>
      <c r="AA941" s="132"/>
      <c r="AB941" s="132"/>
      <c r="AC941" s="132"/>
    </row>
    <row r="942" spans="1:29" ht="15" customHeight="1" x14ac:dyDescent="0.25">
      <c r="A942" s="142" t="str">
        <f>[3]Enums!$A$146</f>
        <v>1.1.2</v>
      </c>
      <c r="C942" s="134"/>
      <c r="D942" s="134"/>
      <c r="E942" s="132" t="str">
        <f>Objects!$F$23</f>
        <v>Block of Potash</v>
      </c>
      <c r="F942" s="131">
        <v>1</v>
      </c>
      <c r="G942" s="132" t="str">
        <f>Objects!$J$45</f>
        <v>Flask (Ammonia)</v>
      </c>
      <c r="H942" s="131">
        <v>8</v>
      </c>
      <c r="I942" s="132"/>
      <c r="J942" s="131"/>
      <c r="K942" s="132"/>
      <c r="L942" s="131"/>
      <c r="M942" s="132"/>
      <c r="N942" s="131"/>
      <c r="O942" s="160" t="str">
        <f>Objects!$K$245</f>
        <v>Sack (Potassium Hydroxide)</v>
      </c>
      <c r="P942" s="133">
        <v>32</v>
      </c>
      <c r="Q942" s="134"/>
      <c r="R942" s="134"/>
      <c r="S942" s="134"/>
      <c r="T942" s="134"/>
      <c r="U942" s="134"/>
      <c r="V942" s="134"/>
      <c r="W942" s="134"/>
      <c r="X942" s="134"/>
      <c r="Y942" s="134"/>
      <c r="Z942" s="134"/>
      <c r="AA942" s="132"/>
      <c r="AB942" s="132"/>
      <c r="AC942" s="132"/>
    </row>
    <row r="943" spans="1:29" ht="15" customHeight="1" x14ac:dyDescent="0.25">
      <c r="A943" s="142" t="str">
        <f>[3]Enums!$A$146</f>
        <v>1.1.2</v>
      </c>
      <c r="C943" s="134"/>
      <c r="D943" s="134"/>
      <c r="E943" s="132" t="str">
        <f>Objects!$F$23</f>
        <v>Block of Potash</v>
      </c>
      <c r="F943" s="131">
        <v>4</v>
      </c>
      <c r="G943" s="132" t="str">
        <f>Objects!$J$45</f>
        <v>Flask (Ammonia)</v>
      </c>
      <c r="H943" s="131">
        <v>32</v>
      </c>
      <c r="I943" s="132"/>
      <c r="J943" s="131"/>
      <c r="K943" s="132"/>
      <c r="L943" s="131"/>
      <c r="M943" s="132"/>
      <c r="N943" s="131"/>
      <c r="O943" s="160" t="str">
        <f>Objects!$L$245</f>
        <v>Powder Keg (Potassium Hydroxide)</v>
      </c>
      <c r="P943" s="133">
        <v>2</v>
      </c>
      <c r="Q943" s="134"/>
      <c r="R943" s="134"/>
      <c r="S943" s="134"/>
      <c r="T943" s="134"/>
      <c r="U943" s="134"/>
      <c r="V943" s="134"/>
      <c r="W943" s="134"/>
      <c r="X943" s="134"/>
      <c r="Y943" s="134"/>
      <c r="Z943" s="134"/>
      <c r="AA943" s="132"/>
      <c r="AB943" s="132"/>
      <c r="AC943" s="132"/>
    </row>
    <row r="944" spans="1:29" ht="15" customHeight="1" x14ac:dyDescent="0.25">
      <c r="A944" s="142" t="str">
        <f>[3]Enums!$A$146</f>
        <v>1.1.2</v>
      </c>
      <c r="C944" s="134"/>
      <c r="D944" s="134"/>
      <c r="E944" s="132" t="str">
        <f>Objects!$F$23</f>
        <v>Block of Potash</v>
      </c>
      <c r="F944" s="131">
        <v>16</v>
      </c>
      <c r="G944" s="132" t="str">
        <f>Objects!$K$45</f>
        <v>Cartridge (Ammonia)</v>
      </c>
      <c r="H944" s="131">
        <v>2</v>
      </c>
      <c r="I944" s="132"/>
      <c r="J944" s="131"/>
      <c r="K944" s="132"/>
      <c r="L944" s="131"/>
      <c r="M944" s="132"/>
      <c r="N944" s="131"/>
      <c r="O944" s="160" t="str">
        <f>Objects!$L$245</f>
        <v>Powder Keg (Potassium Hydroxide)</v>
      </c>
      <c r="P944" s="133">
        <v>8</v>
      </c>
      <c r="Q944" s="134"/>
      <c r="R944" s="134"/>
      <c r="S944" s="134"/>
      <c r="T944" s="134"/>
      <c r="U944" s="134"/>
      <c r="V944" s="134"/>
      <c r="W944" s="134"/>
      <c r="X944" s="134"/>
      <c r="Y944" s="134"/>
      <c r="Z944" s="134"/>
      <c r="AA944" s="132"/>
      <c r="AB944" s="132"/>
      <c r="AC944" s="132"/>
    </row>
    <row r="945" spans="1:29" ht="15" customHeight="1" x14ac:dyDescent="0.25">
      <c r="A945" s="142" t="str">
        <f>[3]Enums!$A$146</f>
        <v>1.1.2</v>
      </c>
      <c r="C945" s="134"/>
      <c r="D945" s="134"/>
      <c r="E945" s="132" t="str">
        <f>Objects!$F$23</f>
        <v>Block of Potash</v>
      </c>
      <c r="F945" s="131">
        <v>64</v>
      </c>
      <c r="G945" s="132" t="str">
        <f>Objects!$K$45</f>
        <v>Cartridge (Ammonia)</v>
      </c>
      <c r="H945" s="131">
        <v>8</v>
      </c>
      <c r="I945" s="132"/>
      <c r="J945" s="131"/>
      <c r="K945" s="132"/>
      <c r="L945" s="131"/>
      <c r="M945" s="132"/>
      <c r="N945" s="131"/>
      <c r="O945" s="160" t="str">
        <f>Objects!$L$245</f>
        <v>Powder Keg (Potassium Hydroxide)</v>
      </c>
      <c r="P945" s="133">
        <v>32</v>
      </c>
      <c r="Q945" s="134"/>
      <c r="R945" s="134"/>
      <c r="S945" s="134"/>
      <c r="T945" s="134"/>
      <c r="U945" s="134"/>
      <c r="V945" s="134"/>
      <c r="W945" s="134"/>
      <c r="X945" s="134"/>
      <c r="Y945" s="134"/>
      <c r="Z945" s="134"/>
      <c r="AA945" s="132"/>
      <c r="AB945" s="132"/>
      <c r="AC945" s="132"/>
    </row>
    <row r="946" spans="1:29" ht="15" customHeight="1" x14ac:dyDescent="0.25">
      <c r="A946" s="142" t="str">
        <f>[3]Enums!$A$153</f>
        <v>1.3.2</v>
      </c>
      <c r="C946" s="134"/>
      <c r="D946" s="134"/>
      <c r="E946" s="132" t="str">
        <f>Objects!$C$25</f>
        <v>Fluorite Ore</v>
      </c>
      <c r="F946" s="131">
        <v>1</v>
      </c>
      <c r="G946" s="123" t="str">
        <f>Objects!$J$287</f>
        <v>Vial (Sulfuric Acid)</v>
      </c>
      <c r="H946" s="131">
        <v>1</v>
      </c>
      <c r="I946" s="123" t="str">
        <f>Objects!$K$317</f>
        <v>Beaker (Deionized Water)</v>
      </c>
      <c r="J946" s="123">
        <v>1</v>
      </c>
      <c r="K946" s="132"/>
      <c r="L946" s="131"/>
      <c r="M946" s="132"/>
      <c r="N946" s="131"/>
      <c r="O946" s="160" t="str">
        <f>Objects!$K$162</f>
        <v>Beaker (Hydrofluoric Acid)</v>
      </c>
      <c r="P946" s="123">
        <v>1</v>
      </c>
      <c r="Q946" s="134"/>
      <c r="R946" s="134"/>
      <c r="S946" s="134"/>
      <c r="T946" s="134"/>
      <c r="U946" s="134"/>
      <c r="V946" s="134"/>
      <c r="W946" s="134"/>
      <c r="X946" s="134"/>
      <c r="Y946" s="134"/>
      <c r="Z946" s="134"/>
      <c r="AA946" s="132"/>
      <c r="AB946" s="132"/>
      <c r="AC946" s="132"/>
    </row>
    <row r="947" spans="1:29" ht="15" customHeight="1" x14ac:dyDescent="0.25">
      <c r="A947" s="142" t="str">
        <f>[3]Enums!$A$153</f>
        <v>1.3.2</v>
      </c>
      <c r="C947" s="134"/>
      <c r="D947" s="134"/>
      <c r="E947" s="132" t="str">
        <f>Objects!$C$25</f>
        <v>Fluorite Ore</v>
      </c>
      <c r="F947" s="131">
        <v>2</v>
      </c>
      <c r="G947" s="123" t="str">
        <f>Objects!$J$287</f>
        <v>Vial (Sulfuric Acid)</v>
      </c>
      <c r="H947" s="131">
        <v>4</v>
      </c>
      <c r="I947" s="123" t="str">
        <f>Objects!$K$317</f>
        <v>Beaker (Deionized Water)</v>
      </c>
      <c r="J947" s="123">
        <v>4</v>
      </c>
      <c r="K947" s="132"/>
      <c r="L947" s="131"/>
      <c r="M947" s="132"/>
      <c r="N947" s="131"/>
      <c r="O947" s="160" t="str">
        <f>Objects!$K$162</f>
        <v>Beaker (Hydrofluoric Acid)</v>
      </c>
      <c r="P947" s="123">
        <v>4</v>
      </c>
      <c r="Q947" s="134"/>
      <c r="R947" s="134"/>
      <c r="S947" s="134"/>
      <c r="T947" s="134"/>
      <c r="U947" s="134"/>
      <c r="V947" s="134"/>
      <c r="W947" s="134"/>
      <c r="X947" s="134"/>
      <c r="Y947" s="134"/>
      <c r="Z947" s="134"/>
      <c r="AA947" s="132"/>
      <c r="AB947" s="132"/>
      <c r="AC947" s="132"/>
    </row>
    <row r="948" spans="1:29" ht="15" customHeight="1" x14ac:dyDescent="0.25">
      <c r="A948" s="142" t="str">
        <f>[3]Enums!$A$153</f>
        <v>1.3.2</v>
      </c>
      <c r="C948" s="134"/>
      <c r="D948" s="134"/>
      <c r="E948" s="132" t="str">
        <f>Objects!$C$25</f>
        <v>Fluorite Ore</v>
      </c>
      <c r="F948" s="131">
        <v>4</v>
      </c>
      <c r="G948" s="123" t="str">
        <f>Objects!$J$287</f>
        <v>Vial (Sulfuric Acid)</v>
      </c>
      <c r="H948" s="131">
        <v>16</v>
      </c>
      <c r="I948" s="123" t="str">
        <f>Objects!$K$317</f>
        <v>Beaker (Deionized Water)</v>
      </c>
      <c r="J948" s="123">
        <v>16</v>
      </c>
      <c r="K948" s="132"/>
      <c r="L948" s="131"/>
      <c r="M948" s="132"/>
      <c r="N948" s="131"/>
      <c r="O948" s="160" t="str">
        <f>Objects!$K$162</f>
        <v>Beaker (Hydrofluoric Acid)</v>
      </c>
      <c r="P948" s="123">
        <v>16</v>
      </c>
      <c r="Q948" s="134"/>
      <c r="R948" s="134"/>
      <c r="S948" s="134"/>
      <c r="T948" s="134"/>
      <c r="U948" s="134"/>
      <c r="V948" s="134"/>
      <c r="W948" s="134"/>
      <c r="X948" s="134"/>
      <c r="Y948" s="134"/>
      <c r="Z948" s="134"/>
      <c r="AA948" s="132"/>
      <c r="AB948" s="132"/>
      <c r="AC948" s="132"/>
    </row>
    <row r="949" spans="1:29" ht="15" customHeight="1" x14ac:dyDescent="0.25">
      <c r="A949" s="142" t="str">
        <f>[3]Enums!$A$153</f>
        <v>1.3.2</v>
      </c>
      <c r="C949" s="134"/>
      <c r="D949" s="134"/>
      <c r="E949" s="132" t="str">
        <f>Objects!$C$25</f>
        <v>Fluorite Ore</v>
      </c>
      <c r="F949" s="131">
        <v>8</v>
      </c>
      <c r="G949" s="123" t="str">
        <f>Objects!$K$287</f>
        <v>Beaker (Sulfuric Acid)</v>
      </c>
      <c r="H949" s="131">
        <v>1</v>
      </c>
      <c r="I949" s="123" t="str">
        <f>Objects!$L$317</f>
        <v>Drum (Deionized Water)</v>
      </c>
      <c r="J949" s="123">
        <v>1</v>
      </c>
      <c r="K949" s="132"/>
      <c r="L949" s="131"/>
      <c r="M949" s="132"/>
      <c r="N949" s="131"/>
      <c r="O949" s="160" t="str">
        <f>Objects!$L$162</f>
        <v>Drum (Hydrofluoric Acid)</v>
      </c>
      <c r="P949" s="123">
        <v>1</v>
      </c>
      <c r="Q949" s="134"/>
      <c r="R949" s="134"/>
      <c r="S949" s="134"/>
      <c r="T949" s="134"/>
      <c r="U949" s="134"/>
      <c r="V949" s="134"/>
      <c r="W949" s="134"/>
      <c r="X949" s="134"/>
      <c r="Y949" s="134"/>
      <c r="Z949" s="134"/>
      <c r="AA949" s="132"/>
      <c r="AB949" s="132"/>
      <c r="AC949" s="132"/>
    </row>
    <row r="950" spans="1:29" ht="15" customHeight="1" x14ac:dyDescent="0.25">
      <c r="A950" s="142" t="str">
        <f>[3]Enums!$A$153</f>
        <v>1.3.2</v>
      </c>
      <c r="C950" s="134"/>
      <c r="D950" s="134"/>
      <c r="E950" s="132" t="str">
        <f>Objects!$C$25</f>
        <v>Fluorite Ore</v>
      </c>
      <c r="F950" s="131">
        <v>16</v>
      </c>
      <c r="G950" s="123" t="str">
        <f>Objects!$K$287</f>
        <v>Beaker (Sulfuric Acid)</v>
      </c>
      <c r="H950" s="131">
        <v>4</v>
      </c>
      <c r="I950" s="123" t="str">
        <f>Objects!$L$317</f>
        <v>Drum (Deionized Water)</v>
      </c>
      <c r="J950" s="123">
        <v>4</v>
      </c>
      <c r="K950" s="132"/>
      <c r="L950" s="131"/>
      <c r="M950" s="132"/>
      <c r="N950" s="131"/>
      <c r="O950" s="160" t="str">
        <f>Objects!$L$162</f>
        <v>Drum (Hydrofluoric Acid)</v>
      </c>
      <c r="P950" s="123">
        <v>4</v>
      </c>
      <c r="Q950" s="134"/>
      <c r="R950" s="134"/>
      <c r="S950" s="134"/>
      <c r="T950" s="134"/>
      <c r="U950" s="134"/>
      <c r="V950" s="134"/>
      <c r="W950" s="134"/>
      <c r="X950" s="134"/>
      <c r="Y950" s="134"/>
      <c r="Z950" s="134"/>
      <c r="AA950" s="132"/>
      <c r="AB950" s="132"/>
      <c r="AC950" s="132"/>
    </row>
    <row r="951" spans="1:29" ht="15" customHeight="1" x14ac:dyDescent="0.25">
      <c r="A951" s="142" t="str">
        <f>[3]Enums!$A$153</f>
        <v>1.3.2</v>
      </c>
      <c r="C951" s="134"/>
      <c r="D951" s="134"/>
      <c r="E951" s="132" t="str">
        <f>Objects!$C$25</f>
        <v>Fluorite Ore</v>
      </c>
      <c r="F951" s="131">
        <v>32</v>
      </c>
      <c r="G951" s="123" t="str">
        <f>Objects!$K$287</f>
        <v>Beaker (Sulfuric Acid)</v>
      </c>
      <c r="H951" s="131">
        <v>16</v>
      </c>
      <c r="I951" s="123" t="str">
        <f>Objects!$L$317</f>
        <v>Drum (Deionized Water)</v>
      </c>
      <c r="J951" s="123">
        <v>16</v>
      </c>
      <c r="K951" s="132"/>
      <c r="L951" s="131"/>
      <c r="M951" s="132"/>
      <c r="N951" s="131"/>
      <c r="O951" s="160" t="str">
        <f>Objects!$L$162</f>
        <v>Drum (Hydrofluoric Acid)</v>
      </c>
      <c r="P951" s="123">
        <v>16</v>
      </c>
      <c r="Q951" s="134"/>
      <c r="R951" s="134"/>
      <c r="S951" s="134"/>
      <c r="T951" s="134"/>
      <c r="U951" s="134"/>
      <c r="V951" s="134"/>
      <c r="W951" s="134"/>
      <c r="X951" s="134"/>
      <c r="Y951" s="134"/>
      <c r="Z951" s="134"/>
      <c r="AA951" s="132"/>
      <c r="AB951" s="132"/>
      <c r="AC951" s="132"/>
    </row>
    <row r="952" spans="1:29" ht="15" customHeight="1" x14ac:dyDescent="0.25">
      <c r="A952" s="142" t="str">
        <f>[3]Enums!$A$153</f>
        <v>1.3.2</v>
      </c>
      <c r="C952" s="134"/>
      <c r="D952" s="134"/>
      <c r="E952" s="132" t="str">
        <f>Objects!$C$25</f>
        <v>Fluorite Ore</v>
      </c>
      <c r="F952" s="131">
        <v>64</v>
      </c>
      <c r="G952" s="123" t="str">
        <f>Objects!$K$287</f>
        <v>Beaker (Sulfuric Acid)</v>
      </c>
      <c r="H952" s="131">
        <v>64</v>
      </c>
      <c r="I952" s="123" t="str">
        <f>Objects!$L$317</f>
        <v>Drum (Deionized Water)</v>
      </c>
      <c r="J952" s="123">
        <v>64</v>
      </c>
      <c r="K952" s="132"/>
      <c r="L952" s="131"/>
      <c r="M952" s="132"/>
      <c r="N952" s="131"/>
      <c r="O952" s="160" t="str">
        <f>Objects!$L$162</f>
        <v>Drum (Hydrofluoric Acid)</v>
      </c>
      <c r="P952" s="123">
        <v>64</v>
      </c>
      <c r="Q952" s="134"/>
      <c r="R952" s="134"/>
      <c r="S952" s="134"/>
      <c r="T952" s="134"/>
      <c r="U952" s="134"/>
      <c r="V952" s="134"/>
      <c r="W952" s="134"/>
      <c r="X952" s="134"/>
      <c r="Y952" s="134"/>
      <c r="Z952" s="134"/>
      <c r="AA952" s="132"/>
      <c r="AB952" s="132"/>
      <c r="AC952" s="132"/>
    </row>
    <row r="953" spans="1:29" ht="15" customHeight="1" x14ac:dyDescent="0.25">
      <c r="A953" s="142" t="str">
        <f>[3]Enums!$A$146</f>
        <v>1.1.2</v>
      </c>
      <c r="C953" s="134"/>
      <c r="D953" s="134"/>
      <c r="E953" s="132" t="str">
        <f>Objects!$N$32</f>
        <v>Vial (Nitric Acid)</v>
      </c>
      <c r="F953" s="131">
        <v>1</v>
      </c>
      <c r="G953" s="132" t="str">
        <f>Objects!$G$31</f>
        <v>Tin Catalyst</v>
      </c>
      <c r="H953" s="131">
        <v>1</v>
      </c>
      <c r="I953" s="123"/>
      <c r="J953" s="123"/>
      <c r="K953" s="132"/>
      <c r="L953" s="131"/>
      <c r="M953" s="132"/>
      <c r="N953" s="131"/>
      <c r="O953" s="160" t="str">
        <f>Objects!$N$56</f>
        <v>Flask (Nitrogen Dioxide)</v>
      </c>
      <c r="P953" s="131">
        <v>1</v>
      </c>
      <c r="Q953" s="134"/>
      <c r="R953" s="134"/>
      <c r="S953" s="134"/>
      <c r="T953" s="134"/>
      <c r="U953" s="134"/>
      <c r="V953" s="134"/>
      <c r="W953" s="134"/>
      <c r="X953" s="134"/>
      <c r="Y953" s="134"/>
      <c r="Z953" s="134"/>
      <c r="AA953" s="132"/>
      <c r="AB953" s="132"/>
      <c r="AC953" s="132"/>
    </row>
    <row r="954" spans="1:29" ht="15" customHeight="1" x14ac:dyDescent="0.25">
      <c r="A954" s="142" t="str">
        <f>[3]Enums!$A$146</f>
        <v>1.1.2</v>
      </c>
      <c r="C954" s="134"/>
      <c r="D954" s="134"/>
      <c r="E954" s="132" t="str">
        <f>Objects!$N$32</f>
        <v>Vial (Nitric Acid)</v>
      </c>
      <c r="F954" s="131">
        <v>4</v>
      </c>
      <c r="G954" s="132" t="str">
        <f>Objects!$G$31</f>
        <v>Tin Catalyst</v>
      </c>
      <c r="H954" s="131">
        <v>2</v>
      </c>
      <c r="I954" s="123"/>
      <c r="J954" s="123"/>
      <c r="K954" s="132"/>
      <c r="L954" s="131"/>
      <c r="M954" s="132"/>
      <c r="N954" s="131"/>
      <c r="O954" s="160" t="str">
        <f>Objects!$N$56</f>
        <v>Flask (Nitrogen Dioxide)</v>
      </c>
      <c r="P954" s="131">
        <v>4</v>
      </c>
      <c r="Q954" s="132" t="str">
        <f>Objects!$G$31</f>
        <v>Tin Catalyst</v>
      </c>
      <c r="R954" s="131">
        <v>1</v>
      </c>
      <c r="S954" s="134"/>
      <c r="T954" s="134"/>
      <c r="U954" s="134"/>
      <c r="V954" s="134"/>
      <c r="W954" s="134"/>
      <c r="X954" s="134"/>
      <c r="Y954" s="134"/>
      <c r="Z954" s="134"/>
      <c r="AA954" s="132"/>
      <c r="AB954" s="132"/>
      <c r="AC954" s="132"/>
    </row>
    <row r="955" spans="1:29" ht="15" customHeight="1" x14ac:dyDescent="0.25">
      <c r="A955" s="142" t="str">
        <f>[3]Enums!$A$146</f>
        <v>1.1.2</v>
      </c>
      <c r="C955" s="134"/>
      <c r="D955" s="134"/>
      <c r="E955" s="132" t="str">
        <f>Objects!$N$32</f>
        <v>Vial (Nitric Acid)</v>
      </c>
      <c r="F955" s="131">
        <v>16</v>
      </c>
      <c r="G955" s="132" t="str">
        <f>Objects!$G$31</f>
        <v>Tin Catalyst</v>
      </c>
      <c r="H955" s="131">
        <v>3</v>
      </c>
      <c r="I955" s="132"/>
      <c r="J955" s="131"/>
      <c r="K955" s="132"/>
      <c r="L955" s="131"/>
      <c r="M955" s="132"/>
      <c r="N955" s="131"/>
      <c r="O955" s="160" t="str">
        <f>Objects!$N$56</f>
        <v>Flask (Nitrogen Dioxide)</v>
      </c>
      <c r="P955" s="131">
        <v>16</v>
      </c>
      <c r="Q955" s="132" t="str">
        <f>Objects!$G$31</f>
        <v>Tin Catalyst</v>
      </c>
      <c r="R955" s="131">
        <v>2</v>
      </c>
      <c r="S955" s="134"/>
      <c r="T955" s="134"/>
      <c r="U955" s="134"/>
      <c r="V955" s="134"/>
      <c r="W955" s="134"/>
      <c r="X955" s="134"/>
      <c r="Y955" s="134"/>
      <c r="Z955" s="134"/>
      <c r="AA955" s="132"/>
      <c r="AB955" s="132"/>
      <c r="AC955" s="132"/>
    </row>
    <row r="956" spans="1:29" ht="15" customHeight="1" x14ac:dyDescent="0.25">
      <c r="A956" s="142" t="str">
        <f>[3]Enums!$A$146</f>
        <v>1.1.2</v>
      </c>
      <c r="C956" s="134"/>
      <c r="D956" s="134"/>
      <c r="E956" s="132" t="str">
        <f>Objects!$O$32</f>
        <v>Beaker (Nitric Acid)</v>
      </c>
      <c r="F956" s="131">
        <v>1</v>
      </c>
      <c r="G956" s="132" t="str">
        <f>Objects!$G$31</f>
        <v>Tin Catalyst</v>
      </c>
      <c r="H956" s="131">
        <v>4</v>
      </c>
      <c r="I956" s="132"/>
      <c r="J956" s="131"/>
      <c r="K956" s="132"/>
      <c r="L956" s="131"/>
      <c r="M956" s="132"/>
      <c r="N956" s="131"/>
      <c r="O956" s="160" t="str">
        <f>Objects!$O$56</f>
        <v>Cartridge (Nitrogen Dioxide)</v>
      </c>
      <c r="P956" s="131">
        <v>1</v>
      </c>
      <c r="Q956" s="132" t="str">
        <f>Objects!$G$31</f>
        <v>Tin Catalyst</v>
      </c>
      <c r="R956" s="131">
        <v>3</v>
      </c>
      <c r="S956" s="134"/>
      <c r="T956" s="134"/>
      <c r="U956" s="134"/>
      <c r="V956" s="134"/>
      <c r="W956" s="134"/>
      <c r="X956" s="134"/>
      <c r="Y956" s="134"/>
      <c r="Z956" s="134"/>
      <c r="AA956" s="132"/>
      <c r="AB956" s="132"/>
      <c r="AC956" s="132"/>
    </row>
    <row r="957" spans="1:29" ht="15" customHeight="1" x14ac:dyDescent="0.25">
      <c r="A957" s="142" t="str">
        <f>[3]Enums!$A$146</f>
        <v>1.1.2</v>
      </c>
      <c r="C957" s="134"/>
      <c r="D957" s="134"/>
      <c r="E957" s="132" t="str">
        <f>Objects!$O$32</f>
        <v>Beaker (Nitric Acid)</v>
      </c>
      <c r="F957" s="131">
        <v>4</v>
      </c>
      <c r="G957" s="132" t="str">
        <f>Objects!$G$31</f>
        <v>Tin Catalyst</v>
      </c>
      <c r="H957" s="131">
        <v>5</v>
      </c>
      <c r="I957" s="132"/>
      <c r="J957" s="131"/>
      <c r="K957" s="132"/>
      <c r="L957" s="131"/>
      <c r="M957" s="132"/>
      <c r="N957" s="131"/>
      <c r="O957" s="160" t="str">
        <f>Objects!$O$56</f>
        <v>Cartridge (Nitrogen Dioxide)</v>
      </c>
      <c r="P957" s="131">
        <v>4</v>
      </c>
      <c r="Q957" s="132" t="str">
        <f>Objects!$G$31</f>
        <v>Tin Catalyst</v>
      </c>
      <c r="R957" s="131">
        <v>4</v>
      </c>
      <c r="S957" s="134"/>
      <c r="T957" s="134"/>
      <c r="U957" s="134"/>
      <c r="V957" s="134"/>
      <c r="W957" s="134"/>
      <c r="X957" s="134"/>
      <c r="Y957" s="134"/>
      <c r="Z957" s="134"/>
      <c r="AA957" s="132"/>
      <c r="AB957" s="132"/>
      <c r="AC957" s="132"/>
    </row>
    <row r="958" spans="1:29" ht="15" customHeight="1" x14ac:dyDescent="0.25">
      <c r="A958" s="142" t="str">
        <f>[3]Enums!$A$146</f>
        <v>1.1.2</v>
      </c>
      <c r="C958" s="134"/>
      <c r="D958" s="134"/>
      <c r="E958" s="132" t="str">
        <f>Objects!$O$32</f>
        <v>Beaker (Nitric Acid)</v>
      </c>
      <c r="F958" s="131">
        <v>16</v>
      </c>
      <c r="G958" s="132" t="str">
        <f>Objects!$G$31</f>
        <v>Tin Catalyst</v>
      </c>
      <c r="H958" s="131">
        <v>6</v>
      </c>
      <c r="I958" s="132"/>
      <c r="J958" s="131"/>
      <c r="K958" s="132"/>
      <c r="L958" s="131"/>
      <c r="M958" s="132"/>
      <c r="N958" s="131"/>
      <c r="O958" s="160" t="str">
        <f>Objects!$O$56</f>
        <v>Cartridge (Nitrogen Dioxide)</v>
      </c>
      <c r="P958" s="131">
        <v>16</v>
      </c>
      <c r="Q958" s="132" t="str">
        <f>Objects!$G$31</f>
        <v>Tin Catalyst</v>
      </c>
      <c r="R958" s="131">
        <v>5</v>
      </c>
      <c r="S958" s="134"/>
      <c r="T958" s="134"/>
      <c r="U958" s="134"/>
      <c r="V958" s="134"/>
      <c r="W958" s="134"/>
      <c r="X958" s="134"/>
      <c r="Y958" s="134"/>
      <c r="Z958" s="134"/>
      <c r="AA958" s="132"/>
      <c r="AB958" s="132"/>
      <c r="AC958" s="132"/>
    </row>
    <row r="959" spans="1:29" ht="15" customHeight="1" x14ac:dyDescent="0.25">
      <c r="A959" s="142" t="str">
        <f>[3]Enums!$A$146</f>
        <v>1.1.2</v>
      </c>
      <c r="C959" s="134"/>
      <c r="D959" s="134"/>
      <c r="E959" s="132" t="str">
        <f>Objects!$P$32</f>
        <v>Drum (Nitric Acid)</v>
      </c>
      <c r="F959" s="131">
        <v>1</v>
      </c>
      <c r="G959" s="132" t="str">
        <f>Objects!$G$31</f>
        <v>Tin Catalyst</v>
      </c>
      <c r="H959" s="131">
        <v>7</v>
      </c>
      <c r="I959" s="132"/>
      <c r="J959" s="131"/>
      <c r="K959" s="132"/>
      <c r="L959" s="131"/>
      <c r="M959" s="132"/>
      <c r="N959" s="131"/>
      <c r="O959" s="160" t="str">
        <f>Objects!$P$56</f>
        <v>Canister (Nitrogen Dioxide)</v>
      </c>
      <c r="P959" s="131">
        <v>1</v>
      </c>
      <c r="Q959" s="132" t="str">
        <f>Objects!$G$31</f>
        <v>Tin Catalyst</v>
      </c>
      <c r="R959" s="131">
        <v>6</v>
      </c>
      <c r="S959" s="134"/>
      <c r="T959" s="134"/>
      <c r="U959" s="134"/>
      <c r="V959" s="134"/>
      <c r="W959" s="134"/>
      <c r="X959" s="134"/>
      <c r="Y959" s="134"/>
      <c r="Z959" s="134"/>
      <c r="AA959" s="132"/>
      <c r="AB959" s="132"/>
      <c r="AC959" s="132"/>
    </row>
    <row r="960" spans="1:29" ht="15" customHeight="1" x14ac:dyDescent="0.25">
      <c r="A960" s="142" t="str">
        <f>[3]Enums!$A$146</f>
        <v>1.1.2</v>
      </c>
      <c r="C960" s="134"/>
      <c r="D960" s="134"/>
      <c r="E960" s="132" t="str">
        <f>Objects!$P$32</f>
        <v>Drum (Nitric Acid)</v>
      </c>
      <c r="F960" s="131">
        <v>4</v>
      </c>
      <c r="G960" s="132" t="str">
        <f>Objects!$G$31</f>
        <v>Tin Catalyst</v>
      </c>
      <c r="H960" s="131">
        <v>8</v>
      </c>
      <c r="I960" s="132"/>
      <c r="J960" s="131"/>
      <c r="K960" s="132"/>
      <c r="L960" s="131"/>
      <c r="M960" s="132"/>
      <c r="N960" s="131"/>
      <c r="O960" s="160" t="str">
        <f>Objects!$P$56</f>
        <v>Canister (Nitrogen Dioxide)</v>
      </c>
      <c r="P960" s="131">
        <v>4</v>
      </c>
      <c r="Q960" s="132" t="str">
        <f>Objects!$G$31</f>
        <v>Tin Catalyst</v>
      </c>
      <c r="R960" s="131">
        <v>7</v>
      </c>
      <c r="S960" s="134"/>
      <c r="T960" s="134"/>
      <c r="U960" s="134"/>
      <c r="V960" s="134"/>
      <c r="W960" s="134"/>
      <c r="X960" s="134"/>
      <c r="Y960" s="134"/>
      <c r="Z960" s="134"/>
      <c r="AA960" s="132"/>
      <c r="AB960" s="132"/>
      <c r="AC960" s="132"/>
    </row>
    <row r="961" spans="1:29" ht="15" customHeight="1" x14ac:dyDescent="0.25">
      <c r="A961" s="142" t="str">
        <f>[3]Enums!$A$146</f>
        <v>1.1.2</v>
      </c>
      <c r="C961" s="134"/>
      <c r="D961" s="134"/>
      <c r="E961" s="132" t="str">
        <f>Objects!$P$32</f>
        <v>Drum (Nitric Acid)</v>
      </c>
      <c r="F961" s="131">
        <v>16</v>
      </c>
      <c r="G961" s="132" t="str">
        <f>Objects!$G$31</f>
        <v>Tin Catalyst</v>
      </c>
      <c r="H961" s="131">
        <v>9</v>
      </c>
      <c r="I961" s="132"/>
      <c r="J961" s="131"/>
      <c r="K961" s="132"/>
      <c r="L961" s="131"/>
      <c r="M961" s="132"/>
      <c r="N961" s="131"/>
      <c r="O961" s="160" t="str">
        <f>Objects!$P$56</f>
        <v>Canister (Nitrogen Dioxide)</v>
      </c>
      <c r="P961" s="131">
        <v>16</v>
      </c>
      <c r="Q961" s="132" t="str">
        <f>Objects!$G$31</f>
        <v>Tin Catalyst</v>
      </c>
      <c r="R961" s="131">
        <v>8</v>
      </c>
      <c r="S961" s="134"/>
      <c r="T961" s="134"/>
      <c r="U961" s="134"/>
      <c r="V961" s="134"/>
      <c r="W961" s="134"/>
      <c r="X961" s="134"/>
      <c r="Y961" s="134"/>
      <c r="Z961" s="134"/>
      <c r="AA961" s="132"/>
      <c r="AB961" s="132"/>
      <c r="AC961" s="132"/>
    </row>
    <row r="962" spans="1:29" ht="15" customHeight="1" x14ac:dyDescent="0.25">
      <c r="A962" s="142" t="str">
        <f>[3]Enums!$A$146</f>
        <v>1.1.2</v>
      </c>
      <c r="C962" s="134"/>
      <c r="D962" s="134"/>
      <c r="E962" s="132" t="str">
        <f>Objects!$P$32</f>
        <v>Drum (Nitric Acid)</v>
      </c>
      <c r="F962" s="131">
        <v>64</v>
      </c>
      <c r="G962" s="132" t="str">
        <f>Objects!$G$31</f>
        <v>Tin Catalyst</v>
      </c>
      <c r="H962" s="131">
        <v>10</v>
      </c>
      <c r="I962" s="132"/>
      <c r="J962" s="131"/>
      <c r="K962" s="132"/>
      <c r="L962" s="131"/>
      <c r="M962" s="132"/>
      <c r="N962" s="131"/>
      <c r="O962" s="160" t="str">
        <f>Objects!$P$56</f>
        <v>Canister (Nitrogen Dioxide)</v>
      </c>
      <c r="P962" s="131">
        <v>64</v>
      </c>
      <c r="Q962" s="132" t="str">
        <f>Objects!$G$31</f>
        <v>Tin Catalyst</v>
      </c>
      <c r="R962" s="131">
        <v>9</v>
      </c>
      <c r="S962" s="134"/>
      <c r="T962" s="134"/>
      <c r="U962" s="134"/>
      <c r="V962" s="134"/>
      <c r="W962" s="134"/>
      <c r="X962" s="134"/>
      <c r="Y962" s="134"/>
      <c r="Z962" s="134"/>
      <c r="AA962" s="132"/>
      <c r="AB962" s="132"/>
      <c r="AC962" s="132"/>
    </row>
    <row r="963" spans="1:29" ht="15" customHeight="1" x14ac:dyDescent="0.25">
      <c r="A963" s="142" t="str">
        <f>[3]Enums!$A$146</f>
        <v>1.1.2</v>
      </c>
      <c r="C963" s="134"/>
      <c r="D963" s="134"/>
      <c r="E963" s="132" t="str">
        <f>Objects!$R$12</f>
        <v>Bag (Sodium)</v>
      </c>
      <c r="F963" s="131">
        <v>1</v>
      </c>
      <c r="G963" s="123" t="str">
        <f>Objects!$J$317</f>
        <v>Vial (Deionized Water)</v>
      </c>
      <c r="H963" s="123">
        <v>1</v>
      </c>
      <c r="I963" s="132"/>
      <c r="J963" s="131"/>
      <c r="K963" s="132"/>
      <c r="L963" s="131"/>
      <c r="M963" s="132"/>
      <c r="N963" s="131"/>
      <c r="O963" s="160" t="str">
        <f>Objects!$J$270</f>
        <v>Bag (Sodium Hydroxide)</v>
      </c>
      <c r="P963" s="123">
        <v>1</v>
      </c>
      <c r="Q963" s="134"/>
      <c r="R963" s="134"/>
      <c r="S963" s="134"/>
      <c r="T963" s="134"/>
      <c r="U963" s="134"/>
      <c r="V963" s="134"/>
      <c r="W963" s="134"/>
      <c r="X963" s="134"/>
      <c r="Y963" s="134"/>
      <c r="Z963" s="134"/>
      <c r="AA963" s="132"/>
      <c r="AB963" s="132"/>
      <c r="AC963" s="132"/>
    </row>
    <row r="964" spans="1:29" ht="15" customHeight="1" x14ac:dyDescent="0.25">
      <c r="A964" s="142" t="str">
        <f>[3]Enums!$A$146</f>
        <v>1.1.2</v>
      </c>
      <c r="C964" s="134"/>
      <c r="D964" s="134"/>
      <c r="E964" s="132" t="str">
        <f>Objects!$R$12</f>
        <v>Bag (Sodium)</v>
      </c>
      <c r="F964" s="131">
        <v>4</v>
      </c>
      <c r="G964" s="123" t="str">
        <f>Objects!$J$317</f>
        <v>Vial (Deionized Water)</v>
      </c>
      <c r="H964" s="123">
        <v>4</v>
      </c>
      <c r="I964" s="132"/>
      <c r="J964" s="131"/>
      <c r="K964" s="132"/>
      <c r="L964" s="131"/>
      <c r="M964" s="132"/>
      <c r="N964" s="131"/>
      <c r="O964" s="160" t="str">
        <f>Objects!$J$270</f>
        <v>Bag (Sodium Hydroxide)</v>
      </c>
      <c r="P964" s="123">
        <v>4</v>
      </c>
      <c r="Q964" s="134"/>
      <c r="R964" s="134"/>
      <c r="S964" s="134"/>
      <c r="T964" s="134"/>
      <c r="U964" s="134"/>
      <c r="V964" s="134"/>
      <c r="W964" s="134"/>
      <c r="X964" s="134"/>
      <c r="Y964" s="134"/>
      <c r="Z964" s="134"/>
      <c r="AA964" s="132"/>
      <c r="AB964" s="132"/>
      <c r="AC964" s="132"/>
    </row>
    <row r="965" spans="1:29" ht="15" customHeight="1" x14ac:dyDescent="0.25">
      <c r="A965" s="142" t="str">
        <f>[3]Enums!$A$146</f>
        <v>1.1.2</v>
      </c>
      <c r="C965" s="134"/>
      <c r="D965" s="134"/>
      <c r="E965" s="132" t="str">
        <f>Objects!$R$12</f>
        <v>Bag (Sodium)</v>
      </c>
      <c r="F965" s="131">
        <v>16</v>
      </c>
      <c r="G965" s="123" t="str">
        <f>Objects!$J$317</f>
        <v>Vial (Deionized Water)</v>
      </c>
      <c r="H965" s="123">
        <v>16</v>
      </c>
      <c r="I965" s="132"/>
      <c r="J965" s="131"/>
      <c r="K965" s="132"/>
      <c r="L965" s="131"/>
      <c r="M965" s="132"/>
      <c r="N965" s="131"/>
      <c r="O965" s="160" t="str">
        <f>Objects!$J$270</f>
        <v>Bag (Sodium Hydroxide)</v>
      </c>
      <c r="P965" s="123">
        <v>16</v>
      </c>
      <c r="Q965" s="134"/>
      <c r="R965" s="134"/>
      <c r="S965" s="134"/>
      <c r="T965" s="134"/>
      <c r="U965" s="134"/>
      <c r="V965" s="134"/>
      <c r="W965" s="134"/>
      <c r="X965" s="134"/>
      <c r="Y965" s="134"/>
      <c r="Z965" s="134"/>
      <c r="AA965" s="132"/>
      <c r="AB965" s="132"/>
      <c r="AC965" s="132"/>
    </row>
    <row r="966" spans="1:29" ht="15" customHeight="1" x14ac:dyDescent="0.25">
      <c r="A966" s="142" t="str">
        <f>[3]Enums!$A$146</f>
        <v>1.1.2</v>
      </c>
      <c r="C966" s="134"/>
      <c r="D966" s="134"/>
      <c r="E966" s="132" t="str">
        <f>Objects!$S$12</f>
        <v>Sack (Sodium)</v>
      </c>
      <c r="F966" s="131">
        <v>1</v>
      </c>
      <c r="G966" s="123" t="str">
        <f>Objects!$K$317</f>
        <v>Beaker (Deionized Water)</v>
      </c>
      <c r="H966" s="123">
        <v>1</v>
      </c>
      <c r="I966" s="132"/>
      <c r="J966" s="131"/>
      <c r="K966" s="132"/>
      <c r="L966" s="131"/>
      <c r="M966" s="132"/>
      <c r="N966" s="131"/>
      <c r="O966" s="160" t="str">
        <f>Objects!$K$270</f>
        <v>Sack (Sodium Hydroxide)</v>
      </c>
      <c r="P966" s="123">
        <v>1</v>
      </c>
      <c r="Q966" s="134"/>
      <c r="R966" s="134"/>
      <c r="S966" s="134"/>
      <c r="T966" s="134"/>
      <c r="U966" s="134"/>
      <c r="V966" s="134"/>
      <c r="W966" s="134"/>
      <c r="X966" s="134"/>
      <c r="Y966" s="134"/>
      <c r="Z966" s="134"/>
      <c r="AA966" s="132"/>
      <c r="AB966" s="132"/>
      <c r="AC966" s="132"/>
    </row>
    <row r="967" spans="1:29" ht="15" customHeight="1" x14ac:dyDescent="0.25">
      <c r="A967" s="142" t="str">
        <f>[3]Enums!$A$146</f>
        <v>1.1.2</v>
      </c>
      <c r="C967" s="134"/>
      <c r="D967" s="134"/>
      <c r="E967" s="132" t="str">
        <f>Objects!$S$12</f>
        <v>Sack (Sodium)</v>
      </c>
      <c r="F967" s="131">
        <v>4</v>
      </c>
      <c r="G967" s="123" t="str">
        <f>Objects!$K$317</f>
        <v>Beaker (Deionized Water)</v>
      </c>
      <c r="H967" s="123">
        <v>4</v>
      </c>
      <c r="I967" s="132"/>
      <c r="J967" s="131"/>
      <c r="K967" s="132"/>
      <c r="L967" s="131"/>
      <c r="M967" s="132"/>
      <c r="N967" s="131"/>
      <c r="O967" s="160" t="str">
        <f>Objects!$K$270</f>
        <v>Sack (Sodium Hydroxide)</v>
      </c>
      <c r="P967" s="123">
        <v>4</v>
      </c>
      <c r="Q967" s="134"/>
      <c r="R967" s="134"/>
      <c r="S967" s="134"/>
      <c r="T967" s="134"/>
      <c r="U967" s="134"/>
      <c r="V967" s="134"/>
      <c r="W967" s="134"/>
      <c r="X967" s="134"/>
      <c r="Y967" s="134"/>
      <c r="Z967" s="134"/>
      <c r="AA967" s="132"/>
      <c r="AB967" s="132"/>
      <c r="AC967" s="132"/>
    </row>
    <row r="968" spans="1:29" ht="15" customHeight="1" x14ac:dyDescent="0.25">
      <c r="A968" s="142" t="str">
        <f>[3]Enums!$A$146</f>
        <v>1.1.2</v>
      </c>
      <c r="C968" s="134"/>
      <c r="D968" s="134"/>
      <c r="E968" s="132" t="str">
        <f>Objects!$S$12</f>
        <v>Sack (Sodium)</v>
      </c>
      <c r="F968" s="131">
        <v>16</v>
      </c>
      <c r="G968" s="123" t="str">
        <f>Objects!$K$317</f>
        <v>Beaker (Deionized Water)</v>
      </c>
      <c r="H968" s="123">
        <v>16</v>
      </c>
      <c r="I968" s="132"/>
      <c r="J968" s="131"/>
      <c r="K968" s="132"/>
      <c r="L968" s="131"/>
      <c r="M968" s="132"/>
      <c r="N968" s="131"/>
      <c r="O968" s="160" t="str">
        <f>Objects!$K$270</f>
        <v>Sack (Sodium Hydroxide)</v>
      </c>
      <c r="P968" s="123">
        <v>16</v>
      </c>
      <c r="Q968" s="134"/>
      <c r="R968" s="134"/>
      <c r="S968" s="134"/>
      <c r="T968" s="134"/>
      <c r="U968" s="134"/>
      <c r="V968" s="134"/>
      <c r="W968" s="134"/>
      <c r="X968" s="134"/>
      <c r="Y968" s="134"/>
      <c r="Z968" s="134"/>
      <c r="AA968" s="132"/>
      <c r="AB968" s="132"/>
      <c r="AC968" s="132"/>
    </row>
    <row r="969" spans="1:29" ht="15" customHeight="1" x14ac:dyDescent="0.25">
      <c r="A969" s="142" t="str">
        <f>[3]Enums!$A$146</f>
        <v>1.1.2</v>
      </c>
      <c r="C969" s="134"/>
      <c r="D969" s="134"/>
      <c r="E969" s="132" t="str">
        <f>Objects!$T$12</f>
        <v>Powder Keg (Sodium)</v>
      </c>
      <c r="F969" s="131">
        <v>1</v>
      </c>
      <c r="G969" s="123" t="str">
        <f>Objects!$L$317</f>
        <v>Drum (Deionized Water)</v>
      </c>
      <c r="H969" s="123">
        <v>1</v>
      </c>
      <c r="I969" s="132"/>
      <c r="J969" s="131"/>
      <c r="K969" s="132"/>
      <c r="L969" s="131"/>
      <c r="M969" s="132"/>
      <c r="N969" s="131"/>
      <c r="O969" s="160" t="str">
        <f>Objects!$L$270</f>
        <v>Powder Keg (Sodium Hydroxide)</v>
      </c>
      <c r="P969" s="123">
        <v>1</v>
      </c>
      <c r="Q969" s="134"/>
      <c r="R969" s="134"/>
      <c r="S969" s="134"/>
      <c r="T969" s="134"/>
      <c r="U969" s="134"/>
      <c r="V969" s="134"/>
      <c r="W969" s="134"/>
      <c r="X969" s="134"/>
      <c r="Y969" s="134"/>
      <c r="Z969" s="134"/>
      <c r="AA969" s="132"/>
      <c r="AB969" s="132"/>
      <c r="AC969" s="132"/>
    </row>
    <row r="970" spans="1:29" ht="15" customHeight="1" x14ac:dyDescent="0.25">
      <c r="A970" s="142" t="str">
        <f>[3]Enums!$A$146</f>
        <v>1.1.2</v>
      </c>
      <c r="C970" s="134"/>
      <c r="D970" s="134"/>
      <c r="E970" s="132" t="str">
        <f>Objects!$T$12</f>
        <v>Powder Keg (Sodium)</v>
      </c>
      <c r="F970" s="131">
        <v>4</v>
      </c>
      <c r="G970" s="123" t="str">
        <f>Objects!$L$317</f>
        <v>Drum (Deionized Water)</v>
      </c>
      <c r="H970" s="123">
        <v>4</v>
      </c>
      <c r="I970" s="132"/>
      <c r="J970" s="131"/>
      <c r="K970" s="132"/>
      <c r="L970" s="131"/>
      <c r="M970" s="132"/>
      <c r="N970" s="131"/>
      <c r="O970" s="160" t="str">
        <f>Objects!$L$270</f>
        <v>Powder Keg (Sodium Hydroxide)</v>
      </c>
      <c r="P970" s="123">
        <v>4</v>
      </c>
      <c r="Q970" s="134"/>
      <c r="R970" s="134"/>
      <c r="S970" s="134"/>
      <c r="T970" s="134"/>
      <c r="U970" s="134"/>
      <c r="V970" s="134"/>
      <c r="W970" s="134"/>
      <c r="X970" s="134"/>
      <c r="Y970" s="134"/>
      <c r="Z970" s="134"/>
      <c r="AA970" s="132"/>
      <c r="AB970" s="132"/>
      <c r="AC970" s="132"/>
    </row>
    <row r="971" spans="1:29" ht="15" customHeight="1" x14ac:dyDescent="0.25">
      <c r="A971" s="142" t="str">
        <f>[3]Enums!$A$146</f>
        <v>1.1.2</v>
      </c>
      <c r="C971" s="134"/>
      <c r="D971" s="134"/>
      <c r="E971" s="132" t="str">
        <f>Objects!$T$12</f>
        <v>Powder Keg (Sodium)</v>
      </c>
      <c r="F971" s="131">
        <v>16</v>
      </c>
      <c r="G971" s="123" t="str">
        <f>Objects!$L$317</f>
        <v>Drum (Deionized Water)</v>
      </c>
      <c r="H971" s="123">
        <v>16</v>
      </c>
      <c r="I971" s="132"/>
      <c r="J971" s="131"/>
      <c r="K971" s="132"/>
      <c r="L971" s="131"/>
      <c r="M971" s="132"/>
      <c r="N971" s="131"/>
      <c r="O971" s="160" t="str">
        <f>Objects!$L$270</f>
        <v>Powder Keg (Sodium Hydroxide)</v>
      </c>
      <c r="P971" s="123">
        <v>16</v>
      </c>
      <c r="Q971" s="134"/>
      <c r="R971" s="134"/>
      <c r="S971" s="134"/>
      <c r="T971" s="134"/>
      <c r="U971" s="134"/>
      <c r="V971" s="134"/>
      <c r="W971" s="134"/>
      <c r="X971" s="134"/>
      <c r="Y971" s="134"/>
      <c r="Z971" s="134"/>
      <c r="AA971" s="132"/>
      <c r="AB971" s="132"/>
      <c r="AC971" s="132"/>
    </row>
    <row r="972" spans="1:29" ht="15" customHeight="1" x14ac:dyDescent="0.25">
      <c r="A972" s="142" t="str">
        <f>[3]Enums!$A$146</f>
        <v>1.1.2</v>
      </c>
      <c r="C972" s="134"/>
      <c r="D972" s="134"/>
      <c r="E972" s="132" t="str">
        <f>Objects!$T$12</f>
        <v>Powder Keg (Sodium)</v>
      </c>
      <c r="F972" s="131">
        <v>64</v>
      </c>
      <c r="G972" s="123" t="str">
        <f>Objects!$L$317</f>
        <v>Drum (Deionized Water)</v>
      </c>
      <c r="H972" s="123">
        <v>64</v>
      </c>
      <c r="I972" s="132"/>
      <c r="J972" s="131"/>
      <c r="K972" s="132"/>
      <c r="L972" s="131"/>
      <c r="M972" s="132"/>
      <c r="N972" s="131"/>
      <c r="O972" s="160" t="str">
        <f>Objects!$L$270</f>
        <v>Powder Keg (Sodium Hydroxide)</v>
      </c>
      <c r="P972" s="123">
        <v>64</v>
      </c>
      <c r="Q972" s="134"/>
      <c r="R972" s="134"/>
      <c r="S972" s="134"/>
      <c r="T972" s="134"/>
      <c r="U972" s="134"/>
      <c r="V972" s="134"/>
      <c r="W972" s="134"/>
      <c r="X972" s="134"/>
      <c r="Y972" s="134"/>
      <c r="Z972" s="134"/>
      <c r="AA972" s="132"/>
      <c r="AB972" s="132"/>
      <c r="AC972" s="132"/>
    </row>
    <row r="973" spans="1:29" ht="15" customHeight="1" x14ac:dyDescent="0.25">
      <c r="A973" s="142" t="str">
        <f>[3]Enums!$A$146</f>
        <v>1.1.2</v>
      </c>
      <c r="C973" s="134"/>
      <c r="D973" s="134"/>
      <c r="E973" s="132" t="str">
        <f>Objects!$J$270</f>
        <v>Bag (Sodium Hydroxide)</v>
      </c>
      <c r="F973" s="123">
        <v>2</v>
      </c>
      <c r="G973" s="132" t="str">
        <f>Objects!$N$56</f>
        <v>Flask (Nitrogen Dioxide)</v>
      </c>
      <c r="H973" s="131">
        <v>1</v>
      </c>
      <c r="I973" s="134" t="str">
        <f>Objects!$N$34</f>
        <v>Flask (Nitric Oxide)</v>
      </c>
      <c r="J973" s="131">
        <v>1</v>
      </c>
      <c r="K973" s="132"/>
      <c r="L973" s="131"/>
      <c r="M973" s="132"/>
      <c r="N973" s="131"/>
      <c r="O973" s="160" t="str">
        <f>Objects!$N$57</f>
        <v>Bag (Sodium Nitrite)</v>
      </c>
      <c r="P973" s="131">
        <v>1</v>
      </c>
      <c r="Q973" s="134"/>
      <c r="R973" s="134"/>
      <c r="S973" s="134"/>
      <c r="T973" s="134"/>
      <c r="U973" s="134"/>
      <c r="V973" s="134"/>
      <c r="W973" s="134"/>
      <c r="X973" s="134"/>
      <c r="Y973" s="134"/>
      <c r="Z973" s="134"/>
      <c r="AA973" s="132"/>
      <c r="AB973" s="132"/>
      <c r="AC973" s="132"/>
    </row>
    <row r="974" spans="1:29" ht="15" customHeight="1" x14ac:dyDescent="0.25">
      <c r="A974" s="142" t="str">
        <f>[3]Enums!$A$146</f>
        <v>1.1.2</v>
      </c>
      <c r="C974" s="134"/>
      <c r="D974" s="134"/>
      <c r="E974" s="132" t="str">
        <f>Objects!$J$270</f>
        <v>Bag (Sodium Hydroxide)</v>
      </c>
      <c r="F974" s="123">
        <v>8</v>
      </c>
      <c r="G974" s="132" t="str">
        <f>Objects!$N$56</f>
        <v>Flask (Nitrogen Dioxide)</v>
      </c>
      <c r="H974" s="131">
        <v>4</v>
      </c>
      <c r="I974" s="134" t="str">
        <f>Objects!$N$34</f>
        <v>Flask (Nitric Oxide)</v>
      </c>
      <c r="J974" s="131">
        <v>4</v>
      </c>
      <c r="K974" s="132"/>
      <c r="L974" s="131"/>
      <c r="M974" s="132"/>
      <c r="N974" s="131"/>
      <c r="O974" s="160" t="str">
        <f>Objects!$N$57</f>
        <v>Bag (Sodium Nitrite)</v>
      </c>
      <c r="P974" s="131">
        <v>4</v>
      </c>
      <c r="Q974" s="134"/>
      <c r="R974" s="134"/>
      <c r="S974" s="134"/>
      <c r="T974" s="134"/>
      <c r="U974" s="134"/>
      <c r="V974" s="134"/>
      <c r="W974" s="134"/>
      <c r="X974" s="134"/>
      <c r="Y974" s="134"/>
      <c r="Z974" s="134"/>
      <c r="AA974" s="132"/>
      <c r="AB974" s="132"/>
      <c r="AC974" s="132"/>
    </row>
    <row r="975" spans="1:29" ht="15" customHeight="1" x14ac:dyDescent="0.25">
      <c r="A975" s="142" t="str">
        <f>[3]Enums!$A$146</f>
        <v>1.1.2</v>
      </c>
      <c r="C975" s="134"/>
      <c r="D975" s="134"/>
      <c r="E975" s="132" t="str">
        <f>Objects!$J$270</f>
        <v>Bag (Sodium Hydroxide)</v>
      </c>
      <c r="F975" s="123">
        <v>32</v>
      </c>
      <c r="G975" s="132" t="str">
        <f>Objects!$N$56</f>
        <v>Flask (Nitrogen Dioxide)</v>
      </c>
      <c r="H975" s="131">
        <v>16</v>
      </c>
      <c r="I975" s="134" t="str">
        <f>Objects!$N$34</f>
        <v>Flask (Nitric Oxide)</v>
      </c>
      <c r="J975" s="131">
        <v>16</v>
      </c>
      <c r="K975" s="132"/>
      <c r="L975" s="131"/>
      <c r="M975" s="132"/>
      <c r="N975" s="131"/>
      <c r="O975" s="160" t="str">
        <f>Objects!$N$57</f>
        <v>Bag (Sodium Nitrite)</v>
      </c>
      <c r="P975" s="131">
        <v>16</v>
      </c>
      <c r="Q975" s="134"/>
      <c r="R975" s="134"/>
      <c r="S975" s="134"/>
      <c r="T975" s="134"/>
      <c r="U975" s="134"/>
      <c r="V975" s="134"/>
      <c r="W975" s="134"/>
      <c r="X975" s="134"/>
      <c r="Y975" s="134"/>
      <c r="Z975" s="134"/>
      <c r="AA975" s="132"/>
      <c r="AB975" s="132"/>
      <c r="AC975" s="132"/>
    </row>
    <row r="976" spans="1:29" ht="15" customHeight="1" x14ac:dyDescent="0.25">
      <c r="A976" s="142" t="str">
        <f>[3]Enums!$A$146</f>
        <v>1.1.2</v>
      </c>
      <c r="C976" s="134"/>
      <c r="D976" s="134"/>
      <c r="E976" s="132" t="str">
        <f>Objects!$K$270</f>
        <v>Sack (Sodium Hydroxide)</v>
      </c>
      <c r="F976" s="123">
        <v>2</v>
      </c>
      <c r="G976" s="132" t="str">
        <f>Objects!$O$56</f>
        <v>Cartridge (Nitrogen Dioxide)</v>
      </c>
      <c r="H976" s="131">
        <v>1</v>
      </c>
      <c r="I976" s="134" t="str">
        <f>Objects!$O$34</f>
        <v>Cartridge (Nitric Oxide)</v>
      </c>
      <c r="J976" s="131">
        <v>1</v>
      </c>
      <c r="K976" s="132"/>
      <c r="L976" s="131"/>
      <c r="M976" s="132"/>
      <c r="N976" s="131"/>
      <c r="O976" s="160" t="str">
        <f>Objects!$O$57</f>
        <v>Sack (Sodium Nitrite)</v>
      </c>
      <c r="P976" s="131">
        <v>1</v>
      </c>
      <c r="Q976" s="134"/>
      <c r="R976" s="134"/>
      <c r="S976" s="134"/>
      <c r="T976" s="134"/>
      <c r="U976" s="134"/>
      <c r="V976" s="134"/>
      <c r="W976" s="134"/>
      <c r="X976" s="134"/>
      <c r="Y976" s="134"/>
      <c r="Z976" s="134"/>
      <c r="AA976" s="132"/>
      <c r="AB976" s="132"/>
      <c r="AC976" s="132"/>
    </row>
    <row r="977" spans="1:29" ht="15" customHeight="1" x14ac:dyDescent="0.25">
      <c r="A977" s="142" t="str">
        <f>[3]Enums!$A$146</f>
        <v>1.1.2</v>
      </c>
      <c r="C977" s="134"/>
      <c r="D977" s="134"/>
      <c r="E977" s="132" t="str">
        <f>Objects!$K$270</f>
        <v>Sack (Sodium Hydroxide)</v>
      </c>
      <c r="F977" s="123">
        <v>8</v>
      </c>
      <c r="G977" s="132" t="str">
        <f>Objects!$O$56</f>
        <v>Cartridge (Nitrogen Dioxide)</v>
      </c>
      <c r="H977" s="131">
        <v>4</v>
      </c>
      <c r="I977" s="134" t="str">
        <f>Objects!$O$34</f>
        <v>Cartridge (Nitric Oxide)</v>
      </c>
      <c r="J977" s="131">
        <v>4</v>
      </c>
      <c r="K977" s="132"/>
      <c r="L977" s="131"/>
      <c r="M977" s="132"/>
      <c r="N977" s="131"/>
      <c r="O977" s="160" t="str">
        <f>Objects!$O$57</f>
        <v>Sack (Sodium Nitrite)</v>
      </c>
      <c r="P977" s="131">
        <v>4</v>
      </c>
      <c r="Q977" s="134"/>
      <c r="R977" s="134"/>
      <c r="S977" s="134"/>
      <c r="T977" s="134"/>
      <c r="U977" s="134"/>
      <c r="V977" s="134"/>
      <c r="W977" s="134"/>
      <c r="X977" s="134"/>
      <c r="Y977" s="134"/>
      <c r="Z977" s="134"/>
      <c r="AA977" s="132"/>
      <c r="AB977" s="132"/>
      <c r="AC977" s="132"/>
    </row>
    <row r="978" spans="1:29" ht="15" customHeight="1" x14ac:dyDescent="0.25">
      <c r="A978" s="142" t="str">
        <f>[3]Enums!$A$146</f>
        <v>1.1.2</v>
      </c>
      <c r="C978" s="134"/>
      <c r="D978" s="134"/>
      <c r="E978" s="132" t="str">
        <f>Objects!$K$270</f>
        <v>Sack (Sodium Hydroxide)</v>
      </c>
      <c r="F978" s="123">
        <v>32</v>
      </c>
      <c r="G978" s="132" t="str">
        <f>Objects!$O$56</f>
        <v>Cartridge (Nitrogen Dioxide)</v>
      </c>
      <c r="H978" s="131">
        <v>16</v>
      </c>
      <c r="I978" s="134" t="str">
        <f>Objects!$O$34</f>
        <v>Cartridge (Nitric Oxide)</v>
      </c>
      <c r="J978" s="131">
        <v>16</v>
      </c>
      <c r="K978" s="132"/>
      <c r="L978" s="131"/>
      <c r="M978" s="132"/>
      <c r="N978" s="131"/>
      <c r="O978" s="160" t="str">
        <f>Objects!$O$57</f>
        <v>Sack (Sodium Nitrite)</v>
      </c>
      <c r="P978" s="131">
        <v>16</v>
      </c>
      <c r="Q978" s="134"/>
      <c r="R978" s="134"/>
      <c r="S978" s="134"/>
      <c r="T978" s="134"/>
      <c r="U978" s="134"/>
      <c r="V978" s="134"/>
      <c r="W978" s="134"/>
      <c r="X978" s="134"/>
      <c r="Y978" s="134"/>
      <c r="Z978" s="134"/>
      <c r="AA978" s="132"/>
      <c r="AB978" s="132"/>
      <c r="AC978" s="132"/>
    </row>
    <row r="979" spans="1:29" ht="15" customHeight="1" x14ac:dyDescent="0.25">
      <c r="A979" s="142" t="str">
        <f>[3]Enums!$A$146</f>
        <v>1.1.2</v>
      </c>
      <c r="C979" s="134"/>
      <c r="D979" s="134"/>
      <c r="E979" s="132" t="str">
        <f>Objects!$L$270</f>
        <v>Powder Keg (Sodium Hydroxide)</v>
      </c>
      <c r="F979" s="123">
        <v>2</v>
      </c>
      <c r="G979" s="132" t="str">
        <f>Objects!$P$56</f>
        <v>Canister (Nitrogen Dioxide)</v>
      </c>
      <c r="H979" s="131">
        <v>1</v>
      </c>
      <c r="I979" s="134" t="str">
        <f>Objects!$P$34</f>
        <v>Canister (Nitric Oxide)</v>
      </c>
      <c r="J979" s="131">
        <v>1</v>
      </c>
      <c r="K979" s="132"/>
      <c r="L979" s="131"/>
      <c r="M979" s="132"/>
      <c r="N979" s="131"/>
      <c r="O979" s="160" t="str">
        <f>Objects!$P$57</f>
        <v>Powder Keg (Sodium Nitrite)</v>
      </c>
      <c r="P979" s="131">
        <v>1</v>
      </c>
      <c r="Q979" s="134"/>
      <c r="R979" s="134"/>
      <c r="S979" s="134"/>
      <c r="T979" s="134"/>
      <c r="U979" s="134"/>
      <c r="V979" s="134"/>
      <c r="W979" s="134"/>
      <c r="X979" s="134"/>
      <c r="Y979" s="134"/>
      <c r="Z979" s="134"/>
      <c r="AA979" s="132"/>
      <c r="AB979" s="132"/>
      <c r="AC979" s="132"/>
    </row>
    <row r="980" spans="1:29" ht="15" customHeight="1" x14ac:dyDescent="0.25">
      <c r="A980" s="142" t="str">
        <f>[3]Enums!$A$146</f>
        <v>1.1.2</v>
      </c>
      <c r="C980" s="134"/>
      <c r="D980" s="134"/>
      <c r="E980" s="132" t="str">
        <f>Objects!$L$270</f>
        <v>Powder Keg (Sodium Hydroxide)</v>
      </c>
      <c r="F980" s="123">
        <v>8</v>
      </c>
      <c r="G980" s="132" t="str">
        <f>Objects!$P$56</f>
        <v>Canister (Nitrogen Dioxide)</v>
      </c>
      <c r="H980" s="131">
        <v>4</v>
      </c>
      <c r="I980" s="134" t="str">
        <f>Objects!$P$34</f>
        <v>Canister (Nitric Oxide)</v>
      </c>
      <c r="J980" s="131">
        <v>4</v>
      </c>
      <c r="K980" s="132"/>
      <c r="L980" s="131"/>
      <c r="M980" s="132"/>
      <c r="N980" s="131"/>
      <c r="O980" s="160" t="str">
        <f>Objects!$P$57</f>
        <v>Powder Keg (Sodium Nitrite)</v>
      </c>
      <c r="P980" s="131">
        <v>4</v>
      </c>
      <c r="Q980" s="134"/>
      <c r="R980" s="134"/>
      <c r="S980" s="134"/>
      <c r="T980" s="134"/>
      <c r="U980" s="134"/>
      <c r="V980" s="134"/>
      <c r="W980" s="134"/>
      <c r="X980" s="134"/>
      <c r="Y980" s="134"/>
      <c r="Z980" s="134"/>
      <c r="AA980" s="132"/>
      <c r="AB980" s="132"/>
      <c r="AC980" s="132"/>
    </row>
    <row r="981" spans="1:29" ht="15" customHeight="1" x14ac:dyDescent="0.25">
      <c r="A981" s="142" t="str">
        <f>[3]Enums!$A$146</f>
        <v>1.1.2</v>
      </c>
      <c r="C981" s="134"/>
      <c r="D981" s="134"/>
      <c r="E981" s="132" t="str">
        <f>Objects!$L$270</f>
        <v>Powder Keg (Sodium Hydroxide)</v>
      </c>
      <c r="F981" s="123">
        <v>32</v>
      </c>
      <c r="G981" s="132" t="str">
        <f>Objects!$P$56</f>
        <v>Canister (Nitrogen Dioxide)</v>
      </c>
      <c r="H981" s="131">
        <v>16</v>
      </c>
      <c r="I981" s="134" t="str">
        <f>Objects!$P$34</f>
        <v>Canister (Nitric Oxide)</v>
      </c>
      <c r="J981" s="131">
        <v>16</v>
      </c>
      <c r="K981" s="132"/>
      <c r="L981" s="131"/>
      <c r="M981" s="132"/>
      <c r="N981" s="131"/>
      <c r="O981" s="160" t="str">
        <f>Objects!$P$57</f>
        <v>Powder Keg (Sodium Nitrite)</v>
      </c>
      <c r="P981" s="131">
        <v>16</v>
      </c>
      <c r="Q981" s="134"/>
      <c r="R981" s="134"/>
      <c r="S981" s="134"/>
      <c r="T981" s="134"/>
      <c r="U981" s="134"/>
      <c r="V981" s="134"/>
      <c r="W981" s="134"/>
      <c r="X981" s="134"/>
      <c r="Y981" s="134"/>
      <c r="Z981" s="134"/>
      <c r="AA981" s="132"/>
      <c r="AB981" s="132"/>
      <c r="AC981" s="132"/>
    </row>
    <row r="982" spans="1:29" ht="15" customHeight="1" x14ac:dyDescent="0.25">
      <c r="A982" s="142" t="str">
        <f>[3]Enums!$A$146</f>
        <v>1.1.2</v>
      </c>
      <c r="C982" s="134"/>
      <c r="D982" s="134"/>
      <c r="E982" s="132" t="str">
        <f>Objects!$L$270</f>
        <v>Powder Keg (Sodium Hydroxide)</v>
      </c>
      <c r="F982" s="123">
        <v>64</v>
      </c>
      <c r="G982" s="132" t="str">
        <f>Objects!$L$270</f>
        <v>Powder Keg (Sodium Hydroxide)</v>
      </c>
      <c r="H982" s="123">
        <v>64</v>
      </c>
      <c r="I982" s="132" t="str">
        <f>Objects!$P$56</f>
        <v>Canister (Nitrogen Dioxide)</v>
      </c>
      <c r="J982" s="123">
        <v>64</v>
      </c>
      <c r="K982" s="134" t="str">
        <f>Objects!$P$34</f>
        <v>Canister (Nitric Oxide)</v>
      </c>
      <c r="L982" s="131">
        <v>64</v>
      </c>
      <c r="M982" s="132"/>
      <c r="N982" s="131"/>
      <c r="O982" s="160" t="str">
        <f>Objects!$P$57</f>
        <v>Powder Keg (Sodium Nitrite)</v>
      </c>
      <c r="P982" s="123">
        <v>64</v>
      </c>
      <c r="Q982" s="134"/>
      <c r="R982" s="134"/>
      <c r="S982" s="134"/>
      <c r="T982" s="134"/>
      <c r="U982" s="134"/>
      <c r="V982" s="134"/>
      <c r="W982" s="134"/>
      <c r="X982" s="134"/>
      <c r="Y982" s="134"/>
      <c r="Z982" s="134"/>
      <c r="AA982" s="132"/>
      <c r="AB982" s="132"/>
      <c r="AC982" s="132"/>
    </row>
    <row r="983" spans="1:29" ht="15" customHeight="1" x14ac:dyDescent="0.25">
      <c r="A983" s="142" t="str">
        <f>[3]Enums!$A$146</f>
        <v>1.1.2</v>
      </c>
      <c r="C983" s="134"/>
      <c r="D983" s="134"/>
      <c r="E983" s="132" t="str">
        <f>Objects!$J$263</f>
        <v>Vial (Sodium Borate)</v>
      </c>
      <c r="F983" s="131">
        <v>1</v>
      </c>
      <c r="G983" s="132" t="str">
        <f>Objects!$J$161</f>
        <v>Vial (Hydrochloric Acid)</v>
      </c>
      <c r="H983" s="131">
        <v>2</v>
      </c>
      <c r="I983" s="132"/>
      <c r="J983" s="131"/>
      <c r="K983" s="132"/>
      <c r="L983" s="131"/>
      <c r="M983" s="132"/>
      <c r="N983" s="131"/>
      <c r="O983" s="160" t="str">
        <f>Objects!$J$68</f>
        <v>Vial (Boric Acid)</v>
      </c>
      <c r="P983" s="131">
        <v>4</v>
      </c>
      <c r="Q983" s="134"/>
      <c r="R983" s="134"/>
      <c r="S983" s="134"/>
      <c r="T983" s="134"/>
      <c r="U983" s="134"/>
      <c r="V983" s="134"/>
      <c r="W983" s="134"/>
      <c r="X983" s="134"/>
      <c r="Y983" s="134"/>
      <c r="Z983" s="134"/>
      <c r="AA983" s="132"/>
      <c r="AB983" s="132"/>
      <c r="AC983" s="132"/>
    </row>
    <row r="984" spans="1:29" ht="15" customHeight="1" x14ac:dyDescent="0.25">
      <c r="A984" s="142" t="str">
        <f>[3]Enums!$A$146</f>
        <v>1.1.2</v>
      </c>
      <c r="C984" s="134"/>
      <c r="D984" s="134"/>
      <c r="E984" s="132" t="str">
        <f>Objects!$J$263</f>
        <v>Vial (Sodium Borate)</v>
      </c>
      <c r="F984" s="131">
        <v>4</v>
      </c>
      <c r="G984" s="132" t="str">
        <f>Objects!$J$161</f>
        <v>Vial (Hydrochloric Acid)</v>
      </c>
      <c r="H984" s="131">
        <v>8</v>
      </c>
      <c r="I984" s="132"/>
      <c r="J984" s="131"/>
      <c r="K984" s="132"/>
      <c r="L984" s="131"/>
      <c r="M984" s="132"/>
      <c r="N984" s="131"/>
      <c r="O984" s="160" t="str">
        <f>Objects!$J$68</f>
        <v>Vial (Boric Acid)</v>
      </c>
      <c r="P984" s="131">
        <v>16</v>
      </c>
      <c r="Q984" s="134"/>
      <c r="R984" s="134"/>
      <c r="S984" s="134"/>
      <c r="T984" s="134"/>
      <c r="U984" s="134"/>
      <c r="V984" s="134"/>
      <c r="W984" s="134"/>
      <c r="X984" s="134"/>
      <c r="Y984" s="134"/>
      <c r="Z984" s="134"/>
      <c r="AA984" s="132"/>
      <c r="AB984" s="132"/>
      <c r="AC984" s="132"/>
    </row>
    <row r="985" spans="1:29" ht="15" customHeight="1" x14ac:dyDescent="0.25">
      <c r="A985" s="142" t="str">
        <f>[3]Enums!$A$146</f>
        <v>1.1.2</v>
      </c>
      <c r="C985" s="134"/>
      <c r="D985" s="134"/>
      <c r="E985" s="132" t="str">
        <f>Objects!$J$263</f>
        <v>Vial (Sodium Borate)</v>
      </c>
      <c r="F985" s="131">
        <v>16</v>
      </c>
      <c r="G985" s="132" t="str">
        <f>Objects!$J$161</f>
        <v>Vial (Hydrochloric Acid)</v>
      </c>
      <c r="H985" s="131">
        <v>32</v>
      </c>
      <c r="I985" s="132"/>
      <c r="J985" s="131"/>
      <c r="K985" s="132"/>
      <c r="L985" s="131"/>
      <c r="M985" s="132"/>
      <c r="N985" s="131"/>
      <c r="O985" s="160" t="str">
        <f>Objects!$J$68</f>
        <v>Vial (Boric Acid)</v>
      </c>
      <c r="P985" s="131">
        <v>1</v>
      </c>
      <c r="Q985" s="134"/>
      <c r="R985" s="134"/>
      <c r="S985" s="134"/>
      <c r="T985" s="134"/>
      <c r="U985" s="134"/>
      <c r="V985" s="134"/>
      <c r="W985" s="134"/>
      <c r="X985" s="134"/>
      <c r="Y985" s="134"/>
      <c r="Z985" s="134"/>
      <c r="AA985" s="132"/>
      <c r="AB985" s="132"/>
      <c r="AC985" s="132"/>
    </row>
    <row r="986" spans="1:29" ht="15" customHeight="1" x14ac:dyDescent="0.25">
      <c r="A986" s="142" t="str">
        <f>[3]Enums!$A$146</f>
        <v>1.1.2</v>
      </c>
      <c r="C986" s="134"/>
      <c r="D986" s="134"/>
      <c r="E986" s="132" t="str">
        <f>Objects!$K$263</f>
        <v>Beaker (Sodium Borate)</v>
      </c>
      <c r="F986" s="131">
        <v>1</v>
      </c>
      <c r="G986" s="132" t="str">
        <f>Objects!$K$161</f>
        <v>Beaker (Hydrochloric Acid)</v>
      </c>
      <c r="H986" s="131">
        <v>2</v>
      </c>
      <c r="I986" s="132"/>
      <c r="J986" s="131"/>
      <c r="K986" s="132"/>
      <c r="L986" s="131"/>
      <c r="M986" s="132"/>
      <c r="N986" s="131"/>
      <c r="O986" s="160" t="str">
        <f>Objects!$K$68</f>
        <v>Beaker (Boric Acid)</v>
      </c>
      <c r="P986" s="131">
        <v>4</v>
      </c>
      <c r="Q986" s="134"/>
      <c r="R986" s="134"/>
      <c r="S986" s="134"/>
      <c r="T986" s="134"/>
      <c r="U986" s="134"/>
      <c r="V986" s="134"/>
      <c r="W986" s="134"/>
      <c r="X986" s="134"/>
      <c r="Y986" s="134"/>
      <c r="Z986" s="134"/>
      <c r="AA986" s="132"/>
      <c r="AB986" s="132"/>
      <c r="AC986" s="132"/>
    </row>
    <row r="987" spans="1:29" ht="15" customHeight="1" x14ac:dyDescent="0.25">
      <c r="A987" s="142" t="str">
        <f>[3]Enums!$A$146</f>
        <v>1.1.2</v>
      </c>
      <c r="C987" s="134"/>
      <c r="D987" s="134"/>
      <c r="E987" s="132" t="str">
        <f>Objects!$K$263</f>
        <v>Beaker (Sodium Borate)</v>
      </c>
      <c r="F987" s="131">
        <v>4</v>
      </c>
      <c r="G987" s="132" t="str">
        <f>Objects!$K$161</f>
        <v>Beaker (Hydrochloric Acid)</v>
      </c>
      <c r="H987" s="131">
        <v>8</v>
      </c>
      <c r="I987" s="132"/>
      <c r="J987" s="131"/>
      <c r="K987" s="132"/>
      <c r="L987" s="131"/>
      <c r="M987" s="132"/>
      <c r="N987" s="131"/>
      <c r="O987" s="160" t="str">
        <f>Objects!$K$68</f>
        <v>Beaker (Boric Acid)</v>
      </c>
      <c r="P987" s="131">
        <v>16</v>
      </c>
      <c r="Q987" s="134"/>
      <c r="R987" s="134"/>
      <c r="S987" s="134"/>
      <c r="T987" s="134"/>
      <c r="U987" s="134"/>
      <c r="V987" s="134"/>
      <c r="W987" s="134"/>
      <c r="X987" s="134"/>
      <c r="Y987" s="134"/>
      <c r="Z987" s="134"/>
      <c r="AA987" s="132"/>
      <c r="AB987" s="132"/>
      <c r="AC987" s="132"/>
    </row>
    <row r="988" spans="1:29" ht="15" customHeight="1" x14ac:dyDescent="0.25">
      <c r="A988" s="142" t="str">
        <f>[3]Enums!$A$146</f>
        <v>1.1.2</v>
      </c>
      <c r="C988" s="134"/>
      <c r="D988" s="134"/>
      <c r="E988" s="132" t="str">
        <f>Objects!$K$263</f>
        <v>Beaker (Sodium Borate)</v>
      </c>
      <c r="F988" s="131">
        <v>16</v>
      </c>
      <c r="G988" s="132" t="str">
        <f>Objects!$K$161</f>
        <v>Beaker (Hydrochloric Acid)</v>
      </c>
      <c r="H988" s="131">
        <v>32</v>
      </c>
      <c r="I988" s="132"/>
      <c r="J988" s="131"/>
      <c r="K988" s="132"/>
      <c r="L988" s="131"/>
      <c r="M988" s="132"/>
      <c r="N988" s="131"/>
      <c r="O988" s="160" t="str">
        <f>Objects!$K$68</f>
        <v>Beaker (Boric Acid)</v>
      </c>
      <c r="P988" s="131">
        <v>1</v>
      </c>
      <c r="Q988" s="134"/>
      <c r="R988" s="134"/>
      <c r="S988" s="134"/>
      <c r="T988" s="134"/>
      <c r="U988" s="134"/>
      <c r="V988" s="134"/>
      <c r="W988" s="134"/>
      <c r="X988" s="134"/>
      <c r="Y988" s="134"/>
      <c r="Z988" s="134"/>
      <c r="AA988" s="132"/>
      <c r="AB988" s="132"/>
      <c r="AC988" s="132"/>
    </row>
    <row r="989" spans="1:29" ht="15" customHeight="1" x14ac:dyDescent="0.25">
      <c r="A989" s="142" t="str">
        <f>[3]Enums!$A$146</f>
        <v>1.1.2</v>
      </c>
      <c r="C989" s="134"/>
      <c r="D989" s="134"/>
      <c r="E989" s="132" t="str">
        <f>Objects!$L$263</f>
        <v>Drum (Sodium Borate)</v>
      </c>
      <c r="F989" s="131">
        <v>1</v>
      </c>
      <c r="G989" s="132" t="str">
        <f>Objects!$L$161</f>
        <v>Drum (Hydrochloric Acid)</v>
      </c>
      <c r="H989" s="131">
        <v>2</v>
      </c>
      <c r="I989" s="132"/>
      <c r="J989" s="131"/>
      <c r="K989" s="132"/>
      <c r="L989" s="131"/>
      <c r="M989" s="132"/>
      <c r="N989" s="131"/>
      <c r="O989" s="160" t="str">
        <f>Objects!$L$68</f>
        <v>Drum (Boric Acid)</v>
      </c>
      <c r="P989" s="131">
        <v>4</v>
      </c>
      <c r="Q989" s="134"/>
      <c r="R989" s="134"/>
      <c r="S989" s="134"/>
      <c r="T989" s="134"/>
      <c r="U989" s="134"/>
      <c r="V989" s="134"/>
      <c r="W989" s="134"/>
      <c r="X989" s="134"/>
      <c r="Y989" s="134"/>
      <c r="Z989" s="134"/>
      <c r="AA989" s="132"/>
      <c r="AB989" s="132"/>
      <c r="AC989" s="132"/>
    </row>
    <row r="990" spans="1:29" ht="15" customHeight="1" x14ac:dyDescent="0.25">
      <c r="A990" s="142" t="str">
        <f>[3]Enums!$A$146</f>
        <v>1.1.2</v>
      </c>
      <c r="C990" s="134"/>
      <c r="D990" s="134"/>
      <c r="E990" s="132" t="str">
        <f>Objects!$L$263</f>
        <v>Drum (Sodium Borate)</v>
      </c>
      <c r="F990" s="131">
        <v>4</v>
      </c>
      <c r="G990" s="132" t="str">
        <f>Objects!$L$161</f>
        <v>Drum (Hydrochloric Acid)</v>
      </c>
      <c r="H990" s="131">
        <v>8</v>
      </c>
      <c r="I990" s="132"/>
      <c r="J990" s="131"/>
      <c r="K990" s="132"/>
      <c r="L990" s="131"/>
      <c r="M990" s="132"/>
      <c r="N990" s="131"/>
      <c r="O990" s="160" t="str">
        <f>Objects!$L$68</f>
        <v>Drum (Boric Acid)</v>
      </c>
      <c r="P990" s="131">
        <v>16</v>
      </c>
      <c r="Q990" s="134"/>
      <c r="R990" s="134"/>
      <c r="S990" s="134"/>
      <c r="T990" s="134"/>
      <c r="U990" s="134"/>
      <c r="V990" s="134"/>
      <c r="W990" s="134"/>
      <c r="X990" s="134"/>
      <c r="Y990" s="134"/>
      <c r="Z990" s="134"/>
      <c r="AA990" s="132"/>
      <c r="AB990" s="132"/>
      <c r="AC990" s="132"/>
    </row>
    <row r="991" spans="1:29" ht="15" customHeight="1" x14ac:dyDescent="0.25">
      <c r="A991" s="142" t="str">
        <f>[3]Enums!$A$146</f>
        <v>1.1.2</v>
      </c>
      <c r="C991" s="134"/>
      <c r="D991" s="134"/>
      <c r="E991" s="132" t="str">
        <f>Objects!$L$263</f>
        <v>Drum (Sodium Borate)</v>
      </c>
      <c r="F991" s="131">
        <v>16</v>
      </c>
      <c r="G991" s="132" t="str">
        <f>Objects!$L$161</f>
        <v>Drum (Hydrochloric Acid)</v>
      </c>
      <c r="H991" s="131">
        <v>32</v>
      </c>
      <c r="I991" s="132"/>
      <c r="J991" s="131"/>
      <c r="K991" s="132"/>
      <c r="L991" s="131"/>
      <c r="M991" s="132"/>
      <c r="N991" s="131"/>
      <c r="O991" s="160" t="str">
        <f>Objects!$L$68</f>
        <v>Drum (Boric Acid)</v>
      </c>
      <c r="P991" s="131">
        <v>64</v>
      </c>
      <c r="Q991" s="134"/>
      <c r="R991" s="134"/>
      <c r="S991" s="134"/>
      <c r="T991" s="134"/>
      <c r="U991" s="134"/>
      <c r="V991" s="134"/>
      <c r="W991" s="134"/>
      <c r="X991" s="134"/>
      <c r="Y991" s="134"/>
      <c r="Z991" s="134"/>
      <c r="AA991" s="132"/>
      <c r="AB991" s="132"/>
      <c r="AC991" s="132"/>
    </row>
    <row r="992" spans="1:29" ht="15" customHeight="1" x14ac:dyDescent="0.25">
      <c r="A992" s="142" t="str">
        <f>[3]Enums!$A$146</f>
        <v>1.1.2</v>
      </c>
      <c r="C992" s="134"/>
      <c r="D992" s="134"/>
      <c r="E992" s="132" t="str">
        <f>Objects!$L$263</f>
        <v>Drum (Sodium Borate)</v>
      </c>
      <c r="F992" s="131">
        <v>64</v>
      </c>
      <c r="G992" s="132" t="str">
        <f>Objects!$L$161</f>
        <v>Drum (Hydrochloric Acid)</v>
      </c>
      <c r="H992" s="131">
        <v>64</v>
      </c>
      <c r="I992" s="132" t="str">
        <f>Objects!$L$161</f>
        <v>Drum (Hydrochloric Acid)</v>
      </c>
      <c r="J992" s="131">
        <v>64</v>
      </c>
      <c r="K992" s="132"/>
      <c r="L992" s="131"/>
      <c r="M992" s="132"/>
      <c r="N992" s="131"/>
      <c r="O992" s="160" t="str">
        <f>Objects!$L$68</f>
        <v>Drum (Boric Acid)</v>
      </c>
      <c r="P992" s="134">
        <v>64</v>
      </c>
      <c r="Q992" s="134" t="str">
        <f>Objects!$L$68</f>
        <v>Drum (Boric Acid)</v>
      </c>
      <c r="R992" s="134">
        <v>64</v>
      </c>
      <c r="S992" s="134" t="str">
        <f>Objects!$L$68</f>
        <v>Drum (Boric Acid)</v>
      </c>
      <c r="T992" s="134">
        <v>64</v>
      </c>
      <c r="U992" s="134" t="str">
        <f>Objects!$L$68</f>
        <v>Drum (Boric Acid)</v>
      </c>
      <c r="V992" s="134">
        <v>64</v>
      </c>
      <c r="W992" s="134"/>
      <c r="X992" s="134"/>
      <c r="Y992" s="134"/>
      <c r="Z992" s="134"/>
      <c r="AA992" s="132"/>
      <c r="AB992" s="132"/>
      <c r="AC992" s="132"/>
    </row>
    <row r="993" spans="1:29" ht="15" customHeight="1" x14ac:dyDescent="0.25">
      <c r="A993" s="142" t="str">
        <f>[3]Enums!$A$146</f>
        <v>1.1.2</v>
      </c>
      <c r="C993" s="134"/>
      <c r="D993" s="134"/>
      <c r="E993" s="132" t="str">
        <f>Objects!$V$27</f>
        <v>Bag (Nitrile-Butadiene Rubber Pellets)</v>
      </c>
      <c r="F993" s="131">
        <v>1</v>
      </c>
      <c r="G993" s="132" t="str">
        <f>Objects!$R$2</f>
        <v>Flask (Hydrogen)</v>
      </c>
      <c r="H993" s="131">
        <v>3</v>
      </c>
      <c r="I993" s="132" t="str">
        <f>Objects!$G$2</f>
        <v>Platinum Catalyst</v>
      </c>
      <c r="J993" s="131">
        <v>1</v>
      </c>
      <c r="K993" s="132"/>
      <c r="L993" s="131"/>
      <c r="M993" s="132"/>
      <c r="N993" s="131"/>
      <c r="O993" s="160" t="str">
        <f>Objects!$V$18</f>
        <v>Bag (Hydrogenated Nitrile-Butadiene Rubber Pellets)</v>
      </c>
      <c r="P993" s="131">
        <v>1</v>
      </c>
      <c r="Q993" s="134"/>
      <c r="R993" s="134"/>
      <c r="S993" s="134"/>
      <c r="T993" s="134"/>
      <c r="U993" s="134"/>
      <c r="V993" s="134"/>
      <c r="W993" s="134"/>
      <c r="X993" s="134"/>
      <c r="Y993" s="134"/>
      <c r="Z993" s="134"/>
      <c r="AA993" s="132"/>
      <c r="AB993" s="132"/>
      <c r="AC993" s="132"/>
    </row>
    <row r="994" spans="1:29" ht="15" customHeight="1" x14ac:dyDescent="0.25">
      <c r="A994" s="142" t="str">
        <f>[3]Enums!$A$146</f>
        <v>1.1.2</v>
      </c>
      <c r="C994" s="134"/>
      <c r="D994" s="134"/>
      <c r="E994" s="132" t="str">
        <f>Objects!$V$27</f>
        <v>Bag (Nitrile-Butadiene Rubber Pellets)</v>
      </c>
      <c r="F994" s="131">
        <v>4</v>
      </c>
      <c r="G994" s="132" t="str">
        <f>Objects!$R$2</f>
        <v>Flask (Hydrogen)</v>
      </c>
      <c r="H994" s="131">
        <v>12</v>
      </c>
      <c r="I994" s="132" t="str">
        <f>Objects!$G$2</f>
        <v>Platinum Catalyst</v>
      </c>
      <c r="J994" s="131">
        <v>2</v>
      </c>
      <c r="K994" s="132"/>
      <c r="L994" s="131"/>
      <c r="M994" s="132"/>
      <c r="N994" s="131"/>
      <c r="O994" s="160" t="str">
        <f>Objects!$V$18</f>
        <v>Bag (Hydrogenated Nitrile-Butadiene Rubber Pellets)</v>
      </c>
      <c r="P994" s="131">
        <v>4</v>
      </c>
      <c r="Q994" s="132" t="str">
        <f>Objects!$G$2</f>
        <v>Platinum Catalyst</v>
      </c>
      <c r="R994" s="131">
        <v>1</v>
      </c>
      <c r="S994" s="134"/>
      <c r="T994" s="134"/>
      <c r="U994" s="134"/>
      <c r="V994" s="134"/>
      <c r="W994" s="134"/>
      <c r="X994" s="134"/>
      <c r="Y994" s="134"/>
      <c r="Z994" s="134"/>
      <c r="AA994" s="132"/>
      <c r="AB994" s="132"/>
      <c r="AC994" s="132"/>
    </row>
    <row r="995" spans="1:29" ht="15" customHeight="1" x14ac:dyDescent="0.25">
      <c r="A995" s="142" t="str">
        <f>[3]Enums!$A$146</f>
        <v>1.1.2</v>
      </c>
      <c r="C995" s="134"/>
      <c r="D995" s="134"/>
      <c r="E995" s="132" t="str">
        <f>Objects!$V$27</f>
        <v>Bag (Nitrile-Butadiene Rubber Pellets)</v>
      </c>
      <c r="F995" s="131">
        <v>16</v>
      </c>
      <c r="G995" s="132" t="str">
        <f>Objects!$R$2</f>
        <v>Flask (Hydrogen)</v>
      </c>
      <c r="H995" s="131">
        <v>48</v>
      </c>
      <c r="I995" s="132" t="str">
        <f>Objects!$G$2</f>
        <v>Platinum Catalyst</v>
      </c>
      <c r="J995" s="131">
        <v>3</v>
      </c>
      <c r="K995" s="132"/>
      <c r="L995" s="131"/>
      <c r="M995" s="132"/>
      <c r="N995" s="131"/>
      <c r="O995" s="160" t="str">
        <f>Objects!$V$18</f>
        <v>Bag (Hydrogenated Nitrile-Butadiene Rubber Pellets)</v>
      </c>
      <c r="P995" s="131">
        <v>16</v>
      </c>
      <c r="Q995" s="132" t="str">
        <f>Objects!$G$2</f>
        <v>Platinum Catalyst</v>
      </c>
      <c r="R995" s="131">
        <v>2</v>
      </c>
      <c r="S995" s="134"/>
      <c r="T995" s="134"/>
      <c r="U995" s="134"/>
      <c r="V995" s="134"/>
      <c r="W995" s="134"/>
      <c r="X995" s="134"/>
      <c r="Y995" s="134"/>
      <c r="Z995" s="134"/>
      <c r="AA995" s="132"/>
      <c r="AB995" s="132"/>
      <c r="AC995" s="132"/>
    </row>
    <row r="996" spans="1:29" ht="15" customHeight="1" x14ac:dyDescent="0.25">
      <c r="A996" s="142" t="str">
        <f>[3]Enums!$A$146</f>
        <v>1.1.2</v>
      </c>
      <c r="C996" s="134"/>
      <c r="D996" s="134"/>
      <c r="E996" s="132" t="str">
        <f>Objects!$W$27</f>
        <v>Sack (Nitrile-Butadiene Rubber Pellets)</v>
      </c>
      <c r="F996" s="131">
        <v>1</v>
      </c>
      <c r="G996" s="132" t="str">
        <f>Objects!$S$2</f>
        <v>Cartridge (Hydrogen)</v>
      </c>
      <c r="H996" s="131">
        <v>3</v>
      </c>
      <c r="I996" s="132" t="str">
        <f>Objects!$G$2</f>
        <v>Platinum Catalyst</v>
      </c>
      <c r="J996" s="131">
        <v>4</v>
      </c>
      <c r="K996" s="132"/>
      <c r="L996" s="131"/>
      <c r="M996" s="132"/>
      <c r="N996" s="131"/>
      <c r="O996" s="160" t="str">
        <f>Objects!$W$18</f>
        <v>Sack (Hydrogenated Nitrile-Butadiene Rubber Pellets)</v>
      </c>
      <c r="P996" s="131">
        <v>1</v>
      </c>
      <c r="Q996" s="132" t="str">
        <f>Objects!$G$2</f>
        <v>Platinum Catalyst</v>
      </c>
      <c r="R996" s="131">
        <v>3</v>
      </c>
      <c r="S996" s="134"/>
      <c r="T996" s="134"/>
      <c r="U996" s="134"/>
      <c r="V996" s="134"/>
      <c r="W996" s="134"/>
      <c r="X996" s="134"/>
      <c r="Y996" s="134"/>
      <c r="Z996" s="134"/>
      <c r="AA996" s="132"/>
      <c r="AB996" s="132"/>
      <c r="AC996" s="132"/>
    </row>
    <row r="997" spans="1:29" ht="15" customHeight="1" x14ac:dyDescent="0.25">
      <c r="A997" s="142" t="str">
        <f>[3]Enums!$A$146</f>
        <v>1.1.2</v>
      </c>
      <c r="C997" s="134"/>
      <c r="D997" s="134"/>
      <c r="E997" s="132" t="str">
        <f>Objects!$W$27</f>
        <v>Sack (Nitrile-Butadiene Rubber Pellets)</v>
      </c>
      <c r="F997" s="131">
        <v>4</v>
      </c>
      <c r="G997" s="132" t="str">
        <f>Objects!$S$2</f>
        <v>Cartridge (Hydrogen)</v>
      </c>
      <c r="H997" s="131">
        <v>12</v>
      </c>
      <c r="I997" s="132" t="str">
        <f>Objects!$G$2</f>
        <v>Platinum Catalyst</v>
      </c>
      <c r="J997" s="131">
        <v>5</v>
      </c>
      <c r="K997" s="132"/>
      <c r="L997" s="131"/>
      <c r="M997" s="132"/>
      <c r="N997" s="131"/>
      <c r="O997" s="160" t="str">
        <f>Objects!$W$18</f>
        <v>Sack (Hydrogenated Nitrile-Butadiene Rubber Pellets)</v>
      </c>
      <c r="P997" s="131">
        <v>4</v>
      </c>
      <c r="Q997" s="132" t="str">
        <f>Objects!$G$2</f>
        <v>Platinum Catalyst</v>
      </c>
      <c r="R997" s="131">
        <v>4</v>
      </c>
      <c r="S997" s="134"/>
      <c r="T997" s="134"/>
      <c r="U997" s="134"/>
      <c r="V997" s="134"/>
      <c r="W997" s="134"/>
      <c r="X997" s="134"/>
      <c r="Y997" s="134"/>
      <c r="Z997" s="134"/>
      <c r="AA997" s="132"/>
      <c r="AB997" s="132"/>
      <c r="AC997" s="132"/>
    </row>
    <row r="998" spans="1:29" ht="15" customHeight="1" x14ac:dyDescent="0.25">
      <c r="A998" s="142" t="str">
        <f>[3]Enums!$A$146</f>
        <v>1.1.2</v>
      </c>
      <c r="C998" s="134"/>
      <c r="D998" s="134"/>
      <c r="E998" s="132" t="str">
        <f>Objects!$W$27</f>
        <v>Sack (Nitrile-Butadiene Rubber Pellets)</v>
      </c>
      <c r="F998" s="131">
        <v>16</v>
      </c>
      <c r="G998" s="132" t="str">
        <f>Objects!$S$2</f>
        <v>Cartridge (Hydrogen)</v>
      </c>
      <c r="H998" s="131">
        <v>48</v>
      </c>
      <c r="I998" s="132" t="str">
        <f>Objects!$G$2</f>
        <v>Platinum Catalyst</v>
      </c>
      <c r="J998" s="131">
        <v>6</v>
      </c>
      <c r="K998" s="132"/>
      <c r="L998" s="131"/>
      <c r="M998" s="132"/>
      <c r="N998" s="131"/>
      <c r="O998" s="160" t="str">
        <f>Objects!$W$18</f>
        <v>Sack (Hydrogenated Nitrile-Butadiene Rubber Pellets)</v>
      </c>
      <c r="P998" s="131">
        <v>16</v>
      </c>
      <c r="Q998" s="132" t="str">
        <f>Objects!$G$2</f>
        <v>Platinum Catalyst</v>
      </c>
      <c r="R998" s="131">
        <v>5</v>
      </c>
      <c r="S998" s="134"/>
      <c r="T998" s="134"/>
      <c r="U998" s="134"/>
      <c r="V998" s="134"/>
      <c r="W998" s="134"/>
      <c r="X998" s="134"/>
      <c r="Y998" s="134"/>
      <c r="Z998" s="134"/>
      <c r="AA998" s="132"/>
      <c r="AB998" s="132"/>
      <c r="AC998" s="132"/>
    </row>
    <row r="999" spans="1:29" ht="15" customHeight="1" x14ac:dyDescent="0.25">
      <c r="A999" s="142" t="str">
        <f>[3]Enums!$A$146</f>
        <v>1.1.2</v>
      </c>
      <c r="C999" s="134"/>
      <c r="D999" s="134"/>
      <c r="E999" s="132" t="str">
        <f>Objects!$X$27</f>
        <v>Powder Keg (Nitrile-Butadiene Rubber Pellets)</v>
      </c>
      <c r="F999" s="131">
        <v>1</v>
      </c>
      <c r="G999" s="132" t="str">
        <f>Objects!$T$2</f>
        <v>Canister (Hydrogen)</v>
      </c>
      <c r="H999" s="131">
        <v>3</v>
      </c>
      <c r="I999" s="132" t="str">
        <f>Objects!$G$2</f>
        <v>Platinum Catalyst</v>
      </c>
      <c r="J999" s="131">
        <v>7</v>
      </c>
      <c r="K999" s="132"/>
      <c r="L999" s="131"/>
      <c r="M999" s="132"/>
      <c r="N999" s="131"/>
      <c r="O999" s="160" t="str">
        <f>Objects!$X$18</f>
        <v>Powder Keg (Hydrogenated Nitrile-Butadiene Rubber Pellets)</v>
      </c>
      <c r="P999" s="131">
        <v>1</v>
      </c>
      <c r="Q999" s="132" t="str">
        <f>Objects!$G$2</f>
        <v>Platinum Catalyst</v>
      </c>
      <c r="R999" s="131">
        <v>6</v>
      </c>
      <c r="S999" s="134"/>
      <c r="T999" s="134"/>
      <c r="U999" s="134"/>
      <c r="V999" s="134"/>
      <c r="W999" s="134"/>
      <c r="X999" s="134"/>
      <c r="Y999" s="134"/>
      <c r="Z999" s="134"/>
      <c r="AA999" s="132"/>
      <c r="AB999" s="132"/>
      <c r="AC999" s="132"/>
    </row>
    <row r="1000" spans="1:29" ht="15" customHeight="1" x14ac:dyDescent="0.25">
      <c r="A1000" s="142" t="str">
        <f>[3]Enums!$A$146</f>
        <v>1.1.2</v>
      </c>
      <c r="C1000" s="134"/>
      <c r="D1000" s="134"/>
      <c r="E1000" s="132" t="str">
        <f>Objects!$X$27</f>
        <v>Powder Keg (Nitrile-Butadiene Rubber Pellets)</v>
      </c>
      <c r="F1000" s="131">
        <v>4</v>
      </c>
      <c r="G1000" s="132" t="str">
        <f>Objects!$T$2</f>
        <v>Canister (Hydrogen)</v>
      </c>
      <c r="H1000" s="131">
        <v>12</v>
      </c>
      <c r="I1000" s="132" t="str">
        <f>Objects!$G$2</f>
        <v>Platinum Catalyst</v>
      </c>
      <c r="J1000" s="131">
        <v>8</v>
      </c>
      <c r="K1000" s="132"/>
      <c r="L1000" s="131"/>
      <c r="M1000" s="132"/>
      <c r="N1000" s="131"/>
      <c r="O1000" s="160" t="str">
        <f>Objects!$X$18</f>
        <v>Powder Keg (Hydrogenated Nitrile-Butadiene Rubber Pellets)</v>
      </c>
      <c r="P1000" s="131">
        <v>4</v>
      </c>
      <c r="Q1000" s="132" t="str">
        <f>Objects!$G$2</f>
        <v>Platinum Catalyst</v>
      </c>
      <c r="R1000" s="131">
        <v>7</v>
      </c>
      <c r="S1000" s="134"/>
      <c r="T1000" s="134"/>
      <c r="U1000" s="134"/>
      <c r="V1000" s="134"/>
      <c r="W1000" s="134"/>
      <c r="X1000" s="134"/>
      <c r="Y1000" s="134"/>
      <c r="Z1000" s="134"/>
      <c r="AA1000" s="132"/>
      <c r="AB1000" s="132"/>
      <c r="AC1000" s="132"/>
    </row>
    <row r="1001" spans="1:29" ht="15" customHeight="1" x14ac:dyDescent="0.25">
      <c r="A1001" s="142" t="str">
        <f>[3]Enums!$A$146</f>
        <v>1.1.2</v>
      </c>
      <c r="C1001" s="134"/>
      <c r="D1001" s="134"/>
      <c r="E1001" s="132" t="str">
        <f>Objects!$X$27</f>
        <v>Powder Keg (Nitrile-Butadiene Rubber Pellets)</v>
      </c>
      <c r="F1001" s="131">
        <v>16</v>
      </c>
      <c r="G1001" s="132" t="str">
        <f>Objects!$T$2</f>
        <v>Canister (Hydrogen)</v>
      </c>
      <c r="H1001" s="131">
        <v>48</v>
      </c>
      <c r="I1001" s="132" t="str">
        <f>Objects!$G$2</f>
        <v>Platinum Catalyst</v>
      </c>
      <c r="J1001" s="131">
        <v>9</v>
      </c>
      <c r="K1001" s="132"/>
      <c r="L1001" s="131"/>
      <c r="M1001" s="132"/>
      <c r="N1001" s="131"/>
      <c r="O1001" s="160" t="str">
        <f>Objects!$X$18</f>
        <v>Powder Keg (Hydrogenated Nitrile-Butadiene Rubber Pellets)</v>
      </c>
      <c r="P1001" s="131">
        <v>16</v>
      </c>
      <c r="Q1001" s="132" t="str">
        <f>Objects!$G$2</f>
        <v>Platinum Catalyst</v>
      </c>
      <c r="R1001" s="131">
        <v>8</v>
      </c>
      <c r="S1001" s="134"/>
      <c r="T1001" s="134"/>
      <c r="U1001" s="134"/>
      <c r="V1001" s="134"/>
      <c r="W1001" s="134"/>
      <c r="X1001" s="134"/>
      <c r="Y1001" s="134"/>
      <c r="Z1001" s="134"/>
      <c r="AA1001" s="132"/>
      <c r="AB1001" s="132"/>
      <c r="AC1001" s="132"/>
    </row>
    <row r="1002" spans="1:29" ht="15" customHeight="1" x14ac:dyDescent="0.25">
      <c r="A1002" s="142" t="str">
        <f>[3]Enums!$A$146</f>
        <v>1.1.2</v>
      </c>
      <c r="C1002" s="134"/>
      <c r="D1002" s="134"/>
      <c r="E1002" s="132" t="str">
        <f>Objects!$X$27</f>
        <v>Powder Keg (Nitrile-Butadiene Rubber Pellets)</v>
      </c>
      <c r="F1002" s="131">
        <v>64</v>
      </c>
      <c r="G1002" s="132" t="str">
        <f>Objects!$T$2</f>
        <v>Canister (Hydrogen)</v>
      </c>
      <c r="H1002" s="131">
        <v>64</v>
      </c>
      <c r="I1002" s="132" t="str">
        <f>Objects!$T$2</f>
        <v>Canister (Hydrogen)</v>
      </c>
      <c r="J1002" s="131">
        <v>64</v>
      </c>
      <c r="K1002" s="132" t="str">
        <f>Objects!$T$2</f>
        <v>Canister (Hydrogen)</v>
      </c>
      <c r="L1002" s="131">
        <v>64</v>
      </c>
      <c r="M1002" s="132" t="str">
        <f>Objects!$G$2</f>
        <v>Platinum Catalyst</v>
      </c>
      <c r="N1002" s="131">
        <v>10</v>
      </c>
      <c r="O1002" s="160" t="str">
        <f>Objects!$X$18</f>
        <v>Powder Keg (Hydrogenated Nitrile-Butadiene Rubber Pellets)</v>
      </c>
      <c r="P1002" s="131">
        <v>64</v>
      </c>
      <c r="Q1002" s="132" t="str">
        <f>Objects!$G$2</f>
        <v>Platinum Catalyst</v>
      </c>
      <c r="R1002" s="131">
        <v>9</v>
      </c>
      <c r="S1002" s="134"/>
      <c r="T1002" s="134"/>
      <c r="U1002" s="134"/>
      <c r="V1002" s="134"/>
      <c r="W1002" s="134"/>
      <c r="X1002" s="134"/>
      <c r="Y1002" s="134"/>
      <c r="Z1002" s="134"/>
      <c r="AA1002" s="132"/>
      <c r="AB1002" s="132"/>
      <c r="AC1002" s="132"/>
    </row>
    <row r="1003" spans="1:29" ht="15" customHeight="1" x14ac:dyDescent="0.25">
      <c r="A1003" s="142" t="str">
        <f>[3]Enums!$A$146</f>
        <v>1.1.2</v>
      </c>
      <c r="C1003" s="134"/>
      <c r="D1003" s="134"/>
      <c r="E1003" s="123" t="str">
        <f>Objects!$N$4</f>
        <v>Vial (Acrylonitrile)</v>
      </c>
      <c r="F1003" s="123">
        <v>1</v>
      </c>
      <c r="G1003" s="123" t="str">
        <f>Objects!$J$70</f>
        <v>Vial (Butadiene)</v>
      </c>
      <c r="H1003" s="123">
        <v>1</v>
      </c>
      <c r="I1003" s="132"/>
      <c r="J1003" s="131"/>
      <c r="K1003" s="132"/>
      <c r="L1003" s="131"/>
      <c r="M1003" s="132"/>
      <c r="N1003" s="131"/>
      <c r="O1003" s="160" t="str">
        <f>Objects!$V$27</f>
        <v>Bag (Nitrile-Butadiene Rubber Pellets)</v>
      </c>
      <c r="P1003" s="123">
        <v>1</v>
      </c>
      <c r="Q1003" s="134"/>
      <c r="R1003" s="134"/>
      <c r="S1003" s="134"/>
      <c r="T1003" s="134"/>
      <c r="U1003" s="134"/>
      <c r="V1003" s="134"/>
      <c r="W1003" s="134"/>
      <c r="X1003" s="134"/>
      <c r="Y1003" s="134"/>
      <c r="Z1003" s="134"/>
      <c r="AA1003" s="132"/>
      <c r="AB1003" s="132"/>
      <c r="AC1003" s="132"/>
    </row>
    <row r="1004" spans="1:29" ht="15" customHeight="1" x14ac:dyDescent="0.25">
      <c r="A1004" s="142" t="str">
        <f>[3]Enums!$A$146</f>
        <v>1.1.2</v>
      </c>
      <c r="C1004" s="134"/>
      <c r="D1004" s="134"/>
      <c r="E1004" s="123" t="str">
        <f>Objects!$N$4</f>
        <v>Vial (Acrylonitrile)</v>
      </c>
      <c r="F1004" s="123">
        <v>4</v>
      </c>
      <c r="G1004" s="123" t="str">
        <f>Objects!$J$70</f>
        <v>Vial (Butadiene)</v>
      </c>
      <c r="H1004" s="123">
        <v>4</v>
      </c>
      <c r="I1004" s="132"/>
      <c r="J1004" s="131"/>
      <c r="K1004" s="132"/>
      <c r="L1004" s="131"/>
      <c r="M1004" s="132"/>
      <c r="N1004" s="131"/>
      <c r="O1004" s="160" t="str">
        <f>Objects!$V$27</f>
        <v>Bag (Nitrile-Butadiene Rubber Pellets)</v>
      </c>
      <c r="P1004" s="123">
        <v>4</v>
      </c>
      <c r="Q1004" s="134"/>
      <c r="R1004" s="134"/>
      <c r="S1004" s="134"/>
      <c r="T1004" s="134"/>
      <c r="U1004" s="134"/>
      <c r="V1004" s="134"/>
      <c r="W1004" s="134"/>
      <c r="X1004" s="134"/>
      <c r="Y1004" s="134"/>
      <c r="Z1004" s="134"/>
      <c r="AA1004" s="132"/>
      <c r="AB1004" s="132"/>
      <c r="AC1004" s="132"/>
    </row>
    <row r="1005" spans="1:29" ht="15" customHeight="1" x14ac:dyDescent="0.25">
      <c r="A1005" s="142" t="str">
        <f>[3]Enums!$A$146</f>
        <v>1.1.2</v>
      </c>
      <c r="C1005" s="134"/>
      <c r="D1005" s="134"/>
      <c r="E1005" s="123" t="str">
        <f>Objects!$N$4</f>
        <v>Vial (Acrylonitrile)</v>
      </c>
      <c r="F1005" s="123">
        <v>16</v>
      </c>
      <c r="G1005" s="123" t="str">
        <f>Objects!$J$70</f>
        <v>Vial (Butadiene)</v>
      </c>
      <c r="H1005" s="123">
        <v>16</v>
      </c>
      <c r="I1005" s="132"/>
      <c r="J1005" s="131"/>
      <c r="K1005" s="132"/>
      <c r="L1005" s="131"/>
      <c r="M1005" s="132"/>
      <c r="N1005" s="131"/>
      <c r="O1005" s="160" t="str">
        <f>Objects!$V$27</f>
        <v>Bag (Nitrile-Butadiene Rubber Pellets)</v>
      </c>
      <c r="P1005" s="123">
        <v>16</v>
      </c>
      <c r="Q1005" s="134"/>
      <c r="R1005" s="134"/>
      <c r="S1005" s="134"/>
      <c r="T1005" s="134"/>
      <c r="U1005" s="134"/>
      <c r="V1005" s="134"/>
      <c r="W1005" s="134"/>
      <c r="X1005" s="134"/>
      <c r="Y1005" s="134"/>
      <c r="Z1005" s="134"/>
      <c r="AA1005" s="132"/>
      <c r="AB1005" s="132"/>
      <c r="AC1005" s="132"/>
    </row>
    <row r="1006" spans="1:29" ht="15" customHeight="1" x14ac:dyDescent="0.25">
      <c r="A1006" s="142" t="str">
        <f>[3]Enums!$A$146</f>
        <v>1.1.2</v>
      </c>
      <c r="C1006" s="134"/>
      <c r="D1006" s="134"/>
      <c r="E1006" s="123" t="str">
        <f>Objects!$O$4</f>
        <v>Beaker (Acrylonitrile)</v>
      </c>
      <c r="F1006" s="123">
        <v>1</v>
      </c>
      <c r="G1006" s="123" t="str">
        <f>Objects!$K$70</f>
        <v>Beaker (Butadiene)</v>
      </c>
      <c r="H1006" s="123">
        <v>1</v>
      </c>
      <c r="I1006" s="132"/>
      <c r="J1006" s="131"/>
      <c r="K1006" s="132"/>
      <c r="L1006" s="131"/>
      <c r="M1006" s="132"/>
      <c r="N1006" s="131"/>
      <c r="O1006" s="160" t="str">
        <f>Objects!$W$27</f>
        <v>Sack (Nitrile-Butadiene Rubber Pellets)</v>
      </c>
      <c r="P1006" s="123">
        <v>1</v>
      </c>
      <c r="Q1006" s="134"/>
      <c r="R1006" s="134"/>
      <c r="S1006" s="134"/>
      <c r="T1006" s="134"/>
      <c r="U1006" s="134"/>
      <c r="V1006" s="134"/>
      <c r="W1006" s="134"/>
      <c r="X1006" s="134"/>
      <c r="Y1006" s="134"/>
      <c r="Z1006" s="134"/>
      <c r="AA1006" s="132"/>
      <c r="AB1006" s="132"/>
      <c r="AC1006" s="132"/>
    </row>
    <row r="1007" spans="1:29" ht="15" customHeight="1" x14ac:dyDescent="0.25">
      <c r="A1007" s="142" t="str">
        <f>[3]Enums!$A$146</f>
        <v>1.1.2</v>
      </c>
      <c r="C1007" s="134"/>
      <c r="D1007" s="134"/>
      <c r="E1007" s="123" t="str">
        <f>Objects!$O$4</f>
        <v>Beaker (Acrylonitrile)</v>
      </c>
      <c r="F1007" s="123">
        <v>4</v>
      </c>
      <c r="G1007" s="123" t="str">
        <f>Objects!$K$70</f>
        <v>Beaker (Butadiene)</v>
      </c>
      <c r="H1007" s="123">
        <v>4</v>
      </c>
      <c r="I1007" s="132"/>
      <c r="J1007" s="131"/>
      <c r="K1007" s="132"/>
      <c r="L1007" s="131"/>
      <c r="M1007" s="132"/>
      <c r="N1007" s="131"/>
      <c r="O1007" s="160" t="str">
        <f>Objects!$W$27</f>
        <v>Sack (Nitrile-Butadiene Rubber Pellets)</v>
      </c>
      <c r="P1007" s="123">
        <v>4</v>
      </c>
      <c r="Q1007" s="134"/>
      <c r="R1007" s="134"/>
      <c r="S1007" s="134"/>
      <c r="T1007" s="134"/>
      <c r="U1007" s="134"/>
      <c r="V1007" s="134"/>
      <c r="W1007" s="134"/>
      <c r="X1007" s="134"/>
      <c r="Y1007" s="134"/>
      <c r="Z1007" s="134"/>
      <c r="AA1007" s="132"/>
      <c r="AB1007" s="132"/>
      <c r="AC1007" s="132"/>
    </row>
    <row r="1008" spans="1:29" ht="15" customHeight="1" x14ac:dyDescent="0.25">
      <c r="A1008" s="142" t="str">
        <f>[3]Enums!$A$146</f>
        <v>1.1.2</v>
      </c>
      <c r="C1008" s="134"/>
      <c r="D1008" s="134"/>
      <c r="E1008" s="123" t="str">
        <f>Objects!$O$4</f>
        <v>Beaker (Acrylonitrile)</v>
      </c>
      <c r="F1008" s="123">
        <v>16</v>
      </c>
      <c r="G1008" s="123" t="str">
        <f>Objects!$K$70</f>
        <v>Beaker (Butadiene)</v>
      </c>
      <c r="H1008" s="123">
        <v>16</v>
      </c>
      <c r="I1008" s="132"/>
      <c r="J1008" s="131"/>
      <c r="K1008" s="132"/>
      <c r="L1008" s="131"/>
      <c r="M1008" s="132"/>
      <c r="N1008" s="131"/>
      <c r="O1008" s="160" t="str">
        <f>Objects!$W$27</f>
        <v>Sack (Nitrile-Butadiene Rubber Pellets)</v>
      </c>
      <c r="P1008" s="123">
        <v>16</v>
      </c>
      <c r="Q1008" s="134"/>
      <c r="R1008" s="134"/>
      <c r="S1008" s="134"/>
      <c r="T1008" s="134"/>
      <c r="U1008" s="134"/>
      <c r="V1008" s="134"/>
      <c r="W1008" s="134"/>
      <c r="X1008" s="134"/>
      <c r="Y1008" s="134"/>
      <c r="Z1008" s="134"/>
      <c r="AA1008" s="132"/>
      <c r="AB1008" s="132"/>
      <c r="AC1008" s="132"/>
    </row>
    <row r="1009" spans="1:29" ht="15" customHeight="1" x14ac:dyDescent="0.25">
      <c r="A1009" s="142" t="str">
        <f>[3]Enums!$A$146</f>
        <v>1.1.2</v>
      </c>
      <c r="C1009" s="134"/>
      <c r="D1009" s="134"/>
      <c r="E1009" s="123" t="str">
        <f>Objects!$P$4</f>
        <v>Drum (Acrylonitrile)</v>
      </c>
      <c r="F1009" s="123">
        <v>1</v>
      </c>
      <c r="G1009" s="123" t="str">
        <f>Objects!$L$70</f>
        <v>Drum (Butadiene)</v>
      </c>
      <c r="H1009" s="123">
        <v>1</v>
      </c>
      <c r="I1009" s="132"/>
      <c r="J1009" s="131"/>
      <c r="K1009" s="132"/>
      <c r="L1009" s="131"/>
      <c r="M1009" s="132"/>
      <c r="N1009" s="131"/>
      <c r="O1009" s="160" t="str">
        <f>Objects!$X$27</f>
        <v>Powder Keg (Nitrile-Butadiene Rubber Pellets)</v>
      </c>
      <c r="P1009" s="123">
        <v>1</v>
      </c>
      <c r="Q1009" s="134"/>
      <c r="R1009" s="134"/>
      <c r="S1009" s="134"/>
      <c r="T1009" s="134"/>
      <c r="U1009" s="134"/>
      <c r="V1009" s="134"/>
      <c r="W1009" s="134"/>
      <c r="X1009" s="134"/>
      <c r="Y1009" s="134"/>
      <c r="Z1009" s="134"/>
      <c r="AA1009" s="132"/>
      <c r="AB1009" s="132"/>
      <c r="AC1009" s="132"/>
    </row>
    <row r="1010" spans="1:29" ht="15" customHeight="1" x14ac:dyDescent="0.25">
      <c r="A1010" s="142" t="str">
        <f>[3]Enums!$A$146</f>
        <v>1.1.2</v>
      </c>
      <c r="C1010" s="134"/>
      <c r="D1010" s="134"/>
      <c r="E1010" s="123" t="str">
        <f>Objects!$P$4</f>
        <v>Drum (Acrylonitrile)</v>
      </c>
      <c r="F1010" s="123">
        <v>4</v>
      </c>
      <c r="G1010" s="123" t="str">
        <f>Objects!$L$70</f>
        <v>Drum (Butadiene)</v>
      </c>
      <c r="H1010" s="123">
        <v>4</v>
      </c>
      <c r="I1010" s="132"/>
      <c r="J1010" s="131"/>
      <c r="K1010" s="132"/>
      <c r="L1010" s="131"/>
      <c r="M1010" s="132"/>
      <c r="N1010" s="131"/>
      <c r="O1010" s="160" t="str">
        <f>Objects!$X$27</f>
        <v>Powder Keg (Nitrile-Butadiene Rubber Pellets)</v>
      </c>
      <c r="P1010" s="123">
        <v>4</v>
      </c>
      <c r="Q1010" s="134"/>
      <c r="R1010" s="134"/>
      <c r="S1010" s="134"/>
      <c r="T1010" s="134"/>
      <c r="U1010" s="134"/>
      <c r="V1010" s="134"/>
      <c r="W1010" s="134"/>
      <c r="X1010" s="134"/>
      <c r="Y1010" s="134"/>
      <c r="Z1010" s="134"/>
      <c r="AA1010" s="132"/>
      <c r="AB1010" s="132"/>
      <c r="AC1010" s="132"/>
    </row>
    <row r="1011" spans="1:29" ht="15" customHeight="1" x14ac:dyDescent="0.25">
      <c r="A1011" s="142" t="str">
        <f>[3]Enums!$A$146</f>
        <v>1.1.2</v>
      </c>
      <c r="C1011" s="134"/>
      <c r="D1011" s="134"/>
      <c r="E1011" s="123" t="str">
        <f>Objects!$P$4</f>
        <v>Drum (Acrylonitrile)</v>
      </c>
      <c r="F1011" s="123">
        <v>16</v>
      </c>
      <c r="G1011" s="123" t="str">
        <f>Objects!$L$70</f>
        <v>Drum (Butadiene)</v>
      </c>
      <c r="H1011" s="123">
        <v>16</v>
      </c>
      <c r="I1011" s="132"/>
      <c r="J1011" s="131"/>
      <c r="K1011" s="132"/>
      <c r="L1011" s="131"/>
      <c r="M1011" s="132"/>
      <c r="N1011" s="131"/>
      <c r="O1011" s="160" t="str">
        <f>Objects!$X$27</f>
        <v>Powder Keg (Nitrile-Butadiene Rubber Pellets)</v>
      </c>
      <c r="P1011" s="123">
        <v>16</v>
      </c>
      <c r="Q1011" s="134"/>
      <c r="R1011" s="134"/>
      <c r="S1011" s="134"/>
      <c r="T1011" s="134"/>
      <c r="U1011" s="134"/>
      <c r="V1011" s="134"/>
      <c r="W1011" s="134"/>
      <c r="X1011" s="134"/>
      <c r="Y1011" s="134"/>
      <c r="Z1011" s="134"/>
      <c r="AA1011" s="132"/>
      <c r="AB1011" s="132"/>
      <c r="AC1011" s="132"/>
    </row>
    <row r="1012" spans="1:29" ht="15" customHeight="1" x14ac:dyDescent="0.25">
      <c r="A1012" s="142" t="str">
        <f>[3]Enums!$A$146</f>
        <v>1.1.2</v>
      </c>
      <c r="C1012" s="134"/>
      <c r="D1012" s="134"/>
      <c r="E1012" s="123" t="str">
        <f>Objects!$P$4</f>
        <v>Drum (Acrylonitrile)</v>
      </c>
      <c r="F1012" s="123">
        <v>64</v>
      </c>
      <c r="G1012" s="123" t="str">
        <f>Objects!$L$70</f>
        <v>Drum (Butadiene)</v>
      </c>
      <c r="H1012" s="123">
        <v>64</v>
      </c>
      <c r="I1012" s="132"/>
      <c r="J1012" s="131"/>
      <c r="K1012" s="132"/>
      <c r="L1012" s="131"/>
      <c r="M1012" s="132"/>
      <c r="N1012" s="131"/>
      <c r="O1012" s="160" t="str">
        <f>Objects!$X$27</f>
        <v>Powder Keg (Nitrile-Butadiene Rubber Pellets)</v>
      </c>
      <c r="P1012" s="123">
        <v>64</v>
      </c>
      <c r="Q1012" s="134"/>
      <c r="R1012" s="134"/>
      <c r="S1012" s="134"/>
      <c r="T1012" s="134"/>
      <c r="U1012" s="134"/>
      <c r="V1012" s="134"/>
      <c r="W1012" s="134"/>
      <c r="X1012" s="134"/>
      <c r="Y1012" s="134"/>
      <c r="Z1012" s="134"/>
      <c r="AA1012" s="132"/>
      <c r="AB1012" s="132"/>
      <c r="AC1012" s="132"/>
    </row>
    <row r="1013" spans="1:29" ht="15" customHeight="1" x14ac:dyDescent="0.25">
      <c r="A1013" s="142" t="str">
        <f>[3]Enums!$A$146</f>
        <v>1.1.2</v>
      </c>
      <c r="C1013" s="134"/>
      <c r="D1013" s="134"/>
      <c r="E1013" s="132" t="str">
        <f>Objects!$J$73</f>
        <v>Vial (Butylene isomers)</v>
      </c>
      <c r="F1013" s="123">
        <v>16</v>
      </c>
      <c r="G1013" s="132" t="str">
        <f>Objects!$N$22</f>
        <v>Vial (Isoprene)</v>
      </c>
      <c r="H1013" s="123">
        <v>1</v>
      </c>
      <c r="I1013" s="132"/>
      <c r="J1013" s="131"/>
      <c r="K1013" s="132"/>
      <c r="L1013" s="131"/>
      <c r="M1013" s="132"/>
      <c r="N1013" s="131"/>
      <c r="O1013" s="160" t="str">
        <f>Objects!$V$19</f>
        <v>Bag (Isobutylene-Isoprene Rubber Pellets)</v>
      </c>
      <c r="P1013" s="133">
        <v>17</v>
      </c>
      <c r="Q1013" s="134"/>
      <c r="R1013" s="134"/>
      <c r="S1013" s="134"/>
      <c r="T1013" s="134"/>
      <c r="U1013" s="134"/>
      <c r="V1013" s="134"/>
      <c r="W1013" s="134"/>
      <c r="X1013" s="134"/>
      <c r="Y1013" s="134"/>
      <c r="Z1013" s="134"/>
      <c r="AA1013" s="132"/>
      <c r="AB1013" s="132"/>
      <c r="AC1013" s="132"/>
    </row>
    <row r="1014" spans="1:29" ht="15" customHeight="1" x14ac:dyDescent="0.25">
      <c r="A1014" s="142" t="str">
        <f>[3]Enums!$A$146</f>
        <v>1.1.2</v>
      </c>
      <c r="C1014" s="134"/>
      <c r="D1014" s="134"/>
      <c r="E1014" s="132" t="str">
        <f>Objects!$K$73</f>
        <v>Beaker (Butylene isomers)</v>
      </c>
      <c r="F1014" s="123">
        <v>1</v>
      </c>
      <c r="G1014" s="132" t="str">
        <f>Objects!$N$22</f>
        <v>Vial (Isoprene)</v>
      </c>
      <c r="H1014" s="123">
        <v>4</v>
      </c>
      <c r="I1014" s="132"/>
      <c r="J1014" s="131"/>
      <c r="K1014" s="132"/>
      <c r="L1014" s="131"/>
      <c r="M1014" s="132"/>
      <c r="N1014" s="131"/>
      <c r="O1014" s="160" t="str">
        <f>Objects!$W$19</f>
        <v>Sack (Isobutylene-Isoprene Rubber Pellets)</v>
      </c>
      <c r="P1014" s="133">
        <v>1</v>
      </c>
      <c r="Q1014" s="134" t="str">
        <f>Objects!$V$19</f>
        <v>Bag (Isobutylene-Isoprene Rubber Pellets)</v>
      </c>
      <c r="R1014" s="134">
        <v>4</v>
      </c>
      <c r="S1014" s="134"/>
      <c r="T1014" s="134"/>
      <c r="U1014" s="134"/>
      <c r="V1014" s="134"/>
      <c r="W1014" s="134"/>
      <c r="X1014" s="134"/>
      <c r="Y1014" s="134"/>
      <c r="Z1014" s="134"/>
      <c r="AA1014" s="132"/>
      <c r="AB1014" s="132"/>
      <c r="AC1014" s="132"/>
    </row>
    <row r="1015" spans="1:29" ht="15" customHeight="1" x14ac:dyDescent="0.25">
      <c r="A1015" s="142" t="str">
        <f>[3]Enums!$A$146</f>
        <v>1.1.2</v>
      </c>
      <c r="C1015" s="134"/>
      <c r="D1015" s="134"/>
      <c r="E1015" s="132" t="str">
        <f>Objects!$K$73</f>
        <v>Beaker (Butylene isomers)</v>
      </c>
      <c r="F1015" s="123">
        <v>4</v>
      </c>
      <c r="G1015" s="132" t="str">
        <f>Objects!$N$22</f>
        <v>Vial (Isoprene)</v>
      </c>
      <c r="H1015" s="123">
        <v>16</v>
      </c>
      <c r="I1015" s="132"/>
      <c r="J1015" s="131"/>
      <c r="K1015" s="132"/>
      <c r="L1015" s="131"/>
      <c r="M1015" s="132"/>
      <c r="N1015" s="131"/>
      <c r="O1015" s="160" t="str">
        <f>Objects!$W$19</f>
        <v>Sack (Isobutylene-Isoprene Rubber Pellets)</v>
      </c>
      <c r="P1015" s="133">
        <v>4</v>
      </c>
      <c r="Q1015" s="134" t="str">
        <f>Objects!$V$19</f>
        <v>Bag (Isobutylene-Isoprene Rubber Pellets)</v>
      </c>
      <c r="R1015" s="134">
        <v>16</v>
      </c>
      <c r="S1015" s="134"/>
      <c r="T1015" s="134"/>
      <c r="U1015" s="134"/>
      <c r="V1015" s="134"/>
      <c r="W1015" s="134"/>
      <c r="X1015" s="134"/>
      <c r="Y1015" s="134"/>
      <c r="Z1015" s="134"/>
      <c r="AA1015" s="132"/>
      <c r="AB1015" s="132"/>
      <c r="AC1015" s="132"/>
    </row>
    <row r="1016" spans="1:29" ht="15" customHeight="1" x14ac:dyDescent="0.25">
      <c r="A1016" s="142" t="str">
        <f>[3]Enums!$A$146</f>
        <v>1.1.2</v>
      </c>
      <c r="C1016" s="134"/>
      <c r="D1016" s="134"/>
      <c r="E1016" s="132" t="str">
        <f>Objects!$K$73</f>
        <v>Beaker (Butylene isomers)</v>
      </c>
      <c r="F1016" s="123">
        <v>16</v>
      </c>
      <c r="G1016" s="132" t="str">
        <f>Objects!$O$22</f>
        <v>Beaker (Isoprene)</v>
      </c>
      <c r="H1016" s="123">
        <v>1</v>
      </c>
      <c r="I1016" s="132"/>
      <c r="J1016" s="131"/>
      <c r="K1016" s="132"/>
      <c r="L1016" s="131"/>
      <c r="M1016" s="132"/>
      <c r="N1016" s="131"/>
      <c r="O1016" s="160" t="str">
        <f>Objects!$W$19</f>
        <v>Sack (Isobutylene-Isoprene Rubber Pellets)</v>
      </c>
      <c r="P1016" s="133">
        <v>17</v>
      </c>
      <c r="Q1016" s="134"/>
      <c r="R1016" s="134"/>
      <c r="S1016" s="134"/>
      <c r="T1016" s="134"/>
      <c r="U1016" s="134"/>
      <c r="V1016" s="134"/>
      <c r="W1016" s="134"/>
      <c r="X1016" s="134"/>
      <c r="Y1016" s="134"/>
      <c r="Z1016" s="134"/>
      <c r="AA1016" s="132"/>
      <c r="AB1016" s="132"/>
      <c r="AC1016" s="132"/>
    </row>
    <row r="1017" spans="1:29" ht="15" customHeight="1" x14ac:dyDescent="0.25">
      <c r="A1017" s="142" t="str">
        <f>[3]Enums!$A$146</f>
        <v>1.1.2</v>
      </c>
      <c r="C1017" s="134"/>
      <c r="D1017" s="134"/>
      <c r="E1017" s="132" t="str">
        <f>Objects!$L$73</f>
        <v>Drum (Butylene isomers)</v>
      </c>
      <c r="F1017" s="123">
        <v>1</v>
      </c>
      <c r="G1017" s="132" t="str">
        <f>Objects!$O$22</f>
        <v>Beaker (Isoprene)</v>
      </c>
      <c r="H1017" s="123">
        <v>4</v>
      </c>
      <c r="I1017" s="132"/>
      <c r="J1017" s="131"/>
      <c r="K1017" s="132"/>
      <c r="L1017" s="131"/>
      <c r="M1017" s="132"/>
      <c r="N1017" s="131"/>
      <c r="O1017" s="160" t="str">
        <f>Objects!$X$19</f>
        <v>Powder Keg (Isobutylene-Isoprene Rubber Pellets)</v>
      </c>
      <c r="P1017" s="133">
        <v>1</v>
      </c>
      <c r="Q1017" s="134" t="str">
        <f>Objects!$W$19</f>
        <v>Sack (Isobutylene-Isoprene Rubber Pellets)</v>
      </c>
      <c r="R1017" s="133">
        <v>4</v>
      </c>
      <c r="S1017" s="134"/>
      <c r="T1017" s="134"/>
      <c r="U1017" s="134"/>
      <c r="V1017" s="134"/>
      <c r="W1017" s="134"/>
      <c r="X1017" s="134"/>
      <c r="Y1017" s="134"/>
      <c r="Z1017" s="134"/>
      <c r="AA1017" s="132"/>
      <c r="AB1017" s="132"/>
      <c r="AC1017" s="132"/>
    </row>
    <row r="1018" spans="1:29" ht="15" customHeight="1" x14ac:dyDescent="0.25">
      <c r="A1018" s="142" t="str">
        <f>[3]Enums!$A$146</f>
        <v>1.1.2</v>
      </c>
      <c r="C1018" s="134"/>
      <c r="D1018" s="134"/>
      <c r="E1018" s="132" t="str">
        <f>Objects!$L$73</f>
        <v>Drum (Butylene isomers)</v>
      </c>
      <c r="F1018" s="123">
        <v>4</v>
      </c>
      <c r="G1018" s="132" t="str">
        <f>Objects!$O$22</f>
        <v>Beaker (Isoprene)</v>
      </c>
      <c r="H1018" s="123">
        <v>16</v>
      </c>
      <c r="I1018" s="132"/>
      <c r="J1018" s="131"/>
      <c r="K1018" s="132"/>
      <c r="L1018" s="131"/>
      <c r="M1018" s="132"/>
      <c r="N1018" s="131"/>
      <c r="O1018" s="160" t="str">
        <f>Objects!$X$19</f>
        <v>Powder Keg (Isobutylene-Isoprene Rubber Pellets)</v>
      </c>
      <c r="P1018" s="133">
        <v>4</v>
      </c>
      <c r="Q1018" s="134" t="str">
        <f>Objects!$W$19</f>
        <v>Sack (Isobutylene-Isoprene Rubber Pellets)</v>
      </c>
      <c r="R1018" s="133">
        <v>16</v>
      </c>
      <c r="S1018" s="134"/>
      <c r="T1018" s="134"/>
      <c r="U1018" s="134"/>
      <c r="V1018" s="134"/>
      <c r="W1018" s="134"/>
      <c r="X1018" s="134"/>
      <c r="Y1018" s="134"/>
      <c r="Z1018" s="134"/>
      <c r="AA1018" s="132"/>
      <c r="AB1018" s="132"/>
      <c r="AC1018" s="132"/>
    </row>
    <row r="1019" spans="1:29" ht="15" customHeight="1" x14ac:dyDescent="0.25">
      <c r="A1019" s="142" t="str">
        <f>[3]Enums!$A$146</f>
        <v>1.1.2</v>
      </c>
      <c r="C1019" s="134"/>
      <c r="D1019" s="134"/>
      <c r="E1019" s="132" t="str">
        <f>Objects!$L$73</f>
        <v>Drum (Butylene isomers)</v>
      </c>
      <c r="F1019" s="123">
        <v>16</v>
      </c>
      <c r="G1019" s="132" t="str">
        <f>Objects!$P$22</f>
        <v>Drum (Isoprene)</v>
      </c>
      <c r="H1019" s="123">
        <v>1</v>
      </c>
      <c r="I1019" s="132"/>
      <c r="J1019" s="131"/>
      <c r="K1019" s="132"/>
      <c r="L1019" s="131"/>
      <c r="M1019" s="132"/>
      <c r="N1019" s="131"/>
      <c r="O1019" s="160" t="str">
        <f>Objects!$X$19</f>
        <v>Powder Keg (Isobutylene-Isoprene Rubber Pellets)</v>
      </c>
      <c r="P1019" s="133">
        <v>17</v>
      </c>
      <c r="Q1019" s="134"/>
      <c r="R1019" s="134"/>
      <c r="S1019" s="134"/>
      <c r="T1019" s="134"/>
      <c r="U1019" s="134"/>
      <c r="V1019" s="134"/>
      <c r="W1019" s="134"/>
      <c r="X1019" s="134"/>
      <c r="Y1019" s="134"/>
      <c r="Z1019" s="134"/>
      <c r="AA1019" s="132"/>
      <c r="AB1019" s="132"/>
      <c r="AC1019" s="132"/>
    </row>
    <row r="1020" spans="1:29" ht="15" customHeight="1" x14ac:dyDescent="0.25">
      <c r="A1020" s="142" t="str">
        <f>[3]Enums!$A$146</f>
        <v>1.1.2</v>
      </c>
      <c r="C1020" s="134"/>
      <c r="D1020" s="134"/>
      <c r="E1020" s="132" t="str">
        <f>Objects!$L$73</f>
        <v>Drum (Butylene isomers)</v>
      </c>
      <c r="F1020" s="123">
        <v>64</v>
      </c>
      <c r="G1020" s="132" t="str">
        <f>Objects!$P$22</f>
        <v>Drum (Isoprene)</v>
      </c>
      <c r="H1020" s="123">
        <v>4</v>
      </c>
      <c r="I1020" s="132"/>
      <c r="J1020" s="131"/>
      <c r="K1020" s="132"/>
      <c r="L1020" s="131"/>
      <c r="M1020" s="132"/>
      <c r="N1020" s="131"/>
      <c r="O1020" s="160" t="str">
        <f>Objects!$X$19</f>
        <v>Powder Keg (Isobutylene-Isoprene Rubber Pellets)</v>
      </c>
      <c r="P1020" s="133">
        <v>64</v>
      </c>
      <c r="Q1020" s="134" t="str">
        <f>Objects!$X$19</f>
        <v>Powder Keg (Isobutylene-Isoprene Rubber Pellets)</v>
      </c>
      <c r="R1020" s="133">
        <v>4</v>
      </c>
      <c r="S1020" s="134"/>
      <c r="T1020" s="134"/>
      <c r="U1020" s="134"/>
      <c r="V1020" s="134"/>
      <c r="W1020" s="134"/>
      <c r="X1020" s="134"/>
      <c r="Y1020" s="134"/>
      <c r="Z1020" s="134"/>
      <c r="AA1020" s="132"/>
      <c r="AB1020" s="132"/>
      <c r="AC1020" s="132"/>
    </row>
    <row r="1021" spans="1:29" ht="15" customHeight="1" x14ac:dyDescent="0.25">
      <c r="A1021" s="142" t="str">
        <f>[3]Enums!$A$146</f>
        <v>1.1.2</v>
      </c>
      <c r="C1021" s="134"/>
      <c r="D1021" s="134"/>
      <c r="E1021" s="132" t="str">
        <f>Objects!$V$19</f>
        <v>Bag (Isobutylene-Isoprene Rubber Pellets)</v>
      </c>
      <c r="F1021" s="123">
        <v>16</v>
      </c>
      <c r="G1021" s="132" t="str">
        <f>Objects!$R$18</f>
        <v>Flask (Chlorine)</v>
      </c>
      <c r="H1021" s="131">
        <v>1</v>
      </c>
      <c r="I1021" s="132" t="str">
        <f>Objects!$J$245</f>
        <v>Bag (Potassium Hydroxide)</v>
      </c>
      <c r="J1021" s="131">
        <v>1</v>
      </c>
      <c r="K1021" s="132"/>
      <c r="L1021" s="131"/>
      <c r="M1021" s="132"/>
      <c r="N1021" s="131"/>
      <c r="O1021" s="160" t="str">
        <f>Objects!$V$11</f>
        <v>Bag (Chlorine Isobutylene-Isoprene Rubber Pellets)</v>
      </c>
      <c r="P1021" s="133">
        <v>16</v>
      </c>
      <c r="Q1021" s="134"/>
      <c r="R1021" s="134"/>
      <c r="S1021" s="134"/>
      <c r="T1021" s="134"/>
      <c r="U1021" s="134"/>
      <c r="V1021" s="134"/>
      <c r="W1021" s="134"/>
      <c r="X1021" s="134"/>
      <c r="Y1021" s="134"/>
      <c r="Z1021" s="134"/>
      <c r="AA1021" s="132"/>
      <c r="AB1021" s="132"/>
      <c r="AC1021" s="132"/>
    </row>
    <row r="1022" spans="1:29" ht="15" customHeight="1" x14ac:dyDescent="0.25">
      <c r="A1022" s="142" t="str">
        <f>[3]Enums!$A$146</f>
        <v>1.1.2</v>
      </c>
      <c r="C1022" s="134"/>
      <c r="D1022" s="134"/>
      <c r="E1022" s="132" t="str">
        <f>Objects!$W$19</f>
        <v>Sack (Isobutylene-Isoprene Rubber Pellets)</v>
      </c>
      <c r="F1022" s="123">
        <v>1</v>
      </c>
      <c r="G1022" s="132" t="str">
        <f>Objects!$R$18</f>
        <v>Flask (Chlorine)</v>
      </c>
      <c r="H1022" s="131">
        <v>4</v>
      </c>
      <c r="I1022" s="132" t="str">
        <f>Objects!$J$245</f>
        <v>Bag (Potassium Hydroxide)</v>
      </c>
      <c r="J1022" s="131">
        <v>4</v>
      </c>
      <c r="K1022" s="132"/>
      <c r="L1022" s="131"/>
      <c r="M1022" s="132"/>
      <c r="N1022" s="131"/>
      <c r="O1022" s="160" t="str">
        <f>Objects!$W$11</f>
        <v>Sack (Chlorine Isobutylene-Isoprene Rubber Pellets)</v>
      </c>
      <c r="P1022" s="133">
        <v>1</v>
      </c>
      <c r="Q1022" s="134"/>
      <c r="R1022" s="134"/>
      <c r="S1022" s="134"/>
      <c r="T1022" s="134"/>
      <c r="U1022" s="134"/>
      <c r="V1022" s="134"/>
      <c r="W1022" s="134"/>
      <c r="X1022" s="134"/>
      <c r="Y1022" s="134"/>
      <c r="Z1022" s="134"/>
      <c r="AA1022" s="132"/>
      <c r="AB1022" s="132"/>
      <c r="AC1022" s="132"/>
    </row>
    <row r="1023" spans="1:29" ht="15" customHeight="1" x14ac:dyDescent="0.25">
      <c r="A1023" s="142" t="str">
        <f>[3]Enums!$A$146</f>
        <v>1.1.2</v>
      </c>
      <c r="C1023" s="134"/>
      <c r="D1023" s="134"/>
      <c r="E1023" s="132" t="str">
        <f>Objects!$W$19</f>
        <v>Sack (Isobutylene-Isoprene Rubber Pellets)</v>
      </c>
      <c r="F1023" s="123">
        <v>4</v>
      </c>
      <c r="G1023" s="132" t="str">
        <f>Objects!$R$18</f>
        <v>Flask (Chlorine)</v>
      </c>
      <c r="H1023" s="131">
        <v>16</v>
      </c>
      <c r="I1023" s="132" t="str">
        <f>Objects!$J$245</f>
        <v>Bag (Potassium Hydroxide)</v>
      </c>
      <c r="J1023" s="131">
        <v>16</v>
      </c>
      <c r="K1023" s="132"/>
      <c r="L1023" s="131"/>
      <c r="M1023" s="132"/>
      <c r="N1023" s="131"/>
      <c r="O1023" s="160" t="str">
        <f>Objects!$W$11</f>
        <v>Sack (Chlorine Isobutylene-Isoprene Rubber Pellets)</v>
      </c>
      <c r="P1023" s="133">
        <v>4</v>
      </c>
      <c r="Q1023" s="134"/>
      <c r="R1023" s="134"/>
      <c r="S1023" s="134"/>
      <c r="T1023" s="134"/>
      <c r="U1023" s="134"/>
      <c r="V1023" s="134"/>
      <c r="W1023" s="134"/>
      <c r="X1023" s="134"/>
      <c r="Y1023" s="134"/>
      <c r="Z1023" s="134"/>
      <c r="AA1023" s="132"/>
      <c r="AB1023" s="132"/>
      <c r="AC1023" s="132"/>
    </row>
    <row r="1024" spans="1:29" ht="15" customHeight="1" x14ac:dyDescent="0.25">
      <c r="A1024" s="142" t="str">
        <f>[3]Enums!$A$146</f>
        <v>1.1.2</v>
      </c>
      <c r="C1024" s="134"/>
      <c r="D1024" s="134"/>
      <c r="E1024" s="132" t="str">
        <f>Objects!$W$19</f>
        <v>Sack (Isobutylene-Isoprene Rubber Pellets)</v>
      </c>
      <c r="F1024" s="123">
        <v>16</v>
      </c>
      <c r="G1024" s="132" t="str">
        <f>Objects!$S$18</f>
        <v>Cartridge (Chlorine)</v>
      </c>
      <c r="H1024" s="131">
        <v>1</v>
      </c>
      <c r="I1024" s="132" t="str">
        <f>Objects!$K$245</f>
        <v>Sack (Potassium Hydroxide)</v>
      </c>
      <c r="J1024" s="131">
        <v>1</v>
      </c>
      <c r="K1024" s="132"/>
      <c r="L1024" s="131"/>
      <c r="M1024" s="132"/>
      <c r="N1024" s="131"/>
      <c r="O1024" s="160" t="str">
        <f>Objects!$W$11</f>
        <v>Sack (Chlorine Isobutylene-Isoprene Rubber Pellets)</v>
      </c>
      <c r="P1024" s="133">
        <v>16</v>
      </c>
      <c r="Q1024" s="134"/>
      <c r="R1024" s="134"/>
      <c r="S1024" s="134"/>
      <c r="T1024" s="134"/>
      <c r="U1024" s="134"/>
      <c r="V1024" s="134"/>
      <c r="W1024" s="134"/>
      <c r="X1024" s="134"/>
      <c r="Y1024" s="134"/>
      <c r="Z1024" s="134"/>
      <c r="AA1024" s="132"/>
      <c r="AB1024" s="132"/>
      <c r="AC1024" s="132"/>
    </row>
    <row r="1025" spans="1:29" ht="15" customHeight="1" x14ac:dyDescent="0.25">
      <c r="A1025" s="142" t="str">
        <f>[3]Enums!$A$146</f>
        <v>1.1.2</v>
      </c>
      <c r="C1025" s="134"/>
      <c r="D1025" s="134"/>
      <c r="E1025" s="132" t="str">
        <f>Objects!$X$19</f>
        <v>Powder Keg (Isobutylene-Isoprene Rubber Pellets)</v>
      </c>
      <c r="F1025" s="123">
        <v>1</v>
      </c>
      <c r="G1025" s="132" t="str">
        <f>Objects!$S$18</f>
        <v>Cartridge (Chlorine)</v>
      </c>
      <c r="H1025" s="131">
        <v>4</v>
      </c>
      <c r="I1025" s="132" t="str">
        <f>Objects!$K$245</f>
        <v>Sack (Potassium Hydroxide)</v>
      </c>
      <c r="J1025" s="131">
        <v>4</v>
      </c>
      <c r="K1025" s="132"/>
      <c r="L1025" s="131"/>
      <c r="M1025" s="132"/>
      <c r="N1025" s="131"/>
      <c r="O1025" s="160" t="str">
        <f>Objects!$X$11</f>
        <v>Powder Keg (Chlorine Isobutylene-Isoprene Rubber Pellets)</v>
      </c>
      <c r="P1025" s="133">
        <v>1</v>
      </c>
      <c r="Q1025" s="134"/>
      <c r="R1025" s="134"/>
      <c r="S1025" s="134"/>
      <c r="T1025" s="134"/>
      <c r="U1025" s="134"/>
      <c r="V1025" s="134"/>
      <c r="W1025" s="134"/>
      <c r="X1025" s="134"/>
      <c r="Y1025" s="134"/>
      <c r="Z1025" s="134"/>
      <c r="AA1025" s="132"/>
      <c r="AB1025" s="132"/>
      <c r="AC1025" s="132"/>
    </row>
    <row r="1026" spans="1:29" ht="15" customHeight="1" x14ac:dyDescent="0.25">
      <c r="A1026" s="142" t="str">
        <f>[3]Enums!$A$146</f>
        <v>1.1.2</v>
      </c>
      <c r="C1026" s="134"/>
      <c r="D1026" s="134"/>
      <c r="E1026" s="132" t="str">
        <f>Objects!$X$19</f>
        <v>Powder Keg (Isobutylene-Isoprene Rubber Pellets)</v>
      </c>
      <c r="F1026" s="123">
        <v>4</v>
      </c>
      <c r="G1026" s="132" t="str">
        <f>Objects!$S$18</f>
        <v>Cartridge (Chlorine)</v>
      </c>
      <c r="H1026" s="131">
        <v>16</v>
      </c>
      <c r="I1026" s="132" t="str">
        <f>Objects!$K$245</f>
        <v>Sack (Potassium Hydroxide)</v>
      </c>
      <c r="J1026" s="131">
        <v>16</v>
      </c>
      <c r="K1026" s="132"/>
      <c r="L1026" s="131"/>
      <c r="M1026" s="132"/>
      <c r="N1026" s="131"/>
      <c r="O1026" s="160" t="str">
        <f>Objects!$X$11</f>
        <v>Powder Keg (Chlorine Isobutylene-Isoprene Rubber Pellets)</v>
      </c>
      <c r="P1026" s="133">
        <v>4</v>
      </c>
      <c r="Q1026" s="134"/>
      <c r="R1026" s="134"/>
      <c r="S1026" s="134"/>
      <c r="T1026" s="134"/>
      <c r="U1026" s="134"/>
      <c r="V1026" s="134"/>
      <c r="W1026" s="134"/>
      <c r="X1026" s="134"/>
      <c r="Y1026" s="134"/>
      <c r="Z1026" s="134"/>
      <c r="AA1026" s="132"/>
      <c r="AB1026" s="132"/>
      <c r="AC1026" s="132"/>
    </row>
    <row r="1027" spans="1:29" ht="15" customHeight="1" x14ac:dyDescent="0.25">
      <c r="A1027" s="142" t="str">
        <f>[3]Enums!$A$146</f>
        <v>1.1.2</v>
      </c>
      <c r="C1027" s="134"/>
      <c r="D1027" s="134"/>
      <c r="E1027" s="132" t="str">
        <f>Objects!$X$19</f>
        <v>Powder Keg (Isobutylene-Isoprene Rubber Pellets)</v>
      </c>
      <c r="F1027" s="123">
        <v>16</v>
      </c>
      <c r="G1027" s="132" t="str">
        <f>Objects!$T$18</f>
        <v>Canister (Chlorine)</v>
      </c>
      <c r="H1027" s="131">
        <v>1</v>
      </c>
      <c r="I1027" s="132" t="str">
        <f>Objects!$L$245</f>
        <v>Powder Keg (Potassium Hydroxide)</v>
      </c>
      <c r="J1027" s="131">
        <v>1</v>
      </c>
      <c r="K1027" s="132"/>
      <c r="L1027" s="131"/>
      <c r="M1027" s="132"/>
      <c r="N1027" s="131"/>
      <c r="O1027" s="160" t="str">
        <f>Objects!$X$11</f>
        <v>Powder Keg (Chlorine Isobutylene-Isoprene Rubber Pellets)</v>
      </c>
      <c r="P1027" s="133">
        <v>16</v>
      </c>
      <c r="Q1027" s="134"/>
      <c r="R1027" s="134"/>
      <c r="S1027" s="134"/>
      <c r="T1027" s="134"/>
      <c r="U1027" s="134"/>
      <c r="V1027" s="134"/>
      <c r="W1027" s="134"/>
      <c r="X1027" s="134"/>
      <c r="Y1027" s="134"/>
      <c r="Z1027" s="134"/>
      <c r="AA1027" s="132"/>
      <c r="AB1027" s="132"/>
      <c r="AC1027" s="132"/>
    </row>
    <row r="1028" spans="1:29" ht="15" customHeight="1" x14ac:dyDescent="0.25">
      <c r="A1028" s="142" t="str">
        <f>[3]Enums!$A$146</f>
        <v>1.1.2</v>
      </c>
      <c r="C1028" s="134"/>
      <c r="D1028" s="134"/>
      <c r="E1028" s="132" t="str">
        <f>Objects!$X$19</f>
        <v>Powder Keg (Isobutylene-Isoprene Rubber Pellets)</v>
      </c>
      <c r="F1028" s="123">
        <v>64</v>
      </c>
      <c r="G1028" s="132" t="str">
        <f>Objects!$T$18</f>
        <v>Canister (Chlorine)</v>
      </c>
      <c r="H1028" s="131">
        <v>4</v>
      </c>
      <c r="I1028" s="132" t="str">
        <f>Objects!$L$245</f>
        <v>Powder Keg (Potassium Hydroxide)</v>
      </c>
      <c r="J1028" s="131">
        <v>4</v>
      </c>
      <c r="K1028" s="132"/>
      <c r="L1028" s="131"/>
      <c r="M1028" s="132"/>
      <c r="N1028" s="131"/>
      <c r="O1028" s="160" t="str">
        <f>Objects!$X$11</f>
        <v>Powder Keg (Chlorine Isobutylene-Isoprene Rubber Pellets)</v>
      </c>
      <c r="P1028" s="133">
        <v>64</v>
      </c>
      <c r="Q1028" s="134"/>
      <c r="R1028" s="134"/>
      <c r="S1028" s="134"/>
      <c r="T1028" s="134"/>
      <c r="U1028" s="134"/>
      <c r="V1028" s="134"/>
      <c r="W1028" s="134"/>
      <c r="X1028" s="134"/>
      <c r="Y1028" s="134"/>
      <c r="Z1028" s="134"/>
      <c r="AA1028" s="132"/>
      <c r="AB1028" s="132"/>
      <c r="AC1028" s="132"/>
    </row>
    <row r="1029" spans="1:29" ht="15" customHeight="1" x14ac:dyDescent="0.25">
      <c r="A1029" s="142" t="str">
        <f>[3]Enums!$A$146</f>
        <v>1.1.2</v>
      </c>
      <c r="C1029" s="134"/>
      <c r="D1029" s="134"/>
      <c r="E1029" s="132" t="str">
        <f>Objects!$V$19</f>
        <v>Bag (Isobutylene-Isoprene Rubber Pellets)</v>
      </c>
      <c r="F1029" s="123">
        <v>16</v>
      </c>
      <c r="G1029" s="132" t="str">
        <f>Objects!$R$36</f>
        <v>Vial (Bromine)</v>
      </c>
      <c r="H1029" s="131">
        <v>1</v>
      </c>
      <c r="I1029" s="132" t="str">
        <f>Objects!$J$245</f>
        <v>Bag (Potassium Hydroxide)</v>
      </c>
      <c r="J1029" s="131">
        <v>1</v>
      </c>
      <c r="K1029" s="132"/>
      <c r="L1029" s="131"/>
      <c r="M1029" s="132"/>
      <c r="N1029" s="131"/>
      <c r="O1029" s="160" t="str">
        <f>Objects!$V$6</f>
        <v>Bag (Bromine Isobutylene-Isoprene Rubber Pellets)</v>
      </c>
      <c r="P1029" s="133">
        <v>16</v>
      </c>
      <c r="Q1029" s="134"/>
      <c r="R1029" s="134"/>
      <c r="S1029" s="134"/>
      <c r="T1029" s="134"/>
      <c r="U1029" s="134"/>
      <c r="V1029" s="134"/>
      <c r="W1029" s="134"/>
      <c r="X1029" s="134"/>
      <c r="Y1029" s="134"/>
      <c r="Z1029" s="134"/>
      <c r="AA1029" s="132"/>
      <c r="AB1029" s="132"/>
      <c r="AC1029" s="132"/>
    </row>
    <row r="1030" spans="1:29" ht="15" customHeight="1" x14ac:dyDescent="0.25">
      <c r="A1030" s="142" t="str">
        <f>[3]Enums!$A$146</f>
        <v>1.1.2</v>
      </c>
      <c r="C1030" s="134"/>
      <c r="D1030" s="134"/>
      <c r="E1030" s="132" t="str">
        <f>Objects!$W$19</f>
        <v>Sack (Isobutylene-Isoprene Rubber Pellets)</v>
      </c>
      <c r="F1030" s="123">
        <v>1</v>
      </c>
      <c r="G1030" s="132" t="str">
        <f>Objects!$R$36</f>
        <v>Vial (Bromine)</v>
      </c>
      <c r="H1030" s="131">
        <v>4</v>
      </c>
      <c r="I1030" s="132" t="str">
        <f>Objects!$J$245</f>
        <v>Bag (Potassium Hydroxide)</v>
      </c>
      <c r="J1030" s="131">
        <v>4</v>
      </c>
      <c r="K1030" s="132"/>
      <c r="L1030" s="131"/>
      <c r="M1030" s="132"/>
      <c r="N1030" s="131"/>
      <c r="O1030" s="160" t="str">
        <f>Objects!$W$6</f>
        <v>Sack (Bromine Isobutylene-Isoprene Rubber Pellets)</v>
      </c>
      <c r="P1030" s="133">
        <v>1</v>
      </c>
      <c r="Q1030" s="134"/>
      <c r="R1030" s="134"/>
      <c r="S1030" s="134"/>
      <c r="T1030" s="134"/>
      <c r="U1030" s="134"/>
      <c r="V1030" s="134"/>
      <c r="W1030" s="134"/>
      <c r="X1030" s="134"/>
      <c r="Y1030" s="134"/>
      <c r="Z1030" s="134"/>
      <c r="AA1030" s="132"/>
      <c r="AB1030" s="132"/>
      <c r="AC1030" s="132"/>
    </row>
    <row r="1031" spans="1:29" ht="15" customHeight="1" x14ac:dyDescent="0.25">
      <c r="A1031" s="142" t="str">
        <f>[3]Enums!$A$146</f>
        <v>1.1.2</v>
      </c>
      <c r="C1031" s="134"/>
      <c r="D1031" s="134"/>
      <c r="E1031" s="132" t="str">
        <f>Objects!$W$19</f>
        <v>Sack (Isobutylene-Isoprene Rubber Pellets)</v>
      </c>
      <c r="F1031" s="123">
        <v>4</v>
      </c>
      <c r="G1031" s="132" t="str">
        <f>Objects!$R$36</f>
        <v>Vial (Bromine)</v>
      </c>
      <c r="H1031" s="131">
        <v>16</v>
      </c>
      <c r="I1031" s="132" t="str">
        <f>Objects!$J$245</f>
        <v>Bag (Potassium Hydroxide)</v>
      </c>
      <c r="J1031" s="131">
        <v>16</v>
      </c>
      <c r="K1031" s="132"/>
      <c r="L1031" s="131"/>
      <c r="M1031" s="132"/>
      <c r="N1031" s="131"/>
      <c r="O1031" s="160" t="str">
        <f>Objects!$W$6</f>
        <v>Sack (Bromine Isobutylene-Isoprene Rubber Pellets)</v>
      </c>
      <c r="P1031" s="133">
        <v>4</v>
      </c>
      <c r="Q1031" s="134"/>
      <c r="R1031" s="134"/>
      <c r="S1031" s="134"/>
      <c r="T1031" s="134"/>
      <c r="U1031" s="134"/>
      <c r="V1031" s="134"/>
      <c r="W1031" s="134"/>
      <c r="X1031" s="134"/>
      <c r="Y1031" s="134"/>
      <c r="Z1031" s="134"/>
      <c r="AA1031" s="132"/>
      <c r="AB1031" s="132"/>
      <c r="AC1031" s="132"/>
    </row>
    <row r="1032" spans="1:29" ht="15" customHeight="1" x14ac:dyDescent="0.25">
      <c r="A1032" s="142" t="str">
        <f>[3]Enums!$A$146</f>
        <v>1.1.2</v>
      </c>
      <c r="C1032" s="134"/>
      <c r="D1032" s="134"/>
      <c r="E1032" s="132" t="str">
        <f>Objects!$W$19</f>
        <v>Sack (Isobutylene-Isoprene Rubber Pellets)</v>
      </c>
      <c r="F1032" s="123">
        <v>16</v>
      </c>
      <c r="G1032" s="132" t="str">
        <f>Objects!$S$36</f>
        <v>Beaker (Bromine)</v>
      </c>
      <c r="H1032" s="131">
        <v>1</v>
      </c>
      <c r="I1032" s="132" t="str">
        <f>Objects!$K$245</f>
        <v>Sack (Potassium Hydroxide)</v>
      </c>
      <c r="J1032" s="131">
        <v>1</v>
      </c>
      <c r="K1032" s="132"/>
      <c r="L1032" s="131"/>
      <c r="M1032" s="132"/>
      <c r="N1032" s="131"/>
      <c r="O1032" s="160" t="str">
        <f>Objects!$W$6</f>
        <v>Sack (Bromine Isobutylene-Isoprene Rubber Pellets)</v>
      </c>
      <c r="P1032" s="133">
        <v>16</v>
      </c>
      <c r="Q1032" s="134"/>
      <c r="R1032" s="134"/>
      <c r="S1032" s="134"/>
      <c r="T1032" s="134"/>
      <c r="U1032" s="134"/>
      <c r="V1032" s="134"/>
      <c r="W1032" s="134"/>
      <c r="X1032" s="134"/>
      <c r="Y1032" s="134"/>
      <c r="Z1032" s="134"/>
      <c r="AA1032" s="132"/>
      <c r="AB1032" s="132"/>
      <c r="AC1032" s="132"/>
    </row>
    <row r="1033" spans="1:29" ht="15" customHeight="1" x14ac:dyDescent="0.25">
      <c r="A1033" s="142" t="str">
        <f>[3]Enums!$A$146</f>
        <v>1.1.2</v>
      </c>
      <c r="C1033" s="134"/>
      <c r="D1033" s="134"/>
      <c r="E1033" s="132" t="str">
        <f>Objects!$X$19</f>
        <v>Powder Keg (Isobutylene-Isoprene Rubber Pellets)</v>
      </c>
      <c r="F1033" s="123">
        <v>1</v>
      </c>
      <c r="G1033" s="132" t="str">
        <f>Objects!$S$36</f>
        <v>Beaker (Bromine)</v>
      </c>
      <c r="H1033" s="131">
        <v>4</v>
      </c>
      <c r="I1033" s="132" t="str">
        <f>Objects!$K$245</f>
        <v>Sack (Potassium Hydroxide)</v>
      </c>
      <c r="J1033" s="131">
        <v>4</v>
      </c>
      <c r="K1033" s="132"/>
      <c r="L1033" s="131"/>
      <c r="M1033" s="132"/>
      <c r="N1033" s="131"/>
      <c r="O1033" s="160" t="str">
        <f>Objects!$X$6</f>
        <v>Powder Keg (Bromine Isobutylene-Isoprene Rubber Pellets)</v>
      </c>
      <c r="P1033" s="133">
        <v>1</v>
      </c>
      <c r="Q1033" s="134"/>
      <c r="R1033" s="134"/>
      <c r="S1033" s="134"/>
      <c r="T1033" s="134"/>
      <c r="U1033" s="134"/>
      <c r="V1033" s="134"/>
      <c r="W1033" s="134"/>
      <c r="X1033" s="134"/>
      <c r="Y1033" s="134"/>
      <c r="Z1033" s="134"/>
      <c r="AA1033" s="132"/>
      <c r="AB1033" s="132"/>
      <c r="AC1033" s="132"/>
    </row>
    <row r="1034" spans="1:29" ht="15" customHeight="1" x14ac:dyDescent="0.25">
      <c r="A1034" s="142" t="str">
        <f>[3]Enums!$A$146</f>
        <v>1.1.2</v>
      </c>
      <c r="C1034" s="134"/>
      <c r="D1034" s="134"/>
      <c r="E1034" s="132" t="str">
        <f>Objects!$X$19</f>
        <v>Powder Keg (Isobutylene-Isoprene Rubber Pellets)</v>
      </c>
      <c r="F1034" s="123">
        <v>4</v>
      </c>
      <c r="G1034" s="132" t="str">
        <f>Objects!$S$36</f>
        <v>Beaker (Bromine)</v>
      </c>
      <c r="H1034" s="131">
        <v>16</v>
      </c>
      <c r="I1034" s="132" t="str">
        <f>Objects!$K$245</f>
        <v>Sack (Potassium Hydroxide)</v>
      </c>
      <c r="J1034" s="131">
        <v>16</v>
      </c>
      <c r="K1034" s="132"/>
      <c r="L1034" s="131"/>
      <c r="M1034" s="132"/>
      <c r="N1034" s="131"/>
      <c r="O1034" s="160" t="str">
        <f>Objects!$X$6</f>
        <v>Powder Keg (Bromine Isobutylene-Isoprene Rubber Pellets)</v>
      </c>
      <c r="P1034" s="133">
        <v>4</v>
      </c>
      <c r="Q1034" s="134"/>
      <c r="R1034" s="134"/>
      <c r="S1034" s="134"/>
      <c r="T1034" s="134"/>
      <c r="U1034" s="134"/>
      <c r="V1034" s="134"/>
      <c r="W1034" s="134"/>
      <c r="X1034" s="134"/>
      <c r="Y1034" s="134"/>
      <c r="Z1034" s="134"/>
      <c r="AA1034" s="132"/>
      <c r="AB1034" s="132"/>
      <c r="AC1034" s="132"/>
    </row>
    <row r="1035" spans="1:29" ht="15" customHeight="1" x14ac:dyDescent="0.25">
      <c r="A1035" s="142" t="str">
        <f>[3]Enums!$A$146</f>
        <v>1.1.2</v>
      </c>
      <c r="C1035" s="134"/>
      <c r="D1035" s="134"/>
      <c r="E1035" s="132" t="str">
        <f>Objects!$X$19</f>
        <v>Powder Keg (Isobutylene-Isoprene Rubber Pellets)</v>
      </c>
      <c r="F1035" s="123">
        <v>16</v>
      </c>
      <c r="G1035" s="132" t="str">
        <f>Objects!$T$36</f>
        <v>Drum (Bromine)</v>
      </c>
      <c r="H1035" s="131">
        <v>1</v>
      </c>
      <c r="I1035" s="132" t="str">
        <f>Objects!$L$245</f>
        <v>Powder Keg (Potassium Hydroxide)</v>
      </c>
      <c r="J1035" s="131">
        <v>1</v>
      </c>
      <c r="K1035" s="132"/>
      <c r="L1035" s="131"/>
      <c r="M1035" s="132"/>
      <c r="N1035" s="131"/>
      <c r="O1035" s="160" t="str">
        <f>Objects!$X$6</f>
        <v>Powder Keg (Bromine Isobutylene-Isoprene Rubber Pellets)</v>
      </c>
      <c r="P1035" s="133">
        <v>16</v>
      </c>
      <c r="Q1035" s="134"/>
      <c r="R1035" s="134"/>
      <c r="S1035" s="134"/>
      <c r="T1035" s="134"/>
      <c r="U1035" s="134"/>
      <c r="V1035" s="134"/>
      <c r="W1035" s="134"/>
      <c r="X1035" s="134"/>
      <c r="Y1035" s="134"/>
      <c r="Z1035" s="134"/>
      <c r="AA1035" s="132"/>
      <c r="AB1035" s="132"/>
      <c r="AC1035" s="132"/>
    </row>
    <row r="1036" spans="1:29" ht="15" customHeight="1" x14ac:dyDescent="0.25">
      <c r="A1036" s="142" t="str">
        <f>[3]Enums!$A$146</f>
        <v>1.1.2</v>
      </c>
      <c r="C1036" s="134"/>
      <c r="D1036" s="134"/>
      <c r="E1036" s="132" t="str">
        <f>Objects!$X$19</f>
        <v>Powder Keg (Isobutylene-Isoprene Rubber Pellets)</v>
      </c>
      <c r="F1036" s="123">
        <v>64</v>
      </c>
      <c r="G1036" s="132" t="str">
        <f>Objects!$T$36</f>
        <v>Drum (Bromine)</v>
      </c>
      <c r="H1036" s="131">
        <v>4</v>
      </c>
      <c r="I1036" s="132" t="str">
        <f>Objects!$L$245</f>
        <v>Powder Keg (Potassium Hydroxide)</v>
      </c>
      <c r="J1036" s="131">
        <v>4</v>
      </c>
      <c r="K1036" s="132"/>
      <c r="L1036" s="131"/>
      <c r="M1036" s="132"/>
      <c r="N1036" s="131"/>
      <c r="O1036" s="160" t="str">
        <f>Objects!$X$6</f>
        <v>Powder Keg (Bromine Isobutylene-Isoprene Rubber Pellets)</v>
      </c>
      <c r="P1036" s="133">
        <v>64</v>
      </c>
      <c r="Q1036" s="134"/>
      <c r="R1036" s="134"/>
      <c r="S1036" s="134"/>
      <c r="T1036" s="134"/>
      <c r="U1036" s="134"/>
      <c r="V1036" s="134"/>
      <c r="W1036" s="134"/>
      <c r="X1036" s="134"/>
      <c r="Y1036" s="134"/>
      <c r="Z1036" s="134"/>
      <c r="AA1036" s="132"/>
      <c r="AB1036" s="132"/>
      <c r="AC1036" s="132"/>
    </row>
    <row r="1037" spans="1:29" ht="15" customHeight="1" x14ac:dyDescent="0.25">
      <c r="A1037" s="142" t="str">
        <f>[3]Enums!$A$146</f>
        <v>1.1.2</v>
      </c>
      <c r="C1037" s="134"/>
      <c r="D1037" s="134"/>
      <c r="E1037" s="132" t="str">
        <f>Objects!$J$140</f>
        <v>Vial (Ethylene Glycol)</v>
      </c>
      <c r="F1037" s="131">
        <v>1</v>
      </c>
      <c r="G1037" s="132" t="str">
        <f>Objects!$N$43</f>
        <v>Vial (Diphenylmethane Diisocyanate)</v>
      </c>
      <c r="H1037" s="131">
        <v>1</v>
      </c>
      <c r="I1037" s="132"/>
      <c r="J1037" s="131"/>
      <c r="K1037" s="132"/>
      <c r="L1037" s="131"/>
      <c r="M1037" s="132"/>
      <c r="N1037" s="131"/>
      <c r="O1037" s="160" t="str">
        <f>Objects!$V$94</f>
        <v>Bag (PolyUrethane Pellets)</v>
      </c>
      <c r="P1037" s="131">
        <v>1</v>
      </c>
      <c r="Q1037" s="134"/>
      <c r="R1037" s="134"/>
      <c r="S1037" s="134"/>
      <c r="T1037" s="134"/>
      <c r="U1037" s="134"/>
      <c r="V1037" s="134"/>
      <c r="W1037" s="134"/>
      <c r="X1037" s="134"/>
      <c r="Y1037" s="134"/>
      <c r="Z1037" s="134"/>
      <c r="AA1037" s="132"/>
      <c r="AB1037" s="132"/>
      <c r="AC1037" s="132"/>
    </row>
    <row r="1038" spans="1:29" ht="15" customHeight="1" x14ac:dyDescent="0.25">
      <c r="A1038" s="142" t="str">
        <f>[3]Enums!$A$146</f>
        <v>1.1.2</v>
      </c>
      <c r="C1038" s="134"/>
      <c r="D1038" s="134"/>
      <c r="E1038" s="132" t="str">
        <f>Objects!$J$140</f>
        <v>Vial (Ethylene Glycol)</v>
      </c>
      <c r="F1038" s="131">
        <v>4</v>
      </c>
      <c r="G1038" s="132" t="str">
        <f>Objects!$N$43</f>
        <v>Vial (Diphenylmethane Diisocyanate)</v>
      </c>
      <c r="H1038" s="131">
        <v>4</v>
      </c>
      <c r="I1038" s="132"/>
      <c r="J1038" s="131"/>
      <c r="K1038" s="132"/>
      <c r="L1038" s="131"/>
      <c r="M1038" s="132"/>
      <c r="N1038" s="131"/>
      <c r="O1038" s="160" t="str">
        <f>Objects!$V$94</f>
        <v>Bag (PolyUrethane Pellets)</v>
      </c>
      <c r="P1038" s="131">
        <v>4</v>
      </c>
      <c r="Q1038" s="134"/>
      <c r="R1038" s="134"/>
      <c r="S1038" s="134"/>
      <c r="T1038" s="134"/>
      <c r="U1038" s="134"/>
      <c r="V1038" s="134"/>
      <c r="W1038" s="134"/>
      <c r="X1038" s="134"/>
      <c r="Y1038" s="134"/>
      <c r="Z1038" s="134"/>
      <c r="AA1038" s="132"/>
      <c r="AB1038" s="132"/>
      <c r="AC1038" s="132"/>
    </row>
    <row r="1039" spans="1:29" ht="15" customHeight="1" x14ac:dyDescent="0.25">
      <c r="A1039" s="142" t="str">
        <f>[3]Enums!$A$146</f>
        <v>1.1.2</v>
      </c>
      <c r="C1039" s="134"/>
      <c r="D1039" s="134"/>
      <c r="E1039" s="132" t="str">
        <f>Objects!$J$140</f>
        <v>Vial (Ethylene Glycol)</v>
      </c>
      <c r="F1039" s="131">
        <v>16</v>
      </c>
      <c r="G1039" s="132" t="str">
        <f>Objects!$N$43</f>
        <v>Vial (Diphenylmethane Diisocyanate)</v>
      </c>
      <c r="H1039" s="131">
        <v>16</v>
      </c>
      <c r="I1039" s="132"/>
      <c r="J1039" s="131"/>
      <c r="K1039" s="132"/>
      <c r="L1039" s="131"/>
      <c r="M1039" s="132"/>
      <c r="N1039" s="131"/>
      <c r="O1039" s="160" t="str">
        <f>Objects!$V$94</f>
        <v>Bag (PolyUrethane Pellets)</v>
      </c>
      <c r="P1039" s="131">
        <v>16</v>
      </c>
      <c r="Q1039" s="134"/>
      <c r="R1039" s="134"/>
      <c r="S1039" s="134"/>
      <c r="T1039" s="134"/>
      <c r="U1039" s="134"/>
      <c r="V1039" s="134"/>
      <c r="W1039" s="134"/>
      <c r="X1039" s="134"/>
      <c r="Y1039" s="134"/>
      <c r="Z1039" s="134"/>
      <c r="AA1039" s="132"/>
      <c r="AB1039" s="132"/>
      <c r="AC1039" s="132"/>
    </row>
    <row r="1040" spans="1:29" ht="15" customHeight="1" x14ac:dyDescent="0.25">
      <c r="A1040" s="142" t="str">
        <f>[3]Enums!$A$146</f>
        <v>1.1.2</v>
      </c>
      <c r="C1040" s="134"/>
      <c r="D1040" s="134"/>
      <c r="E1040" s="132" t="str">
        <f>Objects!$K$140</f>
        <v>Beaker (Ethylene Glycol)</v>
      </c>
      <c r="F1040" s="131">
        <v>1</v>
      </c>
      <c r="G1040" s="132" t="str">
        <f>Objects!$O$43</f>
        <v>Beaker (Diphenylmethane Diisocyanate)</v>
      </c>
      <c r="H1040" s="131">
        <v>1</v>
      </c>
      <c r="I1040" s="132"/>
      <c r="J1040" s="131"/>
      <c r="K1040" s="132"/>
      <c r="L1040" s="131"/>
      <c r="M1040" s="132"/>
      <c r="N1040" s="131"/>
      <c r="O1040" s="160" t="str">
        <f>Objects!$W$94</f>
        <v>Sack (PolyUrethane Pellets)</v>
      </c>
      <c r="P1040" s="131">
        <v>1</v>
      </c>
      <c r="Q1040" s="134"/>
      <c r="R1040" s="134"/>
      <c r="S1040" s="134"/>
      <c r="T1040" s="134"/>
      <c r="U1040" s="134"/>
      <c r="V1040" s="134"/>
      <c r="W1040" s="134"/>
      <c r="X1040" s="134"/>
      <c r="Y1040" s="134"/>
      <c r="Z1040" s="134"/>
      <c r="AA1040" s="132"/>
      <c r="AB1040" s="132"/>
      <c r="AC1040" s="132"/>
    </row>
    <row r="1041" spans="1:20" ht="15.75" customHeight="1" x14ac:dyDescent="0.25">
      <c r="A1041" s="142" t="str">
        <f>[3]Enums!$A$146</f>
        <v>1.1.2</v>
      </c>
      <c r="C1041" s="134"/>
      <c r="D1041" s="134"/>
      <c r="E1041" s="132" t="str">
        <f>Objects!$K$140</f>
        <v>Beaker (Ethylene Glycol)</v>
      </c>
      <c r="F1041" s="131">
        <v>4</v>
      </c>
      <c r="G1041" s="132" t="str">
        <f>Objects!$O$43</f>
        <v>Beaker (Diphenylmethane Diisocyanate)</v>
      </c>
      <c r="H1041" s="131">
        <v>4</v>
      </c>
      <c r="I1041" s="132"/>
      <c r="J1041" s="131"/>
      <c r="K1041" s="132"/>
      <c r="L1041" s="131"/>
      <c r="M1041" s="132"/>
      <c r="N1041" s="131"/>
      <c r="O1041" s="160" t="str">
        <f>Objects!$W$94</f>
        <v>Sack (PolyUrethane Pellets)</v>
      </c>
      <c r="P1041" s="131">
        <v>4</v>
      </c>
      <c r="Q1041" s="134"/>
      <c r="R1041" s="134"/>
    </row>
    <row r="1042" spans="1:20" ht="15.75" customHeight="1" x14ac:dyDescent="0.25">
      <c r="A1042" s="142" t="str">
        <f>[3]Enums!$A$146</f>
        <v>1.1.2</v>
      </c>
      <c r="C1042" s="134"/>
      <c r="D1042" s="134"/>
      <c r="E1042" s="132" t="str">
        <f>Objects!$K$140</f>
        <v>Beaker (Ethylene Glycol)</v>
      </c>
      <c r="F1042" s="131">
        <v>16</v>
      </c>
      <c r="G1042" s="132" t="str">
        <f>Objects!$O$43</f>
        <v>Beaker (Diphenylmethane Diisocyanate)</v>
      </c>
      <c r="H1042" s="131">
        <v>16</v>
      </c>
      <c r="I1042" s="132"/>
      <c r="J1042" s="131"/>
      <c r="K1042" s="132"/>
      <c r="L1042" s="131"/>
      <c r="M1042" s="132"/>
      <c r="N1042" s="131"/>
      <c r="O1042" s="160" t="str">
        <f>Objects!$W$94</f>
        <v>Sack (PolyUrethane Pellets)</v>
      </c>
      <c r="P1042" s="131">
        <v>16</v>
      </c>
      <c r="Q1042" s="134"/>
      <c r="R1042" s="134"/>
    </row>
    <row r="1043" spans="1:20" ht="15.75" customHeight="1" x14ac:dyDescent="0.25">
      <c r="A1043" s="142" t="str">
        <f>[3]Enums!$A$146</f>
        <v>1.1.2</v>
      </c>
      <c r="C1043" s="134"/>
      <c r="D1043" s="134"/>
      <c r="E1043" s="132" t="str">
        <f>Objects!$L$140</f>
        <v>Drum (Ethylene Glycol)</v>
      </c>
      <c r="F1043" s="131">
        <v>1</v>
      </c>
      <c r="G1043" s="132" t="str">
        <f>Objects!$P$43</f>
        <v>Drum (Diphenylmethane Diisocyanate)</v>
      </c>
      <c r="H1043" s="131">
        <v>1</v>
      </c>
      <c r="I1043" s="132"/>
      <c r="J1043" s="131"/>
      <c r="K1043" s="132"/>
      <c r="L1043" s="131"/>
      <c r="M1043" s="132"/>
      <c r="N1043" s="131"/>
      <c r="O1043" s="160" t="str">
        <f>Objects!$X$94</f>
        <v>Powder Keg (PolyUrethane Pellets)</v>
      </c>
      <c r="P1043" s="131">
        <v>1</v>
      </c>
      <c r="Q1043" s="134"/>
      <c r="R1043" s="134"/>
    </row>
    <row r="1044" spans="1:20" ht="15.75" customHeight="1" x14ac:dyDescent="0.25">
      <c r="A1044" s="142" t="str">
        <f>[3]Enums!$A$146</f>
        <v>1.1.2</v>
      </c>
      <c r="E1044" s="132" t="str">
        <f>Objects!$L$140</f>
        <v>Drum (Ethylene Glycol)</v>
      </c>
      <c r="F1044" s="127">
        <v>4</v>
      </c>
      <c r="G1044" s="132" t="str">
        <f>Objects!$P$43</f>
        <v>Drum (Diphenylmethane Diisocyanate)</v>
      </c>
      <c r="H1044" s="127">
        <v>4</v>
      </c>
      <c r="O1044" s="160" t="str">
        <f>Objects!$X$94</f>
        <v>Powder Keg (PolyUrethane Pellets)</v>
      </c>
      <c r="P1044" s="127">
        <v>4</v>
      </c>
    </row>
    <row r="1045" spans="1:20" ht="15.75" customHeight="1" x14ac:dyDescent="0.25">
      <c r="A1045" s="142" t="str">
        <f>[3]Enums!$A$146</f>
        <v>1.1.2</v>
      </c>
      <c r="E1045" s="132" t="str">
        <f>Objects!$L$140</f>
        <v>Drum (Ethylene Glycol)</v>
      </c>
      <c r="F1045" s="127">
        <v>16</v>
      </c>
      <c r="G1045" s="132" t="str">
        <f>Objects!$P$43</f>
        <v>Drum (Diphenylmethane Diisocyanate)</v>
      </c>
      <c r="H1045" s="127">
        <v>16</v>
      </c>
      <c r="O1045" s="160" t="str">
        <f>Objects!$X$94</f>
        <v>Powder Keg (PolyUrethane Pellets)</v>
      </c>
      <c r="P1045" s="127">
        <v>16</v>
      </c>
    </row>
    <row r="1046" spans="1:20" ht="15.75" customHeight="1" x14ac:dyDescent="0.25">
      <c r="A1046" s="142" t="str">
        <f>[3]Enums!$A$146</f>
        <v>1.1.2</v>
      </c>
      <c r="E1046" s="132" t="str">
        <f>Objects!$L$140</f>
        <v>Drum (Ethylene Glycol)</v>
      </c>
      <c r="F1046" s="127">
        <v>64</v>
      </c>
      <c r="G1046" s="132" t="str">
        <f>Objects!$P$43</f>
        <v>Drum (Diphenylmethane Diisocyanate)</v>
      </c>
      <c r="H1046" s="127">
        <v>64</v>
      </c>
      <c r="O1046" s="160" t="str">
        <f>Objects!$X$94</f>
        <v>Powder Keg (PolyUrethane Pellets)</v>
      </c>
      <c r="P1046" s="127">
        <v>64</v>
      </c>
    </row>
    <row r="1047" spans="1:20" ht="15.75" customHeight="1" x14ac:dyDescent="0.2">
      <c r="A1047" s="142" t="str">
        <f>[3]Enums!$A$146</f>
        <v>1.1.2</v>
      </c>
      <c r="E1047" s="126" t="str">
        <f>Objects!C13</f>
        <v>Platinum Ore</v>
      </c>
      <c r="F1047" s="127">
        <v>16</v>
      </c>
      <c r="O1047" s="158" t="str">
        <f>Objects!D13</f>
        <v>Platinum Ingot</v>
      </c>
      <c r="P1047" s="127">
        <v>14</v>
      </c>
      <c r="Q1047" s="126" t="str">
        <f>Objects!$G$34</f>
        <v>Ruthenium Catalyst</v>
      </c>
      <c r="R1047" s="126">
        <v>16</v>
      </c>
      <c r="S1047" s="126" t="str">
        <f>Objects!$G$35</f>
        <v>Iridium Catalyst</v>
      </c>
      <c r="T1047" s="126">
        <v>16</v>
      </c>
    </row>
    <row r="1048" spans="1:20" ht="15.75" customHeight="1" x14ac:dyDescent="0.25">
      <c r="A1048" s="142" t="str">
        <f>[3]Enums!$A$146</f>
        <v>1.1.2</v>
      </c>
      <c r="E1048" s="126" t="str">
        <f>Objects!$J$196</f>
        <v>Vial (Methanol)</v>
      </c>
      <c r="F1048" s="131">
        <v>1</v>
      </c>
      <c r="G1048" s="126" t="str">
        <f>Objects!$J$94</f>
        <v>Flask (Carbon Monoxide)</v>
      </c>
      <c r="H1048" s="131">
        <v>1</v>
      </c>
      <c r="I1048" s="126" t="str">
        <f>Objects!$G$34</f>
        <v>Ruthenium Catalyst</v>
      </c>
      <c r="J1048" s="127">
        <v>1</v>
      </c>
      <c r="O1048" s="158" t="str">
        <f>Objects!$J$31</f>
        <v>Vial (Acetic Acid)</v>
      </c>
      <c r="P1048" s="131">
        <v>1</v>
      </c>
    </row>
    <row r="1049" spans="1:20" ht="15.75" customHeight="1" x14ac:dyDescent="0.25">
      <c r="A1049" s="142" t="str">
        <f>[3]Enums!$A$146</f>
        <v>1.1.2</v>
      </c>
      <c r="E1049" s="126" t="str">
        <f>Objects!$J$196</f>
        <v>Vial (Methanol)</v>
      </c>
      <c r="F1049" s="131">
        <v>4</v>
      </c>
      <c r="G1049" s="126" t="str">
        <f>Objects!$J$94</f>
        <v>Flask (Carbon Monoxide)</v>
      </c>
      <c r="H1049" s="131">
        <v>4</v>
      </c>
      <c r="I1049" s="126" t="str">
        <f>Objects!$G$34</f>
        <v>Ruthenium Catalyst</v>
      </c>
      <c r="J1049" s="127">
        <v>2</v>
      </c>
      <c r="O1049" s="158" t="str">
        <f>Objects!$J$31</f>
        <v>Vial (Acetic Acid)</v>
      </c>
      <c r="P1049" s="131">
        <v>4</v>
      </c>
      <c r="Q1049" s="126" t="str">
        <f>Objects!$G$34</f>
        <v>Ruthenium Catalyst</v>
      </c>
      <c r="R1049" s="127">
        <v>1</v>
      </c>
    </row>
    <row r="1050" spans="1:20" ht="15.75" customHeight="1" x14ac:dyDescent="0.25">
      <c r="A1050" s="142" t="str">
        <f>[3]Enums!$A$146</f>
        <v>1.1.2</v>
      </c>
      <c r="E1050" s="126" t="str">
        <f>Objects!$J$196</f>
        <v>Vial (Methanol)</v>
      </c>
      <c r="F1050" s="131">
        <v>16</v>
      </c>
      <c r="G1050" s="126" t="str">
        <f>Objects!$J$94</f>
        <v>Flask (Carbon Monoxide)</v>
      </c>
      <c r="H1050" s="131">
        <v>16</v>
      </c>
      <c r="I1050" s="126" t="str">
        <f>Objects!$G$34</f>
        <v>Ruthenium Catalyst</v>
      </c>
      <c r="J1050" s="127">
        <v>3</v>
      </c>
      <c r="O1050" s="158" t="str">
        <f>Objects!$J$31</f>
        <v>Vial (Acetic Acid)</v>
      </c>
      <c r="P1050" s="131">
        <v>16</v>
      </c>
      <c r="Q1050" s="126" t="str">
        <f>Objects!$G$34</f>
        <v>Ruthenium Catalyst</v>
      </c>
      <c r="R1050" s="127">
        <v>2</v>
      </c>
    </row>
    <row r="1051" spans="1:20" ht="15.75" customHeight="1" x14ac:dyDescent="0.25">
      <c r="A1051" s="142" t="str">
        <f>[3]Enums!$A$146</f>
        <v>1.1.2</v>
      </c>
      <c r="E1051" s="126" t="str">
        <f>Objects!$K$196</f>
        <v>Beaker (Methanol)</v>
      </c>
      <c r="F1051" s="131">
        <v>1</v>
      </c>
      <c r="G1051" s="126" t="str">
        <f>Objects!$K$94</f>
        <v>Cartridge (Carbon Monoxide)</v>
      </c>
      <c r="H1051" s="131">
        <v>1</v>
      </c>
      <c r="I1051" s="126" t="str">
        <f>Objects!$G$34</f>
        <v>Ruthenium Catalyst</v>
      </c>
      <c r="J1051" s="127">
        <v>4</v>
      </c>
      <c r="O1051" s="158" t="str">
        <f>Objects!$K$31</f>
        <v>Beaker (Acetic Acid)</v>
      </c>
      <c r="P1051" s="131">
        <v>1</v>
      </c>
      <c r="Q1051" s="126" t="str">
        <f>Objects!$G$34</f>
        <v>Ruthenium Catalyst</v>
      </c>
      <c r="R1051" s="127">
        <v>3</v>
      </c>
    </row>
    <row r="1052" spans="1:20" ht="15.75" customHeight="1" x14ac:dyDescent="0.25">
      <c r="A1052" s="142" t="str">
        <f>[3]Enums!$A$146</f>
        <v>1.1.2</v>
      </c>
      <c r="E1052" s="126" t="str">
        <f>Objects!$K$196</f>
        <v>Beaker (Methanol)</v>
      </c>
      <c r="F1052" s="131">
        <v>4</v>
      </c>
      <c r="G1052" s="126" t="str">
        <f>Objects!$K$94</f>
        <v>Cartridge (Carbon Monoxide)</v>
      </c>
      <c r="H1052" s="131">
        <v>4</v>
      </c>
      <c r="I1052" s="126" t="str">
        <f>Objects!$G$34</f>
        <v>Ruthenium Catalyst</v>
      </c>
      <c r="J1052" s="127">
        <v>5</v>
      </c>
      <c r="O1052" s="158" t="str">
        <f>Objects!$K$31</f>
        <v>Beaker (Acetic Acid)</v>
      </c>
      <c r="P1052" s="131">
        <v>4</v>
      </c>
      <c r="Q1052" s="126" t="str">
        <f>Objects!$G$34</f>
        <v>Ruthenium Catalyst</v>
      </c>
      <c r="R1052" s="127">
        <v>4</v>
      </c>
    </row>
    <row r="1053" spans="1:20" ht="15.75" customHeight="1" x14ac:dyDescent="0.25">
      <c r="A1053" s="142" t="str">
        <f>[3]Enums!$A$146</f>
        <v>1.1.2</v>
      </c>
      <c r="E1053" s="126" t="str">
        <f>Objects!$K$196</f>
        <v>Beaker (Methanol)</v>
      </c>
      <c r="F1053" s="131">
        <v>16</v>
      </c>
      <c r="G1053" s="126" t="str">
        <f>Objects!$K$94</f>
        <v>Cartridge (Carbon Monoxide)</v>
      </c>
      <c r="H1053" s="131">
        <v>16</v>
      </c>
      <c r="I1053" s="126" t="str">
        <f>Objects!$G$34</f>
        <v>Ruthenium Catalyst</v>
      </c>
      <c r="J1053" s="127">
        <v>6</v>
      </c>
      <c r="O1053" s="158" t="str">
        <f>Objects!$K$31</f>
        <v>Beaker (Acetic Acid)</v>
      </c>
      <c r="P1053" s="131">
        <v>16</v>
      </c>
      <c r="Q1053" s="126" t="str">
        <f>Objects!$G$34</f>
        <v>Ruthenium Catalyst</v>
      </c>
      <c r="R1053" s="127">
        <v>5</v>
      </c>
    </row>
    <row r="1054" spans="1:20" ht="15.75" customHeight="1" x14ac:dyDescent="0.25">
      <c r="A1054" s="142" t="str">
        <f>[3]Enums!$A$146</f>
        <v>1.1.2</v>
      </c>
      <c r="E1054" s="126" t="str">
        <f>Objects!$L$196</f>
        <v>Drum (Methanol)</v>
      </c>
      <c r="F1054" s="131">
        <v>1</v>
      </c>
      <c r="G1054" s="126" t="str">
        <f>Objects!$L$94</f>
        <v>Canister (Carbon Monoxide)</v>
      </c>
      <c r="H1054" s="131">
        <v>1</v>
      </c>
      <c r="I1054" s="126" t="str">
        <f>Objects!$G$34</f>
        <v>Ruthenium Catalyst</v>
      </c>
      <c r="J1054" s="127">
        <v>7</v>
      </c>
      <c r="O1054" s="158" t="str">
        <f>Objects!$L$31</f>
        <v>Drum (Acetic Acid)</v>
      </c>
      <c r="P1054" s="131">
        <v>1</v>
      </c>
      <c r="Q1054" s="126" t="str">
        <f>Objects!$G$34</f>
        <v>Ruthenium Catalyst</v>
      </c>
      <c r="R1054" s="127">
        <v>6</v>
      </c>
    </row>
    <row r="1055" spans="1:20" ht="15.75" customHeight="1" x14ac:dyDescent="0.2">
      <c r="A1055" s="142" t="str">
        <f>[3]Enums!$A$146</f>
        <v>1.1.2</v>
      </c>
      <c r="E1055" s="126" t="str">
        <f>Objects!$L$196</f>
        <v>Drum (Methanol)</v>
      </c>
      <c r="F1055" s="127">
        <v>4</v>
      </c>
      <c r="G1055" s="126" t="str">
        <f>Objects!$L$94</f>
        <v>Canister (Carbon Monoxide)</v>
      </c>
      <c r="H1055" s="127">
        <v>4</v>
      </c>
      <c r="I1055" s="126" t="str">
        <f>Objects!$G$34</f>
        <v>Ruthenium Catalyst</v>
      </c>
      <c r="J1055" s="127">
        <v>8</v>
      </c>
      <c r="O1055" s="158" t="str">
        <f>Objects!$L$31</f>
        <v>Drum (Acetic Acid)</v>
      </c>
      <c r="P1055" s="127">
        <v>4</v>
      </c>
      <c r="Q1055" s="126" t="str">
        <f>Objects!$G$34</f>
        <v>Ruthenium Catalyst</v>
      </c>
      <c r="R1055" s="127">
        <v>7</v>
      </c>
    </row>
    <row r="1056" spans="1:20" ht="15.75" customHeight="1" x14ac:dyDescent="0.2">
      <c r="A1056" s="142" t="str">
        <f>[3]Enums!$A$146</f>
        <v>1.1.2</v>
      </c>
      <c r="E1056" s="126" t="str">
        <f>Objects!$L$196</f>
        <v>Drum (Methanol)</v>
      </c>
      <c r="F1056" s="127">
        <v>16</v>
      </c>
      <c r="G1056" s="126" t="str">
        <f>Objects!$L$94</f>
        <v>Canister (Carbon Monoxide)</v>
      </c>
      <c r="H1056" s="127">
        <v>16</v>
      </c>
      <c r="I1056" s="126" t="str">
        <f>Objects!$G$34</f>
        <v>Ruthenium Catalyst</v>
      </c>
      <c r="J1056" s="127">
        <v>9</v>
      </c>
      <c r="O1056" s="158" t="str">
        <f>Objects!$L$31</f>
        <v>Drum (Acetic Acid)</v>
      </c>
      <c r="P1056" s="127">
        <v>16</v>
      </c>
      <c r="Q1056" s="126" t="str">
        <f>Objects!$G$34</f>
        <v>Ruthenium Catalyst</v>
      </c>
      <c r="R1056" s="127">
        <v>8</v>
      </c>
    </row>
    <row r="1057" spans="1:24" ht="15.75" customHeight="1" x14ac:dyDescent="0.2">
      <c r="A1057" s="142" t="str">
        <f>[3]Enums!$A$146</f>
        <v>1.1.2</v>
      </c>
      <c r="E1057" s="126" t="str">
        <f>Objects!$L$196</f>
        <v>Drum (Methanol)</v>
      </c>
      <c r="F1057" s="127">
        <v>64</v>
      </c>
      <c r="G1057" s="126" t="str">
        <f>Objects!$L$94</f>
        <v>Canister (Carbon Monoxide)</v>
      </c>
      <c r="H1057" s="127">
        <v>64</v>
      </c>
      <c r="I1057" s="126" t="str">
        <f>Objects!$G$34</f>
        <v>Ruthenium Catalyst</v>
      </c>
      <c r="J1057" s="127">
        <v>10</v>
      </c>
      <c r="O1057" s="158" t="str">
        <f>Objects!$L$31</f>
        <v>Drum (Acetic Acid)</v>
      </c>
      <c r="P1057" s="127">
        <v>64</v>
      </c>
      <c r="Q1057" s="126" t="str">
        <f>Objects!$G$34</f>
        <v>Ruthenium Catalyst</v>
      </c>
      <c r="R1057" s="127">
        <v>9</v>
      </c>
    </row>
    <row r="1058" spans="1:24" ht="15.75" customHeight="1" x14ac:dyDescent="0.25">
      <c r="A1058" s="142" t="str">
        <f>[3]Enums!$A$146</f>
        <v>1.1.2</v>
      </c>
      <c r="E1058" s="126" t="str">
        <f>Objects!$N$42</f>
        <v>Vial (Aniline)</v>
      </c>
      <c r="F1058" s="131">
        <v>1</v>
      </c>
      <c r="G1058" s="126" t="str">
        <f>Objects!$N$59</f>
        <v>Vial (Tetrafluoroboric Acid)</v>
      </c>
      <c r="H1058" s="131">
        <v>1</v>
      </c>
      <c r="I1058" s="126" t="str">
        <f>Objects!$J$162</f>
        <v>Vial (Hydrofluoric Acid)</v>
      </c>
      <c r="J1058" s="131">
        <v>1</v>
      </c>
      <c r="K1058" s="126" t="str">
        <f>Objects!$N$57</f>
        <v>Bag (Sodium Nitrite)</v>
      </c>
      <c r="L1058" s="131">
        <v>1</v>
      </c>
      <c r="O1058" s="158" t="str">
        <f>Objects!$N$60</f>
        <v>Vial (Fluorobenzene)</v>
      </c>
      <c r="P1058" s="131">
        <v>1</v>
      </c>
      <c r="Q1058" s="126" t="str">
        <f>Objects!$N$59</f>
        <v>Vial (Tetrafluoroboric Acid)</v>
      </c>
      <c r="R1058" s="131">
        <v>1</v>
      </c>
      <c r="S1058" s="126" t="str">
        <f>Objects!$R$8</f>
        <v>Flask (Nitrogen)</v>
      </c>
      <c r="T1058" s="131">
        <v>1</v>
      </c>
      <c r="U1058" s="126" t="str">
        <f>Objects!$J$317</f>
        <v>Vial (Deionized Water)</v>
      </c>
      <c r="V1058" s="126">
        <v>2</v>
      </c>
    </row>
    <row r="1059" spans="1:24" ht="15.75" customHeight="1" x14ac:dyDescent="0.25">
      <c r="A1059" s="142" t="str">
        <f>[3]Enums!$A$146</f>
        <v>1.1.2</v>
      </c>
      <c r="E1059" s="126" t="str">
        <f>Objects!$N$42</f>
        <v>Vial (Aniline)</v>
      </c>
      <c r="F1059" s="131">
        <v>4</v>
      </c>
      <c r="G1059" s="126" t="str">
        <f>Objects!$N$59</f>
        <v>Vial (Tetrafluoroboric Acid)</v>
      </c>
      <c r="H1059" s="131">
        <v>4</v>
      </c>
      <c r="I1059" s="126" t="str">
        <f>Objects!$J$162</f>
        <v>Vial (Hydrofluoric Acid)</v>
      </c>
      <c r="J1059" s="131">
        <v>4</v>
      </c>
      <c r="K1059" s="126" t="str">
        <f>Objects!$N$57</f>
        <v>Bag (Sodium Nitrite)</v>
      </c>
      <c r="L1059" s="131">
        <v>4</v>
      </c>
      <c r="O1059" s="158" t="str">
        <f>Objects!$N$60</f>
        <v>Vial (Fluorobenzene)</v>
      </c>
      <c r="P1059" s="131">
        <v>4</v>
      </c>
      <c r="Q1059" s="126" t="str">
        <f>Objects!$N$59</f>
        <v>Vial (Tetrafluoroboric Acid)</v>
      </c>
      <c r="R1059" s="131">
        <v>4</v>
      </c>
      <c r="S1059" s="126" t="str">
        <f>Objects!$R$8</f>
        <v>Flask (Nitrogen)</v>
      </c>
      <c r="T1059" s="131">
        <v>4</v>
      </c>
      <c r="U1059" s="126" t="str">
        <f>Objects!$J$317</f>
        <v>Vial (Deionized Water)</v>
      </c>
      <c r="V1059" s="126">
        <v>8</v>
      </c>
    </row>
    <row r="1060" spans="1:24" ht="15.75" customHeight="1" x14ac:dyDescent="0.25">
      <c r="A1060" s="142" t="str">
        <f>[3]Enums!$A$146</f>
        <v>1.1.2</v>
      </c>
      <c r="E1060" s="126" t="str">
        <f>Objects!$N$42</f>
        <v>Vial (Aniline)</v>
      </c>
      <c r="F1060" s="131">
        <v>16</v>
      </c>
      <c r="G1060" s="126" t="str">
        <f>Objects!$N$59</f>
        <v>Vial (Tetrafluoroboric Acid)</v>
      </c>
      <c r="H1060" s="131">
        <v>16</v>
      </c>
      <c r="I1060" s="126" t="str">
        <f>Objects!$J$162</f>
        <v>Vial (Hydrofluoric Acid)</v>
      </c>
      <c r="J1060" s="131">
        <v>16</v>
      </c>
      <c r="K1060" s="126" t="str">
        <f>Objects!$N$57</f>
        <v>Bag (Sodium Nitrite)</v>
      </c>
      <c r="L1060" s="131">
        <v>16</v>
      </c>
      <c r="O1060" s="158" t="str">
        <f>Objects!$N$60</f>
        <v>Vial (Fluorobenzene)</v>
      </c>
      <c r="P1060" s="131">
        <v>16</v>
      </c>
      <c r="Q1060" s="126" t="str">
        <f>Objects!$N$59</f>
        <v>Vial (Tetrafluoroboric Acid)</v>
      </c>
      <c r="R1060" s="131">
        <v>16</v>
      </c>
      <c r="S1060" s="126" t="str">
        <f>Objects!$R$8</f>
        <v>Flask (Nitrogen)</v>
      </c>
      <c r="T1060" s="131">
        <v>16</v>
      </c>
      <c r="U1060" s="126" t="str">
        <f>Objects!$J$317</f>
        <v>Vial (Deionized Water)</v>
      </c>
      <c r="V1060" s="126">
        <v>32</v>
      </c>
    </row>
    <row r="1061" spans="1:24" ht="15.75" customHeight="1" x14ac:dyDescent="0.25">
      <c r="A1061" s="142" t="str">
        <f>[3]Enums!$A$146</f>
        <v>1.1.2</v>
      </c>
      <c r="E1061" s="126" t="str">
        <f>Objects!$O$42</f>
        <v>Beaker (Aniline)</v>
      </c>
      <c r="F1061" s="131">
        <v>1</v>
      </c>
      <c r="G1061" s="126" t="str">
        <f>Objects!$O$59</f>
        <v>Beaker (Tetrafluoroboric Acid)</v>
      </c>
      <c r="H1061" s="131">
        <v>1</v>
      </c>
      <c r="I1061" s="126" t="str">
        <f>Objects!$K$162</f>
        <v>Beaker (Hydrofluoric Acid)</v>
      </c>
      <c r="J1061" s="131">
        <v>1</v>
      </c>
      <c r="K1061" s="126" t="str">
        <f>Objects!$O$57</f>
        <v>Sack (Sodium Nitrite)</v>
      </c>
      <c r="L1061" s="131">
        <v>1</v>
      </c>
      <c r="O1061" s="158" t="str">
        <f>Objects!$O$60</f>
        <v>Beaker (Fluorobenzene)</v>
      </c>
      <c r="P1061" s="131">
        <v>1</v>
      </c>
      <c r="Q1061" s="126" t="str">
        <f>Objects!$O$59</f>
        <v>Beaker (Tetrafluoroboric Acid)</v>
      </c>
      <c r="R1061" s="131">
        <v>1</v>
      </c>
      <c r="S1061" s="126" t="str">
        <f>Objects!$S$8</f>
        <v>Cartridge (Nitrogen)</v>
      </c>
      <c r="T1061" s="131">
        <v>1</v>
      </c>
      <c r="U1061" s="126" t="str">
        <f>Objects!$K$317</f>
        <v>Beaker (Deionized Water)</v>
      </c>
      <c r="V1061" s="126">
        <v>2</v>
      </c>
    </row>
    <row r="1062" spans="1:24" ht="15.75" customHeight="1" x14ac:dyDescent="0.25">
      <c r="A1062" s="142" t="str">
        <f>[3]Enums!$A$146</f>
        <v>1.1.2</v>
      </c>
      <c r="E1062" s="126" t="str">
        <f>Objects!$O$42</f>
        <v>Beaker (Aniline)</v>
      </c>
      <c r="F1062" s="131">
        <v>4</v>
      </c>
      <c r="G1062" s="126" t="str">
        <f>Objects!$O$59</f>
        <v>Beaker (Tetrafluoroboric Acid)</v>
      </c>
      <c r="H1062" s="131">
        <v>4</v>
      </c>
      <c r="I1062" s="126" t="str">
        <f>Objects!$K$162</f>
        <v>Beaker (Hydrofluoric Acid)</v>
      </c>
      <c r="J1062" s="131">
        <v>4</v>
      </c>
      <c r="K1062" s="126" t="str">
        <f>Objects!$O$57</f>
        <v>Sack (Sodium Nitrite)</v>
      </c>
      <c r="L1062" s="131">
        <v>4</v>
      </c>
      <c r="O1062" s="158" t="str">
        <f>Objects!$O$60</f>
        <v>Beaker (Fluorobenzene)</v>
      </c>
      <c r="P1062" s="131">
        <v>4</v>
      </c>
      <c r="Q1062" s="126" t="str">
        <f>Objects!$O$59</f>
        <v>Beaker (Tetrafluoroboric Acid)</v>
      </c>
      <c r="R1062" s="131">
        <v>4</v>
      </c>
      <c r="S1062" s="126" t="str">
        <f>Objects!$S$8</f>
        <v>Cartridge (Nitrogen)</v>
      </c>
      <c r="T1062" s="131">
        <v>4</v>
      </c>
      <c r="U1062" s="126" t="str">
        <f>Objects!$K$317</f>
        <v>Beaker (Deionized Water)</v>
      </c>
      <c r="V1062" s="126">
        <v>8</v>
      </c>
    </row>
    <row r="1063" spans="1:24" ht="15.75" customHeight="1" x14ac:dyDescent="0.25">
      <c r="A1063" s="142" t="str">
        <f>[3]Enums!$A$146</f>
        <v>1.1.2</v>
      </c>
      <c r="E1063" s="126" t="str">
        <f>Objects!$O$42</f>
        <v>Beaker (Aniline)</v>
      </c>
      <c r="F1063" s="131">
        <v>16</v>
      </c>
      <c r="G1063" s="126" t="str">
        <f>Objects!$O$59</f>
        <v>Beaker (Tetrafluoroboric Acid)</v>
      </c>
      <c r="H1063" s="131">
        <v>16</v>
      </c>
      <c r="I1063" s="126" t="str">
        <f>Objects!$K$162</f>
        <v>Beaker (Hydrofluoric Acid)</v>
      </c>
      <c r="J1063" s="131">
        <v>16</v>
      </c>
      <c r="K1063" s="126" t="str">
        <f>Objects!$O$57</f>
        <v>Sack (Sodium Nitrite)</v>
      </c>
      <c r="L1063" s="131">
        <v>16</v>
      </c>
      <c r="O1063" s="158" t="str">
        <f>Objects!$O$60</f>
        <v>Beaker (Fluorobenzene)</v>
      </c>
      <c r="P1063" s="131">
        <v>16</v>
      </c>
      <c r="Q1063" s="126" t="str">
        <f>Objects!$O$59</f>
        <v>Beaker (Tetrafluoroboric Acid)</v>
      </c>
      <c r="R1063" s="131">
        <v>16</v>
      </c>
      <c r="S1063" s="126" t="str">
        <f>Objects!$S$8</f>
        <v>Cartridge (Nitrogen)</v>
      </c>
      <c r="T1063" s="131">
        <v>16</v>
      </c>
      <c r="U1063" s="126" t="str">
        <f>Objects!$K$317</f>
        <v>Beaker (Deionized Water)</v>
      </c>
      <c r="V1063" s="126">
        <v>32</v>
      </c>
    </row>
    <row r="1064" spans="1:24" ht="15.75" customHeight="1" x14ac:dyDescent="0.25">
      <c r="A1064" s="142" t="str">
        <f>[3]Enums!$A$146</f>
        <v>1.1.2</v>
      </c>
      <c r="E1064" s="126" t="str">
        <f>Objects!$P$42</f>
        <v>Drum (Aniline)</v>
      </c>
      <c r="F1064" s="131">
        <v>1</v>
      </c>
      <c r="G1064" s="126" t="str">
        <f>Objects!$P$59</f>
        <v>Drum (Tetrafluoroboric Acid)</v>
      </c>
      <c r="H1064" s="131">
        <v>1</v>
      </c>
      <c r="I1064" s="126" t="str">
        <f>Objects!$L$162</f>
        <v>Drum (Hydrofluoric Acid)</v>
      </c>
      <c r="J1064" s="131">
        <v>1</v>
      </c>
      <c r="K1064" s="126" t="str">
        <f>Objects!$P$57</f>
        <v>Powder Keg (Sodium Nitrite)</v>
      </c>
      <c r="L1064" s="131">
        <v>1</v>
      </c>
      <c r="O1064" s="158" t="str">
        <f>Objects!$P$60</f>
        <v>Drum (Fluorobenzene)</v>
      </c>
      <c r="P1064" s="131">
        <v>1</v>
      </c>
      <c r="Q1064" s="126" t="str">
        <f>Objects!$P$59</f>
        <v>Drum (Tetrafluoroboric Acid)</v>
      </c>
      <c r="R1064" s="131">
        <v>1</v>
      </c>
      <c r="S1064" s="126" t="str">
        <f>Objects!$T$8</f>
        <v>Canister (Nitrogen)</v>
      </c>
      <c r="T1064" s="131">
        <v>1</v>
      </c>
      <c r="U1064" s="126" t="str">
        <f>Objects!$L$317</f>
        <v>Drum (Deionized Water)</v>
      </c>
      <c r="V1064" s="126">
        <v>2</v>
      </c>
    </row>
    <row r="1065" spans="1:24" ht="15.75" customHeight="1" x14ac:dyDescent="0.2">
      <c r="A1065" s="142" t="str">
        <f>[3]Enums!$A$146</f>
        <v>1.1.2</v>
      </c>
      <c r="E1065" s="126" t="str">
        <f>Objects!$P$42</f>
        <v>Drum (Aniline)</v>
      </c>
      <c r="F1065" s="127">
        <v>4</v>
      </c>
      <c r="G1065" s="126" t="str">
        <f>Objects!$P$59</f>
        <v>Drum (Tetrafluoroboric Acid)</v>
      </c>
      <c r="H1065" s="127">
        <v>4</v>
      </c>
      <c r="I1065" s="126" t="str">
        <f>Objects!$L$162</f>
        <v>Drum (Hydrofluoric Acid)</v>
      </c>
      <c r="J1065" s="127">
        <v>4</v>
      </c>
      <c r="K1065" s="126" t="str">
        <f>Objects!$P$57</f>
        <v>Powder Keg (Sodium Nitrite)</v>
      </c>
      <c r="L1065" s="127">
        <v>4</v>
      </c>
      <c r="O1065" s="158" t="str">
        <f>Objects!$P$60</f>
        <v>Drum (Fluorobenzene)</v>
      </c>
      <c r="P1065" s="127">
        <v>4</v>
      </c>
      <c r="Q1065" s="126" t="str">
        <f>Objects!$P$59</f>
        <v>Drum (Tetrafluoroboric Acid)</v>
      </c>
      <c r="R1065" s="127">
        <v>4</v>
      </c>
      <c r="S1065" s="126" t="str">
        <f>Objects!$T$8</f>
        <v>Canister (Nitrogen)</v>
      </c>
      <c r="T1065" s="127">
        <v>4</v>
      </c>
      <c r="U1065" s="126" t="str">
        <f>Objects!$L$317</f>
        <v>Drum (Deionized Water)</v>
      </c>
      <c r="V1065" s="126">
        <v>8</v>
      </c>
    </row>
    <row r="1066" spans="1:24" ht="15.75" customHeight="1" x14ac:dyDescent="0.2">
      <c r="A1066" s="142" t="str">
        <f>[3]Enums!$A$146</f>
        <v>1.1.2</v>
      </c>
      <c r="E1066" s="126" t="str">
        <f>Objects!$P$42</f>
        <v>Drum (Aniline)</v>
      </c>
      <c r="F1066" s="127">
        <v>16</v>
      </c>
      <c r="G1066" s="126" t="str">
        <f>Objects!$P$59</f>
        <v>Drum (Tetrafluoroboric Acid)</v>
      </c>
      <c r="H1066" s="127">
        <v>16</v>
      </c>
      <c r="I1066" s="126" t="str">
        <f>Objects!$L$162</f>
        <v>Drum (Hydrofluoric Acid)</v>
      </c>
      <c r="J1066" s="127">
        <v>16</v>
      </c>
      <c r="K1066" s="126" t="str">
        <f>Objects!$P$57</f>
        <v>Powder Keg (Sodium Nitrite)</v>
      </c>
      <c r="L1066" s="127">
        <v>16</v>
      </c>
      <c r="O1066" s="158" t="str">
        <f>Objects!$P$60</f>
        <v>Drum (Fluorobenzene)</v>
      </c>
      <c r="P1066" s="127">
        <v>16</v>
      </c>
      <c r="Q1066" s="126" t="str">
        <f>Objects!$P$59</f>
        <v>Drum (Tetrafluoroboric Acid)</v>
      </c>
      <c r="R1066" s="127">
        <v>16</v>
      </c>
      <c r="S1066" s="126" t="str">
        <f>Objects!$T$8</f>
        <v>Canister (Nitrogen)</v>
      </c>
      <c r="T1066" s="127">
        <v>16</v>
      </c>
      <c r="U1066" s="126" t="str">
        <f>Objects!$L$317</f>
        <v>Drum (Deionized Water)</v>
      </c>
      <c r="V1066" s="126">
        <v>32</v>
      </c>
    </row>
    <row r="1067" spans="1:24" ht="15.75" customHeight="1" x14ac:dyDescent="0.2">
      <c r="A1067" s="142" t="str">
        <f>[3]Enums!$A$146</f>
        <v>1.1.2</v>
      </c>
      <c r="E1067" s="126" t="str">
        <f>Objects!$P$42</f>
        <v>Drum (Aniline)</v>
      </c>
      <c r="F1067" s="127">
        <v>64</v>
      </c>
      <c r="G1067" s="126" t="str">
        <f>Objects!$P$59</f>
        <v>Drum (Tetrafluoroboric Acid)</v>
      </c>
      <c r="H1067" s="127">
        <v>64</v>
      </c>
      <c r="I1067" s="126" t="str">
        <f>Objects!$L$162</f>
        <v>Drum (Hydrofluoric Acid)</v>
      </c>
      <c r="J1067" s="127">
        <v>64</v>
      </c>
      <c r="K1067" s="126" t="str">
        <f>Objects!$P$57</f>
        <v>Powder Keg (Sodium Nitrite)</v>
      </c>
      <c r="L1067" s="127">
        <v>64</v>
      </c>
      <c r="O1067" s="158" t="str">
        <f>Objects!$P$60</f>
        <v>Drum (Fluorobenzene)</v>
      </c>
      <c r="P1067" s="127">
        <v>64</v>
      </c>
      <c r="Q1067" s="126" t="str">
        <f>Objects!$P$59</f>
        <v>Drum (Tetrafluoroboric Acid)</v>
      </c>
      <c r="R1067" s="127">
        <v>64</v>
      </c>
      <c r="S1067" s="126" t="str">
        <f>Objects!$T$8</f>
        <v>Canister (Nitrogen)</v>
      </c>
      <c r="T1067" s="127">
        <v>64</v>
      </c>
      <c r="U1067" s="126" t="str">
        <f>Objects!$L$317</f>
        <v>Drum (Deionized Water)</v>
      </c>
      <c r="V1067" s="126">
        <v>64</v>
      </c>
      <c r="W1067" s="126" t="str">
        <f>Objects!$L$317</f>
        <v>Drum (Deionized Water)</v>
      </c>
      <c r="X1067" s="126">
        <v>64</v>
      </c>
    </row>
    <row r="1068" spans="1:24" ht="15.75" customHeight="1" x14ac:dyDescent="0.25">
      <c r="A1068" s="142" t="str">
        <f>[3]Enums!$A$146</f>
        <v>1.1.2</v>
      </c>
      <c r="E1068" s="126" t="str">
        <f>Objects!$J$68</f>
        <v>Vial (Boric Acid)</v>
      </c>
      <c r="F1068" s="131">
        <v>1</v>
      </c>
      <c r="G1068" s="126" t="str">
        <f>Objects!$J$162</f>
        <v>Vial (Hydrofluoric Acid)</v>
      </c>
      <c r="H1068" s="126">
        <v>4</v>
      </c>
      <c r="J1068" s="126"/>
      <c r="L1068" s="126"/>
      <c r="O1068" s="158" t="str">
        <f>Objects!$N$59</f>
        <v>Vial (Tetrafluoroboric Acid)</v>
      </c>
      <c r="P1068" s="131">
        <v>1</v>
      </c>
    </row>
    <row r="1069" spans="1:24" ht="15.75" customHeight="1" x14ac:dyDescent="0.25">
      <c r="A1069" s="142" t="str">
        <f>[3]Enums!$A$146</f>
        <v>1.1.2</v>
      </c>
      <c r="E1069" s="126" t="str">
        <f>Objects!$J$68</f>
        <v>Vial (Boric Acid)</v>
      </c>
      <c r="F1069" s="131">
        <v>4</v>
      </c>
      <c r="G1069" s="126" t="str">
        <f>Objects!$J$162</f>
        <v>Vial (Hydrofluoric Acid)</v>
      </c>
      <c r="H1069" s="126">
        <v>16</v>
      </c>
      <c r="J1069" s="126"/>
      <c r="L1069" s="126"/>
      <c r="O1069" s="158" t="str">
        <f>Objects!$N$59</f>
        <v>Vial (Tetrafluoroboric Acid)</v>
      </c>
      <c r="P1069" s="131">
        <v>4</v>
      </c>
    </row>
    <row r="1070" spans="1:24" ht="15.75" customHeight="1" x14ac:dyDescent="0.25">
      <c r="A1070" s="142" t="str">
        <f>[3]Enums!$A$146</f>
        <v>1.1.2</v>
      </c>
      <c r="E1070" s="126" t="str">
        <f>Objects!$J$68</f>
        <v>Vial (Boric Acid)</v>
      </c>
      <c r="F1070" s="131">
        <v>16</v>
      </c>
      <c r="G1070" s="126" t="str">
        <f>Objects!$K$162</f>
        <v>Beaker (Hydrofluoric Acid)</v>
      </c>
      <c r="H1070" s="126">
        <v>1</v>
      </c>
      <c r="J1070" s="126"/>
      <c r="L1070" s="126"/>
      <c r="O1070" s="158" t="str">
        <f>Objects!$N$59</f>
        <v>Vial (Tetrafluoroboric Acid)</v>
      </c>
      <c r="P1070" s="131">
        <v>16</v>
      </c>
    </row>
    <row r="1071" spans="1:24" ht="15.75" customHeight="1" x14ac:dyDescent="0.25">
      <c r="A1071" s="142" t="str">
        <f>[3]Enums!$A$146</f>
        <v>1.1.2</v>
      </c>
      <c r="E1071" s="126" t="str">
        <f>Objects!$K$68</f>
        <v>Beaker (Boric Acid)</v>
      </c>
      <c r="F1071" s="131">
        <v>1</v>
      </c>
      <c r="G1071" s="126" t="str">
        <f>Objects!$K$162</f>
        <v>Beaker (Hydrofluoric Acid)</v>
      </c>
      <c r="H1071" s="126">
        <v>4</v>
      </c>
      <c r="J1071" s="126"/>
      <c r="L1071" s="126"/>
      <c r="O1071" s="158" t="str">
        <f>Objects!$O$59</f>
        <v>Beaker (Tetrafluoroboric Acid)</v>
      </c>
      <c r="P1071" s="131">
        <v>1</v>
      </c>
    </row>
    <row r="1072" spans="1:24" ht="15.75" customHeight="1" x14ac:dyDescent="0.25">
      <c r="A1072" s="142" t="str">
        <f>[3]Enums!$A$146</f>
        <v>1.1.2</v>
      </c>
      <c r="E1072" s="126" t="str">
        <f>Objects!$K$68</f>
        <v>Beaker (Boric Acid)</v>
      </c>
      <c r="F1072" s="131">
        <v>4</v>
      </c>
      <c r="G1072" s="126" t="str">
        <f>Objects!$K$162</f>
        <v>Beaker (Hydrofluoric Acid)</v>
      </c>
      <c r="H1072" s="126">
        <v>16</v>
      </c>
      <c r="J1072" s="126"/>
      <c r="L1072" s="126"/>
      <c r="O1072" s="158" t="str">
        <f>Objects!$O$59</f>
        <v>Beaker (Tetrafluoroboric Acid)</v>
      </c>
      <c r="P1072" s="131">
        <v>4</v>
      </c>
    </row>
    <row r="1073" spans="1:16" ht="15.75" customHeight="1" x14ac:dyDescent="0.25">
      <c r="A1073" s="142" t="str">
        <f>[3]Enums!$A$146</f>
        <v>1.1.2</v>
      </c>
      <c r="E1073" s="126" t="str">
        <f>Objects!$K$68</f>
        <v>Beaker (Boric Acid)</v>
      </c>
      <c r="F1073" s="131">
        <v>16</v>
      </c>
      <c r="G1073" s="126" t="str">
        <f>Objects!$L$162</f>
        <v>Drum (Hydrofluoric Acid)</v>
      </c>
      <c r="H1073" s="126">
        <v>1</v>
      </c>
      <c r="J1073" s="126"/>
      <c r="L1073" s="126"/>
      <c r="O1073" s="158" t="str">
        <f>Objects!$O$59</f>
        <v>Beaker (Tetrafluoroboric Acid)</v>
      </c>
      <c r="P1073" s="131">
        <v>16</v>
      </c>
    </row>
    <row r="1074" spans="1:16" ht="15.75" customHeight="1" x14ac:dyDescent="0.25">
      <c r="A1074" s="142" t="str">
        <f>[3]Enums!$A$146</f>
        <v>1.1.2</v>
      </c>
      <c r="E1074" s="126" t="str">
        <f>Objects!$L$68</f>
        <v>Drum (Boric Acid)</v>
      </c>
      <c r="F1074" s="131">
        <v>1</v>
      </c>
      <c r="G1074" s="126" t="str">
        <f>Objects!$L$162</f>
        <v>Drum (Hydrofluoric Acid)</v>
      </c>
      <c r="H1074" s="126">
        <v>4</v>
      </c>
      <c r="J1074" s="126"/>
      <c r="L1074" s="126"/>
      <c r="O1074" s="158" t="str">
        <f>Objects!$P$59</f>
        <v>Drum (Tetrafluoroboric Acid)</v>
      </c>
      <c r="P1074" s="131">
        <v>1</v>
      </c>
    </row>
    <row r="1075" spans="1:16" ht="15.75" customHeight="1" x14ac:dyDescent="0.2">
      <c r="A1075" s="142" t="str">
        <f>[3]Enums!$A$146</f>
        <v>1.1.2</v>
      </c>
      <c r="E1075" s="126" t="str">
        <f>Objects!$L$68</f>
        <v>Drum (Boric Acid)</v>
      </c>
      <c r="F1075" s="127">
        <v>4</v>
      </c>
      <c r="G1075" s="126" t="str">
        <f>Objects!$L$162</f>
        <v>Drum (Hydrofluoric Acid)</v>
      </c>
      <c r="H1075" s="126">
        <v>16</v>
      </c>
      <c r="J1075" s="126"/>
      <c r="L1075" s="126"/>
      <c r="O1075" s="158" t="str">
        <f>Objects!$P$59</f>
        <v>Drum (Tetrafluoroboric Acid)</v>
      </c>
      <c r="P1075" s="127">
        <v>4</v>
      </c>
    </row>
    <row r="1076" spans="1:16" ht="15.75" customHeight="1" x14ac:dyDescent="0.2">
      <c r="A1076" s="142" t="str">
        <f>[3]Enums!$A$146</f>
        <v>1.1.2</v>
      </c>
      <c r="E1076" s="126" t="str">
        <f>Objects!$L$68</f>
        <v>Drum (Boric Acid)</v>
      </c>
      <c r="F1076" s="127">
        <v>16</v>
      </c>
      <c r="G1076" s="126" t="str">
        <f>Objects!$L$162</f>
        <v>Drum (Hydrofluoric Acid)</v>
      </c>
      <c r="H1076" s="126">
        <v>64</v>
      </c>
      <c r="J1076" s="126"/>
      <c r="L1076" s="126"/>
      <c r="O1076" s="158" t="str">
        <f>Objects!$P$59</f>
        <v>Drum (Tetrafluoroboric Acid)</v>
      </c>
      <c r="P1076" s="127">
        <v>16</v>
      </c>
    </row>
    <row r="1077" spans="1:16" ht="15.75" customHeight="1" x14ac:dyDescent="0.2">
      <c r="A1077" s="142" t="str">
        <f>[3]Enums!$A$146</f>
        <v>1.1.2</v>
      </c>
      <c r="E1077" s="126" t="str">
        <f>Objects!$L$68</f>
        <v>Drum (Boric Acid)</v>
      </c>
      <c r="F1077" s="127">
        <v>64</v>
      </c>
      <c r="G1077" s="126" t="str">
        <f>Objects!$L$162</f>
        <v>Drum (Hydrofluoric Acid)</v>
      </c>
      <c r="H1077" s="126">
        <v>64</v>
      </c>
      <c r="I1077" s="126" t="str">
        <f>Objects!$L$162</f>
        <v>Drum (Hydrofluoric Acid)</v>
      </c>
      <c r="J1077" s="126">
        <v>64</v>
      </c>
      <c r="K1077" s="126" t="str">
        <f>Objects!$L$162</f>
        <v>Drum (Hydrofluoric Acid)</v>
      </c>
      <c r="L1077" s="126">
        <v>64</v>
      </c>
      <c r="M1077" s="126" t="str">
        <f>Objects!$L$162</f>
        <v>Drum (Hydrofluoric Acid)</v>
      </c>
      <c r="N1077" s="127">
        <v>64</v>
      </c>
      <c r="O1077" s="158" t="str">
        <f>Objects!$P$59</f>
        <v>Drum (Tetrafluoroboric Acid)</v>
      </c>
      <c r="P1077" s="127">
        <v>64</v>
      </c>
    </row>
    <row r="1078" spans="1:16" ht="15.75" customHeight="1" x14ac:dyDescent="0.25">
      <c r="A1078" s="142" t="str">
        <f>[3]Enums!$A$146</f>
        <v>1.1.2</v>
      </c>
      <c r="E1078" s="126" t="str">
        <f>Objects!$J$301</f>
        <v>Vial (Toluene)</v>
      </c>
      <c r="F1078" s="131">
        <v>1</v>
      </c>
      <c r="G1078" s="123" t="str">
        <f>Objects!$N$32</f>
        <v>Vial (Nitric Acid)</v>
      </c>
      <c r="H1078" s="131">
        <v>1</v>
      </c>
      <c r="O1078" s="158" t="str">
        <f>Objects!$N$62</f>
        <v>Vial (p-Nitrotoluene)</v>
      </c>
      <c r="P1078" s="131">
        <v>1</v>
      </c>
    </row>
    <row r="1079" spans="1:16" ht="15.75" customHeight="1" x14ac:dyDescent="0.25">
      <c r="A1079" s="142" t="str">
        <f>[3]Enums!$A$146</f>
        <v>1.1.2</v>
      </c>
      <c r="E1079" s="126" t="str">
        <f>Objects!$J$301</f>
        <v>Vial (Toluene)</v>
      </c>
      <c r="F1079" s="131">
        <v>4</v>
      </c>
      <c r="G1079" s="123" t="str">
        <f>Objects!$N$32</f>
        <v>Vial (Nitric Acid)</v>
      </c>
      <c r="H1079" s="131">
        <v>4</v>
      </c>
      <c r="O1079" s="158" t="str">
        <f>Objects!$N$62</f>
        <v>Vial (p-Nitrotoluene)</v>
      </c>
      <c r="P1079" s="131">
        <v>4</v>
      </c>
    </row>
    <row r="1080" spans="1:16" ht="15.75" customHeight="1" x14ac:dyDescent="0.25">
      <c r="A1080" s="142" t="str">
        <f>[3]Enums!$A$146</f>
        <v>1.1.2</v>
      </c>
      <c r="E1080" s="126" t="str">
        <f>Objects!$J$301</f>
        <v>Vial (Toluene)</v>
      </c>
      <c r="F1080" s="131">
        <v>16</v>
      </c>
      <c r="G1080" s="123" t="str">
        <f>Objects!$N$32</f>
        <v>Vial (Nitric Acid)</v>
      </c>
      <c r="H1080" s="131">
        <v>16</v>
      </c>
      <c r="O1080" s="158" t="str">
        <f>Objects!$N$62</f>
        <v>Vial (p-Nitrotoluene)</v>
      </c>
      <c r="P1080" s="131">
        <v>16</v>
      </c>
    </row>
    <row r="1081" spans="1:16" ht="15.75" customHeight="1" x14ac:dyDescent="0.25">
      <c r="A1081" s="142" t="str">
        <f>[3]Enums!$A$146</f>
        <v>1.1.2</v>
      </c>
      <c r="E1081" s="126" t="str">
        <f>Objects!$K$301</f>
        <v>Beaker (Toluene)</v>
      </c>
      <c r="F1081" s="131">
        <v>1</v>
      </c>
      <c r="G1081" s="123" t="str">
        <f>Objects!$O$32</f>
        <v>Beaker (Nitric Acid)</v>
      </c>
      <c r="H1081" s="131">
        <v>1</v>
      </c>
      <c r="O1081" s="158" t="str">
        <f>Objects!$O$62</f>
        <v>Beaker (p-Nitrotoluene)</v>
      </c>
      <c r="P1081" s="131">
        <v>1</v>
      </c>
    </row>
    <row r="1082" spans="1:16" ht="15.75" customHeight="1" x14ac:dyDescent="0.25">
      <c r="A1082" s="142" t="str">
        <f>[3]Enums!$A$146</f>
        <v>1.1.2</v>
      </c>
      <c r="E1082" s="126" t="str">
        <f>Objects!$K$301</f>
        <v>Beaker (Toluene)</v>
      </c>
      <c r="F1082" s="131">
        <v>4</v>
      </c>
      <c r="G1082" s="123" t="str">
        <f>Objects!$O$32</f>
        <v>Beaker (Nitric Acid)</v>
      </c>
      <c r="H1082" s="131">
        <v>4</v>
      </c>
      <c r="O1082" s="158" t="str">
        <f>Objects!$O$62</f>
        <v>Beaker (p-Nitrotoluene)</v>
      </c>
      <c r="P1082" s="131">
        <v>4</v>
      </c>
    </row>
    <row r="1083" spans="1:16" ht="15.75" customHeight="1" x14ac:dyDescent="0.25">
      <c r="A1083" s="142" t="str">
        <f>[3]Enums!$A$146</f>
        <v>1.1.2</v>
      </c>
      <c r="E1083" s="126" t="str">
        <f>Objects!$K$301</f>
        <v>Beaker (Toluene)</v>
      </c>
      <c r="F1083" s="131">
        <v>16</v>
      </c>
      <c r="G1083" s="123" t="str">
        <f>Objects!$O$32</f>
        <v>Beaker (Nitric Acid)</v>
      </c>
      <c r="H1083" s="131">
        <v>16</v>
      </c>
      <c r="O1083" s="158" t="str">
        <f>Objects!$O$62</f>
        <v>Beaker (p-Nitrotoluene)</v>
      </c>
      <c r="P1083" s="131">
        <v>16</v>
      </c>
    </row>
    <row r="1084" spans="1:16" ht="15.75" customHeight="1" x14ac:dyDescent="0.25">
      <c r="A1084" s="142" t="str">
        <f>[3]Enums!$A$146</f>
        <v>1.1.2</v>
      </c>
      <c r="E1084" s="126" t="str">
        <f>Objects!$L$301</f>
        <v>Drum (Toluene)</v>
      </c>
      <c r="F1084" s="131">
        <v>1</v>
      </c>
      <c r="G1084" s="123" t="str">
        <f>Objects!$P$32</f>
        <v>Drum (Nitric Acid)</v>
      </c>
      <c r="H1084" s="131">
        <v>1</v>
      </c>
      <c r="O1084" s="158" t="str">
        <f>Objects!$P$62</f>
        <v>Drum (p-Nitrotoluene)</v>
      </c>
      <c r="P1084" s="131">
        <v>1</v>
      </c>
    </row>
    <row r="1085" spans="1:16" ht="15.75" customHeight="1" x14ac:dyDescent="0.25">
      <c r="A1085" s="142" t="str">
        <f>[3]Enums!$A$146</f>
        <v>1.1.2</v>
      </c>
      <c r="E1085" s="126" t="str">
        <f>Objects!$L$301</f>
        <v>Drum (Toluene)</v>
      </c>
      <c r="F1085" s="127">
        <v>4</v>
      </c>
      <c r="G1085" s="123" t="str">
        <f>Objects!$P$32</f>
        <v>Drum (Nitric Acid)</v>
      </c>
      <c r="H1085" s="127">
        <v>4</v>
      </c>
      <c r="O1085" s="158" t="str">
        <f>Objects!$P$62</f>
        <v>Drum (p-Nitrotoluene)</v>
      </c>
      <c r="P1085" s="127">
        <v>4</v>
      </c>
    </row>
    <row r="1086" spans="1:16" ht="15.75" customHeight="1" x14ac:dyDescent="0.25">
      <c r="A1086" s="142" t="str">
        <f>[3]Enums!$A$146</f>
        <v>1.1.2</v>
      </c>
      <c r="E1086" s="126" t="str">
        <f>Objects!$L$301</f>
        <v>Drum (Toluene)</v>
      </c>
      <c r="F1086" s="127">
        <v>16</v>
      </c>
      <c r="G1086" s="123" t="str">
        <f>Objects!$P$32</f>
        <v>Drum (Nitric Acid)</v>
      </c>
      <c r="H1086" s="127">
        <v>16</v>
      </c>
      <c r="O1086" s="158" t="str">
        <f>Objects!$P$62</f>
        <v>Drum (p-Nitrotoluene)</v>
      </c>
      <c r="P1086" s="127">
        <v>16</v>
      </c>
    </row>
    <row r="1087" spans="1:16" ht="15.75" customHeight="1" x14ac:dyDescent="0.25">
      <c r="A1087" s="142" t="str">
        <f>[3]Enums!$A$146</f>
        <v>1.1.2</v>
      </c>
      <c r="E1087" s="126" t="str">
        <f>Objects!$L$301</f>
        <v>Drum (Toluene)</v>
      </c>
      <c r="F1087" s="127">
        <v>64</v>
      </c>
      <c r="G1087" s="123" t="str">
        <f>Objects!$P$32</f>
        <v>Drum (Nitric Acid)</v>
      </c>
      <c r="H1087" s="127">
        <v>64</v>
      </c>
      <c r="O1087" s="158" t="str">
        <f>Objects!$P$62</f>
        <v>Drum (p-Nitrotoluene)</v>
      </c>
      <c r="P1087" s="127">
        <v>64</v>
      </c>
    </row>
    <row r="1088" spans="1:16" ht="15.75" customHeight="1" x14ac:dyDescent="0.25">
      <c r="A1088" s="142" t="str">
        <f>[3]Enums!$A$146</f>
        <v>1.1.2</v>
      </c>
      <c r="E1088" s="127" t="str">
        <f>Objects!$N$62</f>
        <v>Vial (p-Nitrotoluene)</v>
      </c>
      <c r="F1088" s="131">
        <v>1</v>
      </c>
      <c r="G1088" s="123" t="str">
        <f>Objects!$R$2</f>
        <v>Flask (Hydrogen)</v>
      </c>
      <c r="H1088" s="131">
        <v>2</v>
      </c>
      <c r="I1088" s="126" t="str">
        <f>Objects!$G$2</f>
        <v>Platinum Catalyst</v>
      </c>
      <c r="J1088" s="127">
        <v>1</v>
      </c>
      <c r="O1088" s="158" t="str">
        <f>Objects!$N$63</f>
        <v>Vial (p-Aminotoluene)</v>
      </c>
      <c r="P1088" s="131">
        <v>1</v>
      </c>
    </row>
    <row r="1089" spans="1:22" ht="15.75" customHeight="1" x14ac:dyDescent="0.25">
      <c r="A1089" s="142" t="str">
        <f>[3]Enums!$A$146</f>
        <v>1.1.2</v>
      </c>
      <c r="E1089" s="127" t="str">
        <f>Objects!$N$62</f>
        <v>Vial (p-Nitrotoluene)</v>
      </c>
      <c r="F1089" s="131">
        <v>4</v>
      </c>
      <c r="G1089" s="123" t="str">
        <f>Objects!$R$2</f>
        <v>Flask (Hydrogen)</v>
      </c>
      <c r="H1089" s="131">
        <v>8</v>
      </c>
      <c r="I1089" s="126" t="str">
        <f>Objects!$G$2</f>
        <v>Platinum Catalyst</v>
      </c>
      <c r="J1089" s="127">
        <v>2</v>
      </c>
      <c r="O1089" s="158" t="str">
        <f>Objects!$N$63</f>
        <v>Vial (p-Aminotoluene)</v>
      </c>
      <c r="P1089" s="131">
        <v>4</v>
      </c>
      <c r="Q1089" s="126" t="str">
        <f>Objects!$G$2</f>
        <v>Platinum Catalyst</v>
      </c>
      <c r="R1089" s="127">
        <v>1</v>
      </c>
    </row>
    <row r="1090" spans="1:22" ht="15.75" customHeight="1" x14ac:dyDescent="0.25">
      <c r="A1090" s="142" t="str">
        <f>[3]Enums!$A$146</f>
        <v>1.1.2</v>
      </c>
      <c r="E1090" s="127" t="str">
        <f>Objects!$N$62</f>
        <v>Vial (p-Nitrotoluene)</v>
      </c>
      <c r="F1090" s="131">
        <v>16</v>
      </c>
      <c r="G1090" s="123" t="str">
        <f>Objects!$R$2</f>
        <v>Flask (Hydrogen)</v>
      </c>
      <c r="H1090" s="131">
        <v>32</v>
      </c>
      <c r="I1090" s="126" t="str">
        <f>Objects!$G$2</f>
        <v>Platinum Catalyst</v>
      </c>
      <c r="J1090" s="127">
        <v>3</v>
      </c>
      <c r="O1090" s="158" t="str">
        <f>Objects!$N$63</f>
        <v>Vial (p-Aminotoluene)</v>
      </c>
      <c r="P1090" s="131">
        <v>16</v>
      </c>
      <c r="Q1090" s="126" t="str">
        <f>Objects!$G$2</f>
        <v>Platinum Catalyst</v>
      </c>
      <c r="R1090" s="127">
        <v>2</v>
      </c>
    </row>
    <row r="1091" spans="1:22" ht="15.75" customHeight="1" x14ac:dyDescent="0.25">
      <c r="A1091" s="142" t="str">
        <f>[3]Enums!$A$146</f>
        <v>1.1.2</v>
      </c>
      <c r="E1091" s="127" t="str">
        <f>Objects!$O$62</f>
        <v>Beaker (p-Nitrotoluene)</v>
      </c>
      <c r="F1091" s="131">
        <v>1</v>
      </c>
      <c r="G1091" s="123" t="str">
        <f>Objects!$S$2</f>
        <v>Cartridge (Hydrogen)</v>
      </c>
      <c r="H1091" s="131">
        <v>2</v>
      </c>
      <c r="I1091" s="126" t="str">
        <f>Objects!$G$2</f>
        <v>Platinum Catalyst</v>
      </c>
      <c r="J1091" s="127">
        <v>4</v>
      </c>
      <c r="O1091" s="158" t="str">
        <f>Objects!$O$63</f>
        <v>Beaker (p-Aminotoluene)</v>
      </c>
      <c r="P1091" s="131">
        <v>1</v>
      </c>
      <c r="Q1091" s="126" t="str">
        <f>Objects!$G$2</f>
        <v>Platinum Catalyst</v>
      </c>
      <c r="R1091" s="127">
        <v>3</v>
      </c>
    </row>
    <row r="1092" spans="1:22" ht="15.75" customHeight="1" x14ac:dyDescent="0.25">
      <c r="A1092" s="142" t="str">
        <f>[3]Enums!$A$146</f>
        <v>1.1.2</v>
      </c>
      <c r="E1092" s="127" t="str">
        <f>Objects!$O$62</f>
        <v>Beaker (p-Nitrotoluene)</v>
      </c>
      <c r="F1092" s="131">
        <v>4</v>
      </c>
      <c r="G1092" s="123" t="str">
        <f>Objects!$S$2</f>
        <v>Cartridge (Hydrogen)</v>
      </c>
      <c r="H1092" s="131">
        <v>8</v>
      </c>
      <c r="I1092" s="126" t="str">
        <f>Objects!$G$2</f>
        <v>Platinum Catalyst</v>
      </c>
      <c r="J1092" s="127">
        <v>5</v>
      </c>
      <c r="O1092" s="158" t="str">
        <f>Objects!$O$63</f>
        <v>Beaker (p-Aminotoluene)</v>
      </c>
      <c r="P1092" s="131">
        <v>4</v>
      </c>
      <c r="Q1092" s="126" t="str">
        <f>Objects!$G$2</f>
        <v>Platinum Catalyst</v>
      </c>
      <c r="R1092" s="127">
        <v>4</v>
      </c>
    </row>
    <row r="1093" spans="1:22" ht="15.75" customHeight="1" x14ac:dyDescent="0.25">
      <c r="A1093" s="142" t="str">
        <f>[3]Enums!$A$146</f>
        <v>1.1.2</v>
      </c>
      <c r="E1093" s="127" t="str">
        <f>Objects!$O$62</f>
        <v>Beaker (p-Nitrotoluene)</v>
      </c>
      <c r="F1093" s="131">
        <v>16</v>
      </c>
      <c r="G1093" s="123" t="str">
        <f>Objects!$S$2</f>
        <v>Cartridge (Hydrogen)</v>
      </c>
      <c r="H1093" s="131">
        <v>32</v>
      </c>
      <c r="I1093" s="126" t="str">
        <f>Objects!$G$2</f>
        <v>Platinum Catalyst</v>
      </c>
      <c r="J1093" s="127">
        <v>6</v>
      </c>
      <c r="O1093" s="158" t="str">
        <f>Objects!$O$63</f>
        <v>Beaker (p-Aminotoluene)</v>
      </c>
      <c r="P1093" s="131">
        <v>16</v>
      </c>
      <c r="Q1093" s="126" t="str">
        <f>Objects!$G$2</f>
        <v>Platinum Catalyst</v>
      </c>
      <c r="R1093" s="127">
        <v>5</v>
      </c>
    </row>
    <row r="1094" spans="1:22" ht="15.75" customHeight="1" x14ac:dyDescent="0.25">
      <c r="A1094" s="142" t="str">
        <f>[3]Enums!$A$146</f>
        <v>1.1.2</v>
      </c>
      <c r="E1094" s="127" t="str">
        <f>Objects!$P$62</f>
        <v>Drum (p-Nitrotoluene)</v>
      </c>
      <c r="F1094" s="131">
        <v>1</v>
      </c>
      <c r="G1094" s="123" t="str">
        <f>Objects!$T$2</f>
        <v>Canister (Hydrogen)</v>
      </c>
      <c r="H1094" s="131">
        <v>2</v>
      </c>
      <c r="I1094" s="126" t="str">
        <f>Objects!$G$2</f>
        <v>Platinum Catalyst</v>
      </c>
      <c r="J1094" s="127">
        <v>7</v>
      </c>
      <c r="O1094" s="158" t="str">
        <f>Objects!$P$63</f>
        <v>Drum (p-Aminotoluene)</v>
      </c>
      <c r="P1094" s="131">
        <v>1</v>
      </c>
      <c r="Q1094" s="126" t="str">
        <f>Objects!$G$2</f>
        <v>Platinum Catalyst</v>
      </c>
      <c r="R1094" s="127">
        <v>6</v>
      </c>
    </row>
    <row r="1095" spans="1:22" ht="15.75" customHeight="1" x14ac:dyDescent="0.25">
      <c r="A1095" s="142" t="str">
        <f>[3]Enums!$A$146</f>
        <v>1.1.2</v>
      </c>
      <c r="E1095" s="127" t="str">
        <f>Objects!$P$62</f>
        <v>Drum (p-Nitrotoluene)</v>
      </c>
      <c r="F1095" s="127">
        <v>4</v>
      </c>
      <c r="G1095" s="123" t="str">
        <f>Objects!$T$2</f>
        <v>Canister (Hydrogen)</v>
      </c>
      <c r="H1095" s="127">
        <v>8</v>
      </c>
      <c r="I1095" s="126" t="str">
        <f>Objects!$G$2</f>
        <v>Platinum Catalyst</v>
      </c>
      <c r="J1095" s="127">
        <v>8</v>
      </c>
      <c r="O1095" s="158" t="str">
        <f>Objects!$P$63</f>
        <v>Drum (p-Aminotoluene)</v>
      </c>
      <c r="P1095" s="127">
        <v>4</v>
      </c>
      <c r="Q1095" s="126" t="str">
        <f>Objects!$G$2</f>
        <v>Platinum Catalyst</v>
      </c>
      <c r="R1095" s="127">
        <v>7</v>
      </c>
    </row>
    <row r="1096" spans="1:22" ht="15.75" customHeight="1" x14ac:dyDescent="0.25">
      <c r="A1096" s="142" t="str">
        <f>[3]Enums!$A$146</f>
        <v>1.1.2</v>
      </c>
      <c r="E1096" s="127" t="str">
        <f>Objects!$P$62</f>
        <v>Drum (p-Nitrotoluene)</v>
      </c>
      <c r="F1096" s="127">
        <v>16</v>
      </c>
      <c r="G1096" s="123" t="str">
        <f>Objects!$T$2</f>
        <v>Canister (Hydrogen)</v>
      </c>
      <c r="H1096" s="127">
        <v>32</v>
      </c>
      <c r="I1096" s="126" t="str">
        <f>Objects!$G$2</f>
        <v>Platinum Catalyst</v>
      </c>
      <c r="J1096" s="127">
        <v>9</v>
      </c>
      <c r="O1096" s="158" t="str">
        <f>Objects!$P$63</f>
        <v>Drum (p-Aminotoluene)</v>
      </c>
      <c r="P1096" s="127">
        <v>16</v>
      </c>
      <c r="Q1096" s="126" t="str">
        <f>Objects!$G$2</f>
        <v>Platinum Catalyst</v>
      </c>
      <c r="R1096" s="127">
        <v>8</v>
      </c>
    </row>
    <row r="1097" spans="1:22" ht="15.75" customHeight="1" x14ac:dyDescent="0.25">
      <c r="A1097" s="142" t="str">
        <f>[3]Enums!$A$146</f>
        <v>1.1.2</v>
      </c>
      <c r="E1097" s="127" t="str">
        <f>Objects!$P$62</f>
        <v>Drum (p-Nitrotoluene)</v>
      </c>
      <c r="F1097" s="127">
        <v>64</v>
      </c>
      <c r="G1097" s="123" t="str">
        <f>Objects!$T$2</f>
        <v>Canister (Hydrogen)</v>
      </c>
      <c r="H1097" s="127">
        <v>64</v>
      </c>
      <c r="I1097" s="123" t="str">
        <f>Objects!$T$2</f>
        <v>Canister (Hydrogen)</v>
      </c>
      <c r="J1097" s="127">
        <v>64</v>
      </c>
      <c r="K1097" s="126" t="str">
        <f>Objects!$G$2</f>
        <v>Platinum Catalyst</v>
      </c>
      <c r="L1097" s="127">
        <v>10</v>
      </c>
      <c r="O1097" s="158" t="str">
        <f>Objects!$P$63</f>
        <v>Drum (p-Aminotoluene)</v>
      </c>
      <c r="P1097" s="127">
        <v>64</v>
      </c>
      <c r="Q1097" s="126" t="str">
        <f>Objects!$G$2</f>
        <v>Platinum Catalyst</v>
      </c>
      <c r="R1097" s="127">
        <v>9</v>
      </c>
    </row>
    <row r="1098" spans="1:22" ht="15.75" customHeight="1" x14ac:dyDescent="0.25">
      <c r="A1098" s="142" t="str">
        <f>[3]Enums!$A$146</f>
        <v>1.1.2</v>
      </c>
      <c r="E1098" s="127" t="str">
        <f>Objects!$N$63</f>
        <v>Vial (p-Aminotoluene)</v>
      </c>
      <c r="F1098" s="131">
        <v>1</v>
      </c>
      <c r="G1098" s="126" t="str">
        <f>Objects!$N$59</f>
        <v>Vial (Tetrafluoroboric Acid)</v>
      </c>
      <c r="H1098" s="131">
        <v>1</v>
      </c>
      <c r="I1098" s="126" t="str">
        <f>Objects!$J$162</f>
        <v>Vial (Hydrofluoric Acid)</v>
      </c>
      <c r="J1098" s="131">
        <v>1</v>
      </c>
      <c r="K1098" s="126" t="str">
        <f>Objects!$N$57</f>
        <v>Bag (Sodium Nitrite)</v>
      </c>
      <c r="L1098" s="131">
        <v>1</v>
      </c>
      <c r="O1098" s="158" t="str">
        <f>Objects!$N$64</f>
        <v>Vial (p-Fluorotoluene)</v>
      </c>
      <c r="P1098" s="131">
        <v>1</v>
      </c>
      <c r="Q1098" s="126" t="str">
        <f>Objects!$N$59</f>
        <v>Vial (Tetrafluoroboric Acid)</v>
      </c>
      <c r="R1098" s="131">
        <v>1</v>
      </c>
      <c r="S1098" s="126" t="str">
        <f>Objects!$R$8</f>
        <v>Flask (Nitrogen)</v>
      </c>
      <c r="T1098" s="131">
        <v>1</v>
      </c>
      <c r="U1098" s="126" t="str">
        <f>Objects!$J$317</f>
        <v>Vial (Deionized Water)</v>
      </c>
      <c r="V1098" s="126">
        <v>2</v>
      </c>
    </row>
    <row r="1099" spans="1:22" ht="15.75" customHeight="1" x14ac:dyDescent="0.25">
      <c r="A1099" s="142" t="str">
        <f>[3]Enums!$A$146</f>
        <v>1.1.2</v>
      </c>
      <c r="E1099" s="127" t="str">
        <f>Objects!$N$63</f>
        <v>Vial (p-Aminotoluene)</v>
      </c>
      <c r="F1099" s="131">
        <v>4</v>
      </c>
      <c r="G1099" s="126" t="str">
        <f>Objects!$N$59</f>
        <v>Vial (Tetrafluoroboric Acid)</v>
      </c>
      <c r="H1099" s="131">
        <v>4</v>
      </c>
      <c r="I1099" s="126" t="str">
        <f>Objects!$J$162</f>
        <v>Vial (Hydrofluoric Acid)</v>
      </c>
      <c r="J1099" s="131">
        <v>4</v>
      </c>
      <c r="K1099" s="126" t="str">
        <f>Objects!$N$57</f>
        <v>Bag (Sodium Nitrite)</v>
      </c>
      <c r="L1099" s="131">
        <v>4</v>
      </c>
      <c r="O1099" s="158" t="str">
        <f>Objects!$N$64</f>
        <v>Vial (p-Fluorotoluene)</v>
      </c>
      <c r="P1099" s="131">
        <v>4</v>
      </c>
      <c r="Q1099" s="126" t="str">
        <f>Objects!$N$59</f>
        <v>Vial (Tetrafluoroboric Acid)</v>
      </c>
      <c r="R1099" s="131">
        <v>4</v>
      </c>
      <c r="S1099" s="126" t="str">
        <f>Objects!$R$8</f>
        <v>Flask (Nitrogen)</v>
      </c>
      <c r="T1099" s="131">
        <v>4</v>
      </c>
      <c r="U1099" s="126" t="str">
        <f>Objects!$J$317</f>
        <v>Vial (Deionized Water)</v>
      </c>
      <c r="V1099" s="126">
        <v>8</v>
      </c>
    </row>
    <row r="1100" spans="1:22" ht="15.75" customHeight="1" x14ac:dyDescent="0.25">
      <c r="A1100" s="142" t="str">
        <f>[3]Enums!$A$146</f>
        <v>1.1.2</v>
      </c>
      <c r="E1100" s="127" t="str">
        <f>Objects!$N$63</f>
        <v>Vial (p-Aminotoluene)</v>
      </c>
      <c r="F1100" s="131">
        <v>16</v>
      </c>
      <c r="G1100" s="126" t="str">
        <f>Objects!$N$59</f>
        <v>Vial (Tetrafluoroboric Acid)</v>
      </c>
      <c r="H1100" s="131">
        <v>16</v>
      </c>
      <c r="I1100" s="126" t="str">
        <f>Objects!$J$162</f>
        <v>Vial (Hydrofluoric Acid)</v>
      </c>
      <c r="J1100" s="131">
        <v>16</v>
      </c>
      <c r="K1100" s="126" t="str">
        <f>Objects!$N$57</f>
        <v>Bag (Sodium Nitrite)</v>
      </c>
      <c r="L1100" s="131">
        <v>16</v>
      </c>
      <c r="O1100" s="158" t="str">
        <f>Objects!$N$64</f>
        <v>Vial (p-Fluorotoluene)</v>
      </c>
      <c r="P1100" s="131">
        <v>16</v>
      </c>
      <c r="Q1100" s="126" t="str">
        <f>Objects!$N$59</f>
        <v>Vial (Tetrafluoroboric Acid)</v>
      </c>
      <c r="R1100" s="131">
        <v>16</v>
      </c>
      <c r="S1100" s="126" t="str">
        <f>Objects!$R$8</f>
        <v>Flask (Nitrogen)</v>
      </c>
      <c r="T1100" s="131">
        <v>16</v>
      </c>
      <c r="U1100" s="126" t="str">
        <f>Objects!$J$317</f>
        <v>Vial (Deionized Water)</v>
      </c>
      <c r="V1100" s="126">
        <v>32</v>
      </c>
    </row>
    <row r="1101" spans="1:22" ht="15.75" customHeight="1" x14ac:dyDescent="0.25">
      <c r="A1101" s="142" t="str">
        <f>[3]Enums!$A$146</f>
        <v>1.1.2</v>
      </c>
      <c r="E1101" s="127" t="str">
        <f>Objects!$O$63</f>
        <v>Beaker (p-Aminotoluene)</v>
      </c>
      <c r="F1101" s="131">
        <v>1</v>
      </c>
      <c r="G1101" s="126" t="str">
        <f>Objects!$O$59</f>
        <v>Beaker (Tetrafluoroboric Acid)</v>
      </c>
      <c r="H1101" s="131">
        <v>1</v>
      </c>
      <c r="I1101" s="126" t="str">
        <f>Objects!$K$162</f>
        <v>Beaker (Hydrofluoric Acid)</v>
      </c>
      <c r="J1101" s="131">
        <v>1</v>
      </c>
      <c r="K1101" s="126" t="str">
        <f>Objects!$O$57</f>
        <v>Sack (Sodium Nitrite)</v>
      </c>
      <c r="L1101" s="131">
        <v>1</v>
      </c>
      <c r="O1101" s="158" t="str">
        <f>Objects!$O$64</f>
        <v>Beaker (p-Fluorotoluene)</v>
      </c>
      <c r="P1101" s="131">
        <v>1</v>
      </c>
      <c r="Q1101" s="126" t="str">
        <f>Objects!$O$59</f>
        <v>Beaker (Tetrafluoroboric Acid)</v>
      </c>
      <c r="R1101" s="131">
        <v>1</v>
      </c>
      <c r="S1101" s="126" t="str">
        <f>Objects!$S$8</f>
        <v>Cartridge (Nitrogen)</v>
      </c>
      <c r="T1101" s="131">
        <v>1</v>
      </c>
      <c r="U1101" s="126" t="str">
        <f>Objects!$K$317</f>
        <v>Beaker (Deionized Water)</v>
      </c>
      <c r="V1101" s="126">
        <v>2</v>
      </c>
    </row>
    <row r="1102" spans="1:22" ht="15.75" customHeight="1" x14ac:dyDescent="0.25">
      <c r="A1102" s="142" t="str">
        <f>[3]Enums!$A$146</f>
        <v>1.1.2</v>
      </c>
      <c r="E1102" s="127" t="str">
        <f>Objects!$O$63</f>
        <v>Beaker (p-Aminotoluene)</v>
      </c>
      <c r="F1102" s="131">
        <v>4</v>
      </c>
      <c r="G1102" s="126" t="str">
        <f>Objects!$O$59</f>
        <v>Beaker (Tetrafluoroboric Acid)</v>
      </c>
      <c r="H1102" s="131">
        <v>4</v>
      </c>
      <c r="I1102" s="126" t="str">
        <f>Objects!$K$162</f>
        <v>Beaker (Hydrofluoric Acid)</v>
      </c>
      <c r="J1102" s="131">
        <v>4</v>
      </c>
      <c r="K1102" s="126" t="str">
        <f>Objects!$O$57</f>
        <v>Sack (Sodium Nitrite)</v>
      </c>
      <c r="L1102" s="131">
        <v>4</v>
      </c>
      <c r="O1102" s="158" t="str">
        <f>Objects!$O$64</f>
        <v>Beaker (p-Fluorotoluene)</v>
      </c>
      <c r="P1102" s="131">
        <v>4</v>
      </c>
      <c r="Q1102" s="126" t="str">
        <f>Objects!$O$59</f>
        <v>Beaker (Tetrafluoroboric Acid)</v>
      </c>
      <c r="R1102" s="131">
        <v>4</v>
      </c>
      <c r="S1102" s="126" t="str">
        <f>Objects!$S$8</f>
        <v>Cartridge (Nitrogen)</v>
      </c>
      <c r="T1102" s="131">
        <v>4</v>
      </c>
      <c r="U1102" s="126" t="str">
        <f>Objects!$K$317</f>
        <v>Beaker (Deionized Water)</v>
      </c>
      <c r="V1102" s="126">
        <v>8</v>
      </c>
    </row>
    <row r="1103" spans="1:22" ht="15.75" customHeight="1" x14ac:dyDescent="0.25">
      <c r="A1103" s="142" t="str">
        <f>[3]Enums!$A$146</f>
        <v>1.1.2</v>
      </c>
      <c r="E1103" s="127" t="str">
        <f>Objects!$O$63</f>
        <v>Beaker (p-Aminotoluene)</v>
      </c>
      <c r="F1103" s="131">
        <v>16</v>
      </c>
      <c r="G1103" s="126" t="str">
        <f>Objects!$O$59</f>
        <v>Beaker (Tetrafluoroboric Acid)</v>
      </c>
      <c r="H1103" s="131">
        <v>16</v>
      </c>
      <c r="I1103" s="126" t="str">
        <f>Objects!$K$162</f>
        <v>Beaker (Hydrofluoric Acid)</v>
      </c>
      <c r="J1103" s="131">
        <v>16</v>
      </c>
      <c r="K1103" s="126" t="str">
        <f>Objects!$O$57</f>
        <v>Sack (Sodium Nitrite)</v>
      </c>
      <c r="L1103" s="131">
        <v>16</v>
      </c>
      <c r="O1103" s="158" t="str">
        <f>Objects!$O$64</f>
        <v>Beaker (p-Fluorotoluene)</v>
      </c>
      <c r="P1103" s="131">
        <v>16</v>
      </c>
      <c r="Q1103" s="126" t="str">
        <f>Objects!$O$59</f>
        <v>Beaker (Tetrafluoroboric Acid)</v>
      </c>
      <c r="R1103" s="131">
        <v>16</v>
      </c>
      <c r="S1103" s="126" t="str">
        <f>Objects!$S$8</f>
        <v>Cartridge (Nitrogen)</v>
      </c>
      <c r="T1103" s="131">
        <v>16</v>
      </c>
      <c r="U1103" s="126" t="str">
        <f>Objects!$K$317</f>
        <v>Beaker (Deionized Water)</v>
      </c>
      <c r="V1103" s="126">
        <v>32</v>
      </c>
    </row>
    <row r="1104" spans="1:22" ht="15.75" customHeight="1" x14ac:dyDescent="0.25">
      <c r="A1104" s="142" t="str">
        <f>[3]Enums!$A$146</f>
        <v>1.1.2</v>
      </c>
      <c r="E1104" s="127" t="str">
        <f>Objects!$P$63</f>
        <v>Drum (p-Aminotoluene)</v>
      </c>
      <c r="F1104" s="131">
        <v>1</v>
      </c>
      <c r="G1104" s="126" t="str">
        <f>Objects!$P$59</f>
        <v>Drum (Tetrafluoroboric Acid)</v>
      </c>
      <c r="H1104" s="131">
        <v>1</v>
      </c>
      <c r="I1104" s="126" t="str">
        <f>Objects!$L$162</f>
        <v>Drum (Hydrofluoric Acid)</v>
      </c>
      <c r="J1104" s="131">
        <v>1</v>
      </c>
      <c r="K1104" s="126" t="str">
        <f>Objects!$P$57</f>
        <v>Powder Keg (Sodium Nitrite)</v>
      </c>
      <c r="L1104" s="131">
        <v>1</v>
      </c>
      <c r="O1104" s="158" t="str">
        <f>Objects!$P$64</f>
        <v>Drum (p-Fluorotoluene)</v>
      </c>
      <c r="P1104" s="131">
        <v>1</v>
      </c>
      <c r="Q1104" s="126" t="str">
        <f>Objects!$P$59</f>
        <v>Drum (Tetrafluoroboric Acid)</v>
      </c>
      <c r="R1104" s="131">
        <v>1</v>
      </c>
      <c r="S1104" s="126" t="str">
        <f>Objects!$T$8</f>
        <v>Canister (Nitrogen)</v>
      </c>
      <c r="T1104" s="131">
        <v>1</v>
      </c>
      <c r="U1104" s="126" t="str">
        <f>Objects!$L$317</f>
        <v>Drum (Deionized Water)</v>
      </c>
      <c r="V1104" s="126">
        <v>2</v>
      </c>
    </row>
    <row r="1105" spans="1:29" ht="15.75" customHeight="1" x14ac:dyDescent="0.2">
      <c r="A1105" s="142" t="str">
        <f>[3]Enums!$A$146</f>
        <v>1.1.2</v>
      </c>
      <c r="E1105" s="127" t="str">
        <f>Objects!$P$63</f>
        <v>Drum (p-Aminotoluene)</v>
      </c>
      <c r="F1105" s="127">
        <v>4</v>
      </c>
      <c r="G1105" s="126" t="str">
        <f>Objects!$P$59</f>
        <v>Drum (Tetrafluoroboric Acid)</v>
      </c>
      <c r="H1105" s="127">
        <v>4</v>
      </c>
      <c r="I1105" s="126" t="str">
        <f>Objects!$L$162</f>
        <v>Drum (Hydrofluoric Acid)</v>
      </c>
      <c r="J1105" s="127">
        <v>4</v>
      </c>
      <c r="K1105" s="126" t="str">
        <f>Objects!$P$57</f>
        <v>Powder Keg (Sodium Nitrite)</v>
      </c>
      <c r="L1105" s="127">
        <v>4</v>
      </c>
      <c r="O1105" s="158" t="str">
        <f>Objects!$P$64</f>
        <v>Drum (p-Fluorotoluene)</v>
      </c>
      <c r="P1105" s="127">
        <v>4</v>
      </c>
      <c r="Q1105" s="126" t="str">
        <f>Objects!$P$59</f>
        <v>Drum (Tetrafluoroboric Acid)</v>
      </c>
      <c r="R1105" s="127">
        <v>4</v>
      </c>
      <c r="S1105" s="126" t="str">
        <f>Objects!$T$8</f>
        <v>Canister (Nitrogen)</v>
      </c>
      <c r="T1105" s="127">
        <v>4</v>
      </c>
      <c r="U1105" s="126" t="str">
        <f>Objects!$L$317</f>
        <v>Drum (Deionized Water)</v>
      </c>
      <c r="V1105" s="126">
        <v>8</v>
      </c>
    </row>
    <row r="1106" spans="1:29" ht="15.75" customHeight="1" x14ac:dyDescent="0.2">
      <c r="A1106" s="142" t="str">
        <f>[3]Enums!$A$146</f>
        <v>1.1.2</v>
      </c>
      <c r="E1106" s="127" t="str">
        <f>Objects!$P$63</f>
        <v>Drum (p-Aminotoluene)</v>
      </c>
      <c r="F1106" s="127">
        <v>16</v>
      </c>
      <c r="G1106" s="126" t="str">
        <f>Objects!$P$59</f>
        <v>Drum (Tetrafluoroboric Acid)</v>
      </c>
      <c r="H1106" s="127">
        <v>16</v>
      </c>
      <c r="I1106" s="126" t="str">
        <f>Objects!$L$162</f>
        <v>Drum (Hydrofluoric Acid)</v>
      </c>
      <c r="J1106" s="127">
        <v>16</v>
      </c>
      <c r="K1106" s="126" t="str">
        <f>Objects!$P$57</f>
        <v>Powder Keg (Sodium Nitrite)</v>
      </c>
      <c r="L1106" s="127">
        <v>16</v>
      </c>
      <c r="O1106" s="158" t="str">
        <f>Objects!$P$64</f>
        <v>Drum (p-Fluorotoluene)</v>
      </c>
      <c r="P1106" s="127">
        <v>16</v>
      </c>
      <c r="Q1106" s="126" t="str">
        <f>Objects!$P$59</f>
        <v>Drum (Tetrafluoroboric Acid)</v>
      </c>
      <c r="R1106" s="127">
        <v>16</v>
      </c>
      <c r="S1106" s="126" t="str">
        <f>Objects!$T$8</f>
        <v>Canister (Nitrogen)</v>
      </c>
      <c r="T1106" s="127">
        <v>16</v>
      </c>
      <c r="U1106" s="126" t="str">
        <f>Objects!$L$317</f>
        <v>Drum (Deionized Water)</v>
      </c>
      <c r="V1106" s="126">
        <v>32</v>
      </c>
    </row>
    <row r="1107" spans="1:29" ht="15.75" customHeight="1" x14ac:dyDescent="0.2">
      <c r="A1107" s="142" t="str">
        <f>[3]Enums!$A$146</f>
        <v>1.1.2</v>
      </c>
      <c r="E1107" s="127" t="str">
        <f>Objects!$P$63</f>
        <v>Drum (p-Aminotoluene)</v>
      </c>
      <c r="F1107" s="127">
        <v>64</v>
      </c>
      <c r="G1107" s="126" t="str">
        <f>Objects!$P$59</f>
        <v>Drum (Tetrafluoroboric Acid)</v>
      </c>
      <c r="H1107" s="127">
        <v>64</v>
      </c>
      <c r="I1107" s="126" t="str">
        <f>Objects!$L$162</f>
        <v>Drum (Hydrofluoric Acid)</v>
      </c>
      <c r="J1107" s="127">
        <v>64</v>
      </c>
      <c r="K1107" s="126" t="str">
        <f>Objects!$P$57</f>
        <v>Powder Keg (Sodium Nitrite)</v>
      </c>
      <c r="L1107" s="127">
        <v>64</v>
      </c>
      <c r="O1107" s="158" t="str">
        <f>Objects!$P$64</f>
        <v>Drum (p-Fluorotoluene)</v>
      </c>
      <c r="P1107" s="127">
        <v>64</v>
      </c>
      <c r="Q1107" s="126" t="str">
        <f>Objects!$P$59</f>
        <v>Drum (Tetrafluoroboric Acid)</v>
      </c>
      <c r="R1107" s="127">
        <v>64</v>
      </c>
      <c r="S1107" s="126" t="str">
        <f>Objects!$T$8</f>
        <v>Canister (Nitrogen)</v>
      </c>
      <c r="T1107" s="127">
        <v>64</v>
      </c>
      <c r="U1107" s="126" t="str">
        <f>Objects!$L$317</f>
        <v>Drum (Deionized Water)</v>
      </c>
      <c r="V1107" s="126">
        <v>64</v>
      </c>
      <c r="W1107" s="126" t="str">
        <f>Objects!$L$317</f>
        <v>Drum (Deionized Water)</v>
      </c>
      <c r="X1107" s="126">
        <v>64</v>
      </c>
    </row>
    <row r="1108" spans="1:29" ht="15" customHeight="1" x14ac:dyDescent="0.25">
      <c r="A1108" s="142" t="str">
        <f>[3]Enums!$A$146</f>
        <v>1.1.2</v>
      </c>
      <c r="C1108" s="134"/>
      <c r="D1108" s="134"/>
      <c r="E1108" s="127" t="str">
        <f>Objects!$N$64</f>
        <v>Vial (p-Fluorotoluene)</v>
      </c>
      <c r="F1108" s="131">
        <v>1</v>
      </c>
      <c r="G1108" s="132" t="str">
        <f>Objects!$R$18</f>
        <v>Flask (Chlorine)</v>
      </c>
      <c r="H1108" s="131">
        <v>2</v>
      </c>
      <c r="I1108" s="132"/>
      <c r="J1108" s="131"/>
      <c r="K1108" s="132"/>
      <c r="L1108" s="131"/>
      <c r="M1108" s="132"/>
      <c r="N1108" s="131"/>
      <c r="O1108" s="160" t="str">
        <f>Objects!$N$65</f>
        <v>Vial (1-(Trichloromethyl)-4-Fluorobenzene)</v>
      </c>
      <c r="P1108" s="131">
        <v>1</v>
      </c>
      <c r="Q1108" s="134"/>
      <c r="R1108" s="134"/>
      <c r="S1108" s="134"/>
      <c r="T1108" s="134"/>
      <c r="U1108" s="134"/>
      <c r="V1108" s="134"/>
      <c r="W1108" s="134"/>
      <c r="X1108" s="134"/>
      <c r="Y1108" s="134"/>
      <c r="Z1108" s="134"/>
      <c r="AA1108" s="132"/>
      <c r="AB1108" s="132"/>
      <c r="AC1108" s="132"/>
    </row>
    <row r="1109" spans="1:29" ht="15" customHeight="1" x14ac:dyDescent="0.25">
      <c r="A1109" s="142" t="str">
        <f>[3]Enums!$A$146</f>
        <v>1.1.2</v>
      </c>
      <c r="C1109" s="134"/>
      <c r="D1109" s="134"/>
      <c r="E1109" s="127" t="str">
        <f>Objects!$N$64</f>
        <v>Vial (p-Fluorotoluene)</v>
      </c>
      <c r="F1109" s="131">
        <v>4</v>
      </c>
      <c r="G1109" s="132" t="str">
        <f>Objects!$R$18</f>
        <v>Flask (Chlorine)</v>
      </c>
      <c r="H1109" s="131">
        <v>8</v>
      </c>
      <c r="I1109" s="132"/>
      <c r="J1109" s="131"/>
      <c r="K1109" s="132"/>
      <c r="L1109" s="131"/>
      <c r="M1109" s="132"/>
      <c r="N1109" s="131"/>
      <c r="O1109" s="160" t="str">
        <f>Objects!$N$65</f>
        <v>Vial (1-(Trichloromethyl)-4-Fluorobenzene)</v>
      </c>
      <c r="P1109" s="131">
        <v>4</v>
      </c>
      <c r="Q1109" s="134"/>
      <c r="R1109" s="134"/>
      <c r="S1109" s="134"/>
      <c r="T1109" s="134"/>
      <c r="U1109" s="134"/>
      <c r="V1109" s="134"/>
      <c r="W1109" s="134"/>
      <c r="X1109" s="134"/>
      <c r="Y1109" s="134"/>
      <c r="Z1109" s="134"/>
      <c r="AA1109" s="132"/>
      <c r="AB1109" s="132"/>
      <c r="AC1109" s="132"/>
    </row>
    <row r="1110" spans="1:29" ht="15" customHeight="1" x14ac:dyDescent="0.25">
      <c r="A1110" s="142" t="str">
        <f>[3]Enums!$A$146</f>
        <v>1.1.2</v>
      </c>
      <c r="C1110" s="134"/>
      <c r="D1110" s="134"/>
      <c r="E1110" s="127" t="str">
        <f>Objects!$N$64</f>
        <v>Vial (p-Fluorotoluene)</v>
      </c>
      <c r="F1110" s="131">
        <v>16</v>
      </c>
      <c r="G1110" s="132" t="str">
        <f>Objects!$R$18</f>
        <v>Flask (Chlorine)</v>
      </c>
      <c r="H1110" s="131">
        <v>32</v>
      </c>
      <c r="I1110" s="132"/>
      <c r="J1110" s="131"/>
      <c r="K1110" s="132"/>
      <c r="L1110" s="131"/>
      <c r="M1110" s="132"/>
      <c r="N1110" s="131"/>
      <c r="O1110" s="160" t="str">
        <f>Objects!$N$65</f>
        <v>Vial (1-(Trichloromethyl)-4-Fluorobenzene)</v>
      </c>
      <c r="P1110" s="131">
        <v>16</v>
      </c>
      <c r="Q1110" s="134"/>
      <c r="R1110" s="134"/>
      <c r="S1110" s="134"/>
      <c r="T1110" s="134"/>
      <c r="U1110" s="134"/>
      <c r="V1110" s="134"/>
      <c r="W1110" s="134"/>
      <c r="X1110" s="134"/>
      <c r="Y1110" s="134"/>
      <c r="Z1110" s="134"/>
      <c r="AA1110" s="132"/>
      <c r="AB1110" s="132"/>
      <c r="AC1110" s="132"/>
    </row>
    <row r="1111" spans="1:29" ht="15" customHeight="1" x14ac:dyDescent="0.25">
      <c r="A1111" s="142" t="str">
        <f>[3]Enums!$A$146</f>
        <v>1.1.2</v>
      </c>
      <c r="C1111" s="134"/>
      <c r="D1111" s="134"/>
      <c r="E1111" s="127" t="str">
        <f>Objects!$O$64</f>
        <v>Beaker (p-Fluorotoluene)</v>
      </c>
      <c r="F1111" s="131">
        <v>1</v>
      </c>
      <c r="G1111" s="132" t="str">
        <f>Objects!$S$18</f>
        <v>Cartridge (Chlorine)</v>
      </c>
      <c r="H1111" s="131">
        <v>2</v>
      </c>
      <c r="I1111" s="132"/>
      <c r="J1111" s="131"/>
      <c r="K1111" s="132"/>
      <c r="L1111" s="131"/>
      <c r="M1111" s="132"/>
      <c r="N1111" s="131"/>
      <c r="O1111" s="160" t="str">
        <f>Objects!$O$65</f>
        <v>Beaker (1-(Trichloromethyl)-4-Fluorobenzene)</v>
      </c>
      <c r="P1111" s="131">
        <v>1</v>
      </c>
      <c r="Q1111" s="134"/>
      <c r="R1111" s="134"/>
      <c r="S1111" s="134"/>
      <c r="T1111" s="134"/>
      <c r="U1111" s="134"/>
      <c r="V1111" s="134"/>
      <c r="W1111" s="134"/>
      <c r="X1111" s="134"/>
      <c r="Y1111" s="134"/>
      <c r="Z1111" s="134"/>
      <c r="AA1111" s="132"/>
      <c r="AB1111" s="132"/>
      <c r="AC1111" s="132"/>
    </row>
    <row r="1112" spans="1:29" ht="15" customHeight="1" x14ac:dyDescent="0.25">
      <c r="A1112" s="142" t="str">
        <f>[3]Enums!$A$146</f>
        <v>1.1.2</v>
      </c>
      <c r="C1112" s="134"/>
      <c r="D1112" s="134"/>
      <c r="E1112" s="127" t="str">
        <f>Objects!$O$64</f>
        <v>Beaker (p-Fluorotoluene)</v>
      </c>
      <c r="F1112" s="131">
        <v>4</v>
      </c>
      <c r="G1112" s="132" t="str">
        <f>Objects!$S$18</f>
        <v>Cartridge (Chlorine)</v>
      </c>
      <c r="H1112" s="131">
        <v>8</v>
      </c>
      <c r="I1112" s="132"/>
      <c r="J1112" s="131"/>
      <c r="K1112" s="132"/>
      <c r="L1112" s="131"/>
      <c r="M1112" s="132"/>
      <c r="N1112" s="131"/>
      <c r="O1112" s="160" t="str">
        <f>Objects!$O$65</f>
        <v>Beaker (1-(Trichloromethyl)-4-Fluorobenzene)</v>
      </c>
      <c r="P1112" s="131">
        <v>4</v>
      </c>
      <c r="Q1112" s="134"/>
      <c r="R1112" s="134"/>
      <c r="S1112" s="134"/>
      <c r="T1112" s="134"/>
      <c r="U1112" s="134"/>
      <c r="V1112" s="134"/>
      <c r="W1112" s="134"/>
      <c r="X1112" s="134"/>
      <c r="Y1112" s="134"/>
      <c r="Z1112" s="134"/>
      <c r="AA1112" s="132"/>
      <c r="AB1112" s="132"/>
      <c r="AC1112" s="132"/>
    </row>
    <row r="1113" spans="1:29" ht="15" customHeight="1" x14ac:dyDescent="0.25">
      <c r="A1113" s="142" t="str">
        <f>[3]Enums!$A$146</f>
        <v>1.1.2</v>
      </c>
      <c r="C1113" s="134"/>
      <c r="D1113" s="134"/>
      <c r="E1113" s="127" t="str">
        <f>Objects!$O$64</f>
        <v>Beaker (p-Fluorotoluene)</v>
      </c>
      <c r="F1113" s="131">
        <v>16</v>
      </c>
      <c r="G1113" s="132" t="str">
        <f>Objects!$S$18</f>
        <v>Cartridge (Chlorine)</v>
      </c>
      <c r="H1113" s="131">
        <v>32</v>
      </c>
      <c r="I1113" s="132"/>
      <c r="J1113" s="131"/>
      <c r="K1113" s="132"/>
      <c r="L1113" s="131"/>
      <c r="M1113" s="132"/>
      <c r="N1113" s="131"/>
      <c r="O1113" s="160" t="str">
        <f>Objects!$O$65</f>
        <v>Beaker (1-(Trichloromethyl)-4-Fluorobenzene)</v>
      </c>
      <c r="P1113" s="131">
        <v>16</v>
      </c>
      <c r="Q1113" s="134"/>
      <c r="R1113" s="134"/>
      <c r="S1113" s="134"/>
      <c r="T1113" s="134"/>
      <c r="U1113" s="134"/>
      <c r="V1113" s="134"/>
      <c r="W1113" s="134"/>
      <c r="X1113" s="134"/>
      <c r="Y1113" s="134"/>
      <c r="Z1113" s="134"/>
      <c r="AA1113" s="132"/>
      <c r="AB1113" s="132"/>
      <c r="AC1113" s="132"/>
    </row>
    <row r="1114" spans="1:29" ht="15" customHeight="1" x14ac:dyDescent="0.25">
      <c r="A1114" s="142" t="str">
        <f>[3]Enums!$A$146</f>
        <v>1.1.2</v>
      </c>
      <c r="C1114" s="134"/>
      <c r="D1114" s="134"/>
      <c r="E1114" s="127" t="str">
        <f>Objects!$P$64</f>
        <v>Drum (p-Fluorotoluene)</v>
      </c>
      <c r="F1114" s="131">
        <v>1</v>
      </c>
      <c r="G1114" s="132" t="str">
        <f>Objects!$T$18</f>
        <v>Canister (Chlorine)</v>
      </c>
      <c r="H1114" s="131">
        <v>2</v>
      </c>
      <c r="I1114" s="132"/>
      <c r="J1114" s="131"/>
      <c r="K1114" s="132"/>
      <c r="L1114" s="131"/>
      <c r="M1114" s="132"/>
      <c r="N1114" s="131"/>
      <c r="O1114" s="160" t="str">
        <f>Objects!$P$65</f>
        <v>Drum (1-(Trichloromethyl)-4-Fluorobenzene)</v>
      </c>
      <c r="P1114" s="131">
        <v>1</v>
      </c>
      <c r="Q1114" s="134"/>
      <c r="R1114" s="134"/>
      <c r="S1114" s="134"/>
      <c r="T1114" s="134"/>
      <c r="U1114" s="134"/>
      <c r="V1114" s="134"/>
      <c r="W1114" s="134"/>
      <c r="X1114" s="134"/>
      <c r="Y1114" s="134"/>
      <c r="Z1114" s="134"/>
      <c r="AA1114" s="132"/>
      <c r="AB1114" s="132"/>
      <c r="AC1114" s="132"/>
    </row>
    <row r="1115" spans="1:29" ht="15" customHeight="1" x14ac:dyDescent="0.25">
      <c r="A1115" s="142" t="str">
        <f>[3]Enums!$A$146</f>
        <v>1.1.2</v>
      </c>
      <c r="C1115" s="134"/>
      <c r="D1115" s="134"/>
      <c r="E1115" s="127" t="str">
        <f>Objects!$P$64</f>
        <v>Drum (p-Fluorotoluene)</v>
      </c>
      <c r="F1115" s="131">
        <v>4</v>
      </c>
      <c r="G1115" s="132" t="str">
        <f>Objects!$T$18</f>
        <v>Canister (Chlorine)</v>
      </c>
      <c r="H1115" s="131">
        <v>8</v>
      </c>
      <c r="I1115" s="132"/>
      <c r="J1115" s="131"/>
      <c r="K1115" s="132"/>
      <c r="L1115" s="131"/>
      <c r="M1115" s="132"/>
      <c r="N1115" s="131"/>
      <c r="O1115" s="160" t="str">
        <f>Objects!$P$65</f>
        <v>Drum (1-(Trichloromethyl)-4-Fluorobenzene)</v>
      </c>
      <c r="P1115" s="131">
        <v>4</v>
      </c>
      <c r="Q1115" s="134"/>
      <c r="R1115" s="134"/>
      <c r="S1115" s="134"/>
      <c r="T1115" s="134"/>
      <c r="U1115" s="134"/>
      <c r="V1115" s="134"/>
      <c r="W1115" s="134"/>
      <c r="X1115" s="134"/>
      <c r="Y1115" s="134"/>
      <c r="Z1115" s="134"/>
      <c r="AA1115" s="132"/>
      <c r="AB1115" s="132"/>
      <c r="AC1115" s="132"/>
    </row>
    <row r="1116" spans="1:29" ht="15" customHeight="1" x14ac:dyDescent="0.25">
      <c r="A1116" s="142" t="str">
        <f>[3]Enums!$A$146</f>
        <v>1.1.2</v>
      </c>
      <c r="C1116" s="134"/>
      <c r="D1116" s="134"/>
      <c r="E1116" s="127" t="str">
        <f>Objects!$P$64</f>
        <v>Drum (p-Fluorotoluene)</v>
      </c>
      <c r="F1116" s="131">
        <v>16</v>
      </c>
      <c r="G1116" s="132" t="str">
        <f>Objects!$T$18</f>
        <v>Canister (Chlorine)</v>
      </c>
      <c r="H1116" s="131">
        <v>32</v>
      </c>
      <c r="I1116" s="132"/>
      <c r="J1116" s="131"/>
      <c r="K1116" s="132"/>
      <c r="L1116" s="131"/>
      <c r="M1116" s="132"/>
      <c r="N1116" s="131"/>
      <c r="O1116" s="160" t="str">
        <f>Objects!$P$65</f>
        <v>Drum (1-(Trichloromethyl)-4-Fluorobenzene)</v>
      </c>
      <c r="P1116" s="131">
        <v>16</v>
      </c>
      <c r="Q1116" s="134"/>
      <c r="R1116" s="134"/>
      <c r="S1116" s="134"/>
      <c r="T1116" s="134"/>
      <c r="U1116" s="134"/>
      <c r="V1116" s="134"/>
      <c r="W1116" s="134"/>
      <c r="X1116" s="134"/>
      <c r="Y1116" s="134"/>
      <c r="Z1116" s="134"/>
      <c r="AA1116" s="132"/>
      <c r="AB1116" s="132"/>
      <c r="AC1116" s="132"/>
    </row>
    <row r="1117" spans="1:29" ht="15" customHeight="1" x14ac:dyDescent="0.25">
      <c r="A1117" s="142" t="str">
        <f>[3]Enums!$A$146</f>
        <v>1.1.2</v>
      </c>
      <c r="C1117" s="134"/>
      <c r="D1117" s="134"/>
      <c r="E1117" s="131" t="str">
        <f>Objects!$P$64</f>
        <v>Drum (p-Fluorotoluene)</v>
      </c>
      <c r="F1117" s="131">
        <v>64</v>
      </c>
      <c r="G1117" s="132" t="str">
        <f>Objects!$T$18</f>
        <v>Canister (Chlorine)</v>
      </c>
      <c r="H1117" s="131">
        <v>64</v>
      </c>
      <c r="I1117" s="132" t="str">
        <f>Objects!$T$18</f>
        <v>Canister (Chlorine)</v>
      </c>
      <c r="J1117" s="131">
        <v>64</v>
      </c>
      <c r="K1117" s="132"/>
      <c r="L1117" s="131"/>
      <c r="M1117" s="132"/>
      <c r="N1117" s="131"/>
      <c r="O1117" s="160" t="str">
        <f>Objects!$P$65</f>
        <v>Drum (1-(Trichloromethyl)-4-Fluorobenzene)</v>
      </c>
      <c r="P1117" s="131">
        <v>64</v>
      </c>
      <c r="Q1117" s="134"/>
      <c r="R1117" s="134"/>
      <c r="S1117" s="134"/>
      <c r="T1117" s="134"/>
      <c r="U1117" s="134"/>
      <c r="V1117" s="134"/>
      <c r="W1117" s="134"/>
      <c r="X1117" s="134"/>
      <c r="Y1117" s="134"/>
      <c r="Z1117" s="134"/>
      <c r="AA1117" s="132"/>
      <c r="AB1117" s="132"/>
      <c r="AC1117" s="132"/>
    </row>
    <row r="1118" spans="1:29" ht="15" customHeight="1" x14ac:dyDescent="0.25">
      <c r="A1118" s="142" t="str">
        <f>[3]Enums!$A$146</f>
        <v>1.1.2</v>
      </c>
      <c r="C1118" s="134"/>
      <c r="D1118" s="134"/>
      <c r="E1118" s="131" t="str">
        <f>Objects!$N$65</f>
        <v>Vial (1-(Trichloromethyl)-4-Fluorobenzene)</v>
      </c>
      <c r="F1118" s="131">
        <v>1</v>
      </c>
      <c r="G1118" s="132" t="str">
        <f>Objects!$J$31</f>
        <v>Vial (Acetic Acid)</v>
      </c>
      <c r="H1118" s="131">
        <v>1</v>
      </c>
      <c r="I1118" s="132"/>
      <c r="J1118" s="131"/>
      <c r="K1118" s="132"/>
      <c r="L1118" s="131"/>
      <c r="M1118" s="132"/>
      <c r="N1118" s="131"/>
      <c r="O1118" s="160" t="str">
        <f>Objects!$N$61</f>
        <v>Vial (p-Fluorobenzoyl Chloride)</v>
      </c>
      <c r="P1118" s="131">
        <v>1</v>
      </c>
      <c r="Q1118" s="134"/>
      <c r="R1118" s="134"/>
      <c r="S1118" s="134"/>
      <c r="T1118" s="134"/>
      <c r="U1118" s="134"/>
      <c r="V1118" s="134"/>
      <c r="W1118" s="134"/>
      <c r="X1118" s="134"/>
      <c r="Y1118" s="134"/>
      <c r="Z1118" s="134"/>
      <c r="AA1118" s="132"/>
      <c r="AB1118" s="132"/>
      <c r="AC1118" s="132"/>
    </row>
    <row r="1119" spans="1:29" ht="15" customHeight="1" x14ac:dyDescent="0.25">
      <c r="A1119" s="142" t="str">
        <f>[3]Enums!$A$146</f>
        <v>1.1.2</v>
      </c>
      <c r="C1119" s="134"/>
      <c r="D1119" s="134"/>
      <c r="E1119" s="131" t="str">
        <f>Objects!$N$65</f>
        <v>Vial (1-(Trichloromethyl)-4-Fluorobenzene)</v>
      </c>
      <c r="F1119" s="131">
        <v>4</v>
      </c>
      <c r="G1119" s="132" t="str">
        <f>Objects!$J$31</f>
        <v>Vial (Acetic Acid)</v>
      </c>
      <c r="H1119" s="131">
        <v>4</v>
      </c>
      <c r="I1119" s="132"/>
      <c r="J1119" s="131"/>
      <c r="K1119" s="132"/>
      <c r="L1119" s="131"/>
      <c r="M1119" s="132"/>
      <c r="N1119" s="131"/>
      <c r="O1119" s="160" t="str">
        <f>Objects!$N$61</f>
        <v>Vial (p-Fluorobenzoyl Chloride)</v>
      </c>
      <c r="P1119" s="131">
        <v>4</v>
      </c>
      <c r="Q1119" s="134"/>
      <c r="R1119" s="134"/>
      <c r="S1119" s="134"/>
      <c r="T1119" s="134"/>
      <c r="U1119" s="134"/>
      <c r="V1119" s="134"/>
      <c r="W1119" s="134"/>
      <c r="X1119" s="134"/>
      <c r="Y1119" s="134"/>
      <c r="Z1119" s="134"/>
      <c r="AA1119" s="132"/>
      <c r="AB1119" s="132"/>
      <c r="AC1119" s="132"/>
    </row>
    <row r="1120" spans="1:29" ht="15" customHeight="1" x14ac:dyDescent="0.25">
      <c r="A1120" s="142" t="str">
        <f>[3]Enums!$A$146</f>
        <v>1.1.2</v>
      </c>
      <c r="C1120" s="134"/>
      <c r="D1120" s="134"/>
      <c r="E1120" s="131" t="str">
        <f>Objects!$N$65</f>
        <v>Vial (1-(Trichloromethyl)-4-Fluorobenzene)</v>
      </c>
      <c r="F1120" s="131">
        <v>16</v>
      </c>
      <c r="G1120" s="132" t="str">
        <f>Objects!$J$31</f>
        <v>Vial (Acetic Acid)</v>
      </c>
      <c r="H1120" s="131">
        <v>16</v>
      </c>
      <c r="I1120" s="132"/>
      <c r="J1120" s="131"/>
      <c r="K1120" s="132"/>
      <c r="L1120" s="131"/>
      <c r="M1120" s="132"/>
      <c r="N1120" s="131"/>
      <c r="O1120" s="160" t="str">
        <f>Objects!$N$61</f>
        <v>Vial (p-Fluorobenzoyl Chloride)</v>
      </c>
      <c r="P1120" s="131">
        <v>16</v>
      </c>
      <c r="Q1120" s="134"/>
      <c r="R1120" s="134"/>
      <c r="S1120" s="134"/>
      <c r="T1120" s="134"/>
      <c r="U1120" s="134"/>
      <c r="V1120" s="134"/>
      <c r="W1120" s="134"/>
      <c r="X1120" s="134"/>
      <c r="Y1120" s="134"/>
      <c r="Z1120" s="134"/>
      <c r="AA1120" s="132"/>
      <c r="AB1120" s="132"/>
      <c r="AC1120" s="132"/>
    </row>
    <row r="1121" spans="1:29" ht="15" customHeight="1" x14ac:dyDescent="0.25">
      <c r="A1121" s="142" t="str">
        <f>[3]Enums!$A$146</f>
        <v>1.1.2</v>
      </c>
      <c r="C1121" s="134"/>
      <c r="D1121" s="134"/>
      <c r="E1121" s="131" t="str">
        <f>Objects!$O$65</f>
        <v>Beaker (1-(Trichloromethyl)-4-Fluorobenzene)</v>
      </c>
      <c r="F1121" s="131">
        <v>1</v>
      </c>
      <c r="G1121" s="132" t="str">
        <f>Objects!$K$31</f>
        <v>Beaker (Acetic Acid)</v>
      </c>
      <c r="H1121" s="131">
        <v>1</v>
      </c>
      <c r="I1121" s="132"/>
      <c r="J1121" s="131"/>
      <c r="K1121" s="132"/>
      <c r="L1121" s="131"/>
      <c r="M1121" s="132"/>
      <c r="N1121" s="131"/>
      <c r="O1121" s="160" t="str">
        <f>Objects!$O$61</f>
        <v>Beaker (p-Fluorobenzoyl Chloride)</v>
      </c>
      <c r="P1121" s="131">
        <v>1</v>
      </c>
      <c r="Q1121" s="134"/>
      <c r="R1121" s="134"/>
      <c r="S1121" s="134"/>
      <c r="T1121" s="134"/>
      <c r="U1121" s="134"/>
      <c r="V1121" s="134"/>
      <c r="W1121" s="134"/>
      <c r="X1121" s="134"/>
      <c r="Y1121" s="134"/>
      <c r="Z1121" s="134"/>
      <c r="AA1121" s="132"/>
      <c r="AB1121" s="132"/>
      <c r="AC1121" s="132"/>
    </row>
    <row r="1122" spans="1:29" ht="15" customHeight="1" x14ac:dyDescent="0.25">
      <c r="A1122" s="142" t="str">
        <f>[3]Enums!$A$146</f>
        <v>1.1.2</v>
      </c>
      <c r="C1122" s="134"/>
      <c r="D1122" s="134"/>
      <c r="E1122" s="131" t="str">
        <f>Objects!$O$65</f>
        <v>Beaker (1-(Trichloromethyl)-4-Fluorobenzene)</v>
      </c>
      <c r="F1122" s="131">
        <v>4</v>
      </c>
      <c r="G1122" s="132" t="str">
        <f>Objects!$K$31</f>
        <v>Beaker (Acetic Acid)</v>
      </c>
      <c r="H1122" s="131">
        <v>4</v>
      </c>
      <c r="I1122" s="132"/>
      <c r="J1122" s="131"/>
      <c r="K1122" s="132"/>
      <c r="L1122" s="131"/>
      <c r="M1122" s="132"/>
      <c r="N1122" s="131"/>
      <c r="O1122" s="160" t="str">
        <f>Objects!$O$61</f>
        <v>Beaker (p-Fluorobenzoyl Chloride)</v>
      </c>
      <c r="P1122" s="131">
        <v>4</v>
      </c>
      <c r="Q1122" s="134"/>
      <c r="R1122" s="134"/>
      <c r="S1122" s="134"/>
      <c r="T1122" s="134"/>
      <c r="U1122" s="134"/>
      <c r="V1122" s="134"/>
      <c r="W1122" s="134"/>
      <c r="X1122" s="134"/>
      <c r="Y1122" s="134"/>
      <c r="Z1122" s="134"/>
      <c r="AA1122" s="132"/>
      <c r="AB1122" s="132"/>
      <c r="AC1122" s="132"/>
    </row>
    <row r="1123" spans="1:29" ht="15" customHeight="1" x14ac:dyDescent="0.25">
      <c r="A1123" s="142" t="str">
        <f>[3]Enums!$A$146</f>
        <v>1.1.2</v>
      </c>
      <c r="C1123" s="134"/>
      <c r="D1123" s="134"/>
      <c r="E1123" s="131" t="str">
        <f>Objects!$O$65</f>
        <v>Beaker (1-(Trichloromethyl)-4-Fluorobenzene)</v>
      </c>
      <c r="F1123" s="131">
        <v>16</v>
      </c>
      <c r="G1123" s="132" t="str">
        <f>Objects!$K$31</f>
        <v>Beaker (Acetic Acid)</v>
      </c>
      <c r="H1123" s="131">
        <v>16</v>
      </c>
      <c r="I1123" s="132"/>
      <c r="J1123" s="131"/>
      <c r="K1123" s="132"/>
      <c r="L1123" s="131"/>
      <c r="M1123" s="132"/>
      <c r="N1123" s="131"/>
      <c r="O1123" s="160" t="str">
        <f>Objects!$O$61</f>
        <v>Beaker (p-Fluorobenzoyl Chloride)</v>
      </c>
      <c r="P1123" s="131">
        <v>16</v>
      </c>
      <c r="Q1123" s="134"/>
      <c r="R1123" s="134"/>
      <c r="S1123" s="134"/>
      <c r="T1123" s="134"/>
      <c r="U1123" s="134"/>
      <c r="V1123" s="134"/>
      <c r="W1123" s="134"/>
      <c r="X1123" s="134"/>
      <c r="Y1123" s="134"/>
      <c r="Z1123" s="134"/>
      <c r="AA1123" s="132"/>
      <c r="AB1123" s="132"/>
      <c r="AC1123" s="132"/>
    </row>
    <row r="1124" spans="1:29" ht="15" customHeight="1" x14ac:dyDescent="0.25">
      <c r="A1124" s="142" t="str">
        <f>[3]Enums!$A$146</f>
        <v>1.1.2</v>
      </c>
      <c r="C1124" s="134"/>
      <c r="D1124" s="134"/>
      <c r="E1124" s="131" t="str">
        <f>Objects!$P$65</f>
        <v>Drum (1-(Trichloromethyl)-4-Fluorobenzene)</v>
      </c>
      <c r="F1124" s="131">
        <v>1</v>
      </c>
      <c r="G1124" s="132" t="str">
        <f>Objects!$L$31</f>
        <v>Drum (Acetic Acid)</v>
      </c>
      <c r="H1124" s="131">
        <v>1</v>
      </c>
      <c r="I1124" s="132"/>
      <c r="J1124" s="131"/>
      <c r="K1124" s="132"/>
      <c r="L1124" s="131"/>
      <c r="M1124" s="132"/>
      <c r="N1124" s="131"/>
      <c r="O1124" s="160" t="str">
        <f>Objects!$P$61</f>
        <v>Drum (p-Fluorobenzoyl Chloride)</v>
      </c>
      <c r="P1124" s="131">
        <v>1</v>
      </c>
      <c r="Q1124" s="134"/>
      <c r="R1124" s="134"/>
      <c r="S1124" s="134"/>
      <c r="T1124" s="134"/>
      <c r="U1124" s="134"/>
      <c r="V1124" s="134"/>
      <c r="W1124" s="134"/>
      <c r="X1124" s="134"/>
      <c r="Y1124" s="134"/>
      <c r="Z1124" s="134"/>
      <c r="AA1124" s="132"/>
      <c r="AB1124" s="132"/>
      <c r="AC1124" s="132"/>
    </row>
    <row r="1125" spans="1:29" ht="15" customHeight="1" x14ac:dyDescent="0.25">
      <c r="A1125" s="142" t="str">
        <f>[3]Enums!$A$146</f>
        <v>1.1.2</v>
      </c>
      <c r="C1125" s="134"/>
      <c r="D1125" s="134"/>
      <c r="E1125" s="131" t="str">
        <f>Objects!$P$65</f>
        <v>Drum (1-(Trichloromethyl)-4-Fluorobenzene)</v>
      </c>
      <c r="F1125" s="131">
        <v>4</v>
      </c>
      <c r="G1125" s="132" t="str">
        <f>Objects!$L$31</f>
        <v>Drum (Acetic Acid)</v>
      </c>
      <c r="H1125" s="131">
        <v>4</v>
      </c>
      <c r="I1125" s="132"/>
      <c r="J1125" s="131"/>
      <c r="K1125" s="132"/>
      <c r="L1125" s="131"/>
      <c r="M1125" s="132"/>
      <c r="N1125" s="131"/>
      <c r="O1125" s="160" t="str">
        <f>Objects!$P$61</f>
        <v>Drum (p-Fluorobenzoyl Chloride)</v>
      </c>
      <c r="P1125" s="131">
        <v>4</v>
      </c>
      <c r="Q1125" s="134"/>
      <c r="R1125" s="134"/>
      <c r="S1125" s="134"/>
      <c r="T1125" s="134"/>
      <c r="U1125" s="134"/>
      <c r="V1125" s="134"/>
      <c r="W1125" s="134"/>
      <c r="X1125" s="134"/>
      <c r="Y1125" s="134"/>
      <c r="Z1125" s="134"/>
      <c r="AA1125" s="132"/>
      <c r="AB1125" s="132"/>
      <c r="AC1125" s="132"/>
    </row>
    <row r="1126" spans="1:29" ht="15" customHeight="1" x14ac:dyDescent="0.25">
      <c r="A1126" s="142" t="str">
        <f>[3]Enums!$A$146</f>
        <v>1.1.2</v>
      </c>
      <c r="C1126" s="134"/>
      <c r="D1126" s="134"/>
      <c r="E1126" s="131" t="str">
        <f>Objects!$P$65</f>
        <v>Drum (1-(Trichloromethyl)-4-Fluorobenzene)</v>
      </c>
      <c r="F1126" s="131">
        <v>16</v>
      </c>
      <c r="G1126" s="132" t="str">
        <f>Objects!$L$31</f>
        <v>Drum (Acetic Acid)</v>
      </c>
      <c r="H1126" s="131">
        <v>16</v>
      </c>
      <c r="I1126" s="132"/>
      <c r="J1126" s="131"/>
      <c r="K1126" s="132"/>
      <c r="L1126" s="131"/>
      <c r="M1126" s="132"/>
      <c r="N1126" s="131"/>
      <c r="O1126" s="160" t="str">
        <f>Objects!$P$61</f>
        <v>Drum (p-Fluorobenzoyl Chloride)</v>
      </c>
      <c r="P1126" s="131">
        <v>16</v>
      </c>
      <c r="Q1126" s="134"/>
      <c r="R1126" s="134"/>
      <c r="S1126" s="134"/>
      <c r="T1126" s="134"/>
      <c r="U1126" s="134"/>
      <c r="V1126" s="134"/>
      <c r="W1126" s="134"/>
      <c r="X1126" s="134"/>
      <c r="Y1126" s="134"/>
      <c r="Z1126" s="134"/>
      <c r="AA1126" s="132"/>
      <c r="AB1126" s="132"/>
      <c r="AC1126" s="132"/>
    </row>
    <row r="1127" spans="1:29" ht="15" customHeight="1" x14ac:dyDescent="0.25">
      <c r="A1127" s="142" t="str">
        <f>[3]Enums!$A$146</f>
        <v>1.1.2</v>
      </c>
      <c r="C1127" s="134"/>
      <c r="D1127" s="134"/>
      <c r="E1127" s="131" t="str">
        <f>Objects!$P$65</f>
        <v>Drum (1-(Trichloromethyl)-4-Fluorobenzene)</v>
      </c>
      <c r="F1127" s="131">
        <v>64</v>
      </c>
      <c r="G1127" s="132" t="str">
        <f>Objects!$L$31</f>
        <v>Drum (Acetic Acid)</v>
      </c>
      <c r="H1127" s="131">
        <v>64</v>
      </c>
      <c r="I1127" s="132"/>
      <c r="J1127" s="131"/>
      <c r="K1127" s="132"/>
      <c r="L1127" s="131"/>
      <c r="M1127" s="132"/>
      <c r="N1127" s="131"/>
      <c r="O1127" s="160" t="str">
        <f>Objects!$P$61</f>
        <v>Drum (p-Fluorobenzoyl Chloride)</v>
      </c>
      <c r="P1127" s="131">
        <v>64</v>
      </c>
      <c r="Q1127" s="134"/>
      <c r="R1127" s="134"/>
      <c r="S1127" s="134"/>
      <c r="T1127" s="134"/>
      <c r="U1127" s="134"/>
      <c r="V1127" s="134"/>
      <c r="W1127" s="134"/>
      <c r="X1127" s="134"/>
      <c r="Y1127" s="134"/>
      <c r="Z1127" s="134"/>
      <c r="AA1127" s="132"/>
      <c r="AB1127" s="132"/>
      <c r="AC1127" s="132"/>
    </row>
    <row r="1128" spans="1:29" ht="15.75" customHeight="1" x14ac:dyDescent="0.25">
      <c r="A1128" s="142" t="str">
        <f>[3]Enums!$A$146</f>
        <v>1.1.2</v>
      </c>
      <c r="E1128" s="131" t="str">
        <f>Objects!$N$61</f>
        <v>Vial (p-Fluorobenzoyl Chloride)</v>
      </c>
      <c r="F1128" s="131">
        <v>1</v>
      </c>
      <c r="G1128" s="132" t="str">
        <f>Objects!$N$60</f>
        <v>Vial (Fluorobenzene)</v>
      </c>
      <c r="H1128" s="131">
        <v>1</v>
      </c>
      <c r="O1128" s="160" t="str">
        <f>Objects!$N$66</f>
        <v>Vial (4,4-Difluorobenzophenone)</v>
      </c>
      <c r="P1128" s="131">
        <v>1</v>
      </c>
    </row>
    <row r="1129" spans="1:29" ht="15.75" customHeight="1" x14ac:dyDescent="0.25">
      <c r="A1129" s="142" t="str">
        <f>[3]Enums!$A$146</f>
        <v>1.1.2</v>
      </c>
      <c r="E1129" s="131" t="str">
        <f>Objects!$N$61</f>
        <v>Vial (p-Fluorobenzoyl Chloride)</v>
      </c>
      <c r="F1129" s="131">
        <v>4</v>
      </c>
      <c r="G1129" s="132" t="str">
        <f>Objects!$N$60</f>
        <v>Vial (Fluorobenzene)</v>
      </c>
      <c r="H1129" s="131">
        <v>4</v>
      </c>
      <c r="O1129" s="160" t="str">
        <f>Objects!$N$66</f>
        <v>Vial (4,4-Difluorobenzophenone)</v>
      </c>
      <c r="P1129" s="131">
        <v>4</v>
      </c>
    </row>
    <row r="1130" spans="1:29" ht="15.75" customHeight="1" x14ac:dyDescent="0.25">
      <c r="A1130" s="142" t="str">
        <f>[3]Enums!$A$146</f>
        <v>1.1.2</v>
      </c>
      <c r="E1130" s="131" t="str">
        <f>Objects!$N$61</f>
        <v>Vial (p-Fluorobenzoyl Chloride)</v>
      </c>
      <c r="F1130" s="131">
        <v>16</v>
      </c>
      <c r="G1130" s="132" t="str">
        <f>Objects!$N$60</f>
        <v>Vial (Fluorobenzene)</v>
      </c>
      <c r="H1130" s="131">
        <v>16</v>
      </c>
      <c r="O1130" s="160" t="str">
        <f>Objects!$N$66</f>
        <v>Vial (4,4-Difluorobenzophenone)</v>
      </c>
      <c r="P1130" s="131">
        <v>16</v>
      </c>
    </row>
    <row r="1131" spans="1:29" ht="15.75" customHeight="1" x14ac:dyDescent="0.25">
      <c r="A1131" s="142" t="str">
        <f>[3]Enums!$A$146</f>
        <v>1.1.2</v>
      </c>
      <c r="E1131" s="131" t="str">
        <f>Objects!$O$61</f>
        <v>Beaker (p-Fluorobenzoyl Chloride)</v>
      </c>
      <c r="F1131" s="131">
        <v>1</v>
      </c>
      <c r="G1131" s="132" t="str">
        <f>Objects!$O$60</f>
        <v>Beaker (Fluorobenzene)</v>
      </c>
      <c r="H1131" s="131">
        <v>1</v>
      </c>
      <c r="O1131" s="160" t="str">
        <f>Objects!$O$66</f>
        <v>Beaker (4,4-Difluorobenzophenone)</v>
      </c>
      <c r="P1131" s="131">
        <v>1</v>
      </c>
    </row>
    <row r="1132" spans="1:29" ht="15.75" customHeight="1" x14ac:dyDescent="0.25">
      <c r="A1132" s="142" t="str">
        <f>[3]Enums!$A$146</f>
        <v>1.1.2</v>
      </c>
      <c r="E1132" s="131" t="str">
        <f>Objects!$O$61</f>
        <v>Beaker (p-Fluorobenzoyl Chloride)</v>
      </c>
      <c r="F1132" s="131">
        <v>4</v>
      </c>
      <c r="G1132" s="132" t="str">
        <f>Objects!$O$60</f>
        <v>Beaker (Fluorobenzene)</v>
      </c>
      <c r="H1132" s="131">
        <v>4</v>
      </c>
      <c r="O1132" s="160" t="str">
        <f>Objects!$O$66</f>
        <v>Beaker (4,4-Difluorobenzophenone)</v>
      </c>
      <c r="P1132" s="131">
        <v>4</v>
      </c>
    </row>
    <row r="1133" spans="1:29" ht="15.75" customHeight="1" x14ac:dyDescent="0.25">
      <c r="A1133" s="142" t="str">
        <f>[3]Enums!$A$146</f>
        <v>1.1.2</v>
      </c>
      <c r="E1133" s="131" t="str">
        <f>Objects!$O$61</f>
        <v>Beaker (p-Fluorobenzoyl Chloride)</v>
      </c>
      <c r="F1133" s="131">
        <v>16</v>
      </c>
      <c r="G1133" s="132" t="str">
        <f>Objects!$O$60</f>
        <v>Beaker (Fluorobenzene)</v>
      </c>
      <c r="H1133" s="131">
        <v>16</v>
      </c>
      <c r="O1133" s="160" t="str">
        <f>Objects!$O$66</f>
        <v>Beaker (4,4-Difluorobenzophenone)</v>
      </c>
      <c r="P1133" s="131">
        <v>16</v>
      </c>
    </row>
    <row r="1134" spans="1:29" ht="15.75" customHeight="1" x14ac:dyDescent="0.25">
      <c r="A1134" s="142" t="str">
        <f>[3]Enums!$A$146</f>
        <v>1.1.2</v>
      </c>
      <c r="E1134" s="131" t="str">
        <f>Objects!$P$61</f>
        <v>Drum (p-Fluorobenzoyl Chloride)</v>
      </c>
      <c r="F1134" s="131">
        <v>1</v>
      </c>
      <c r="G1134" s="132" t="str">
        <f>Objects!$P$60</f>
        <v>Drum (Fluorobenzene)</v>
      </c>
      <c r="H1134" s="131">
        <v>1</v>
      </c>
      <c r="O1134" s="160" t="str">
        <f>Objects!$P$66</f>
        <v>Drum (4,4-Difluorobenzophenone)</v>
      </c>
      <c r="P1134" s="131">
        <v>1</v>
      </c>
    </row>
    <row r="1135" spans="1:29" ht="15.75" customHeight="1" x14ac:dyDescent="0.25">
      <c r="A1135" s="142" t="str">
        <f>[3]Enums!$A$146</f>
        <v>1.1.2</v>
      </c>
      <c r="E1135" s="131" t="str">
        <f>Objects!$P$61</f>
        <v>Drum (p-Fluorobenzoyl Chloride)</v>
      </c>
      <c r="F1135" s="131">
        <v>4</v>
      </c>
      <c r="G1135" s="132" t="str">
        <f>Objects!$P$60</f>
        <v>Drum (Fluorobenzene)</v>
      </c>
      <c r="H1135" s="127">
        <v>4</v>
      </c>
      <c r="O1135" s="160" t="str">
        <f>Objects!$P$66</f>
        <v>Drum (4,4-Difluorobenzophenone)</v>
      </c>
      <c r="P1135" s="127">
        <v>4</v>
      </c>
      <c r="Q1135" s="134"/>
      <c r="R1135" s="134"/>
      <c r="S1135" s="134"/>
    </row>
    <row r="1136" spans="1:29" ht="15.75" customHeight="1" x14ac:dyDescent="0.25">
      <c r="A1136" s="142" t="str">
        <f>[3]Enums!$A$146</f>
        <v>1.1.2</v>
      </c>
      <c r="E1136" s="131" t="str">
        <f>Objects!$P$61</f>
        <v>Drum (p-Fluorobenzoyl Chloride)</v>
      </c>
      <c r="F1136" s="131">
        <v>16</v>
      </c>
      <c r="G1136" s="132" t="str">
        <f>Objects!$P$60</f>
        <v>Drum (Fluorobenzene)</v>
      </c>
      <c r="H1136" s="127">
        <v>16</v>
      </c>
      <c r="O1136" s="160" t="str">
        <f>Objects!$P$66</f>
        <v>Drum (4,4-Difluorobenzophenone)</v>
      </c>
      <c r="P1136" s="127">
        <v>16</v>
      </c>
      <c r="Q1136" s="134"/>
      <c r="R1136" s="134"/>
      <c r="S1136" s="134"/>
    </row>
    <row r="1137" spans="1:19" ht="15.75" customHeight="1" x14ac:dyDescent="0.25">
      <c r="A1137" s="142" t="str">
        <f>[3]Enums!$A$146</f>
        <v>1.1.2</v>
      </c>
      <c r="E1137" s="131" t="str">
        <f>Objects!$P$61</f>
        <v>Drum (p-Fluorobenzoyl Chloride)</v>
      </c>
      <c r="F1137" s="131">
        <v>64</v>
      </c>
      <c r="G1137" s="132" t="str">
        <f>Objects!$P$60</f>
        <v>Drum (Fluorobenzene)</v>
      </c>
      <c r="H1137" s="127">
        <v>64</v>
      </c>
      <c r="O1137" s="160" t="str">
        <f>Objects!$P$66</f>
        <v>Drum (4,4-Difluorobenzophenone)</v>
      </c>
      <c r="P1137" s="127">
        <v>64</v>
      </c>
      <c r="Q1137" s="134"/>
      <c r="R1137" s="134"/>
      <c r="S1137" s="134"/>
    </row>
    <row r="1138" spans="1:19" ht="15.75" customHeight="1" x14ac:dyDescent="0.25">
      <c r="A1138" s="142" t="str">
        <f>[3]Enums!$A$146</f>
        <v>1.1.2</v>
      </c>
      <c r="E1138" s="131" t="str">
        <f>Objects!$N$66</f>
        <v>Vial (4,4-Difluorobenzophenone)</v>
      </c>
      <c r="F1138" s="131">
        <v>1</v>
      </c>
      <c r="G1138" s="132" t="str">
        <f>Objects!$N$54</f>
        <v>Bag (Disodium Hydroquinone)</v>
      </c>
      <c r="H1138" s="131">
        <v>1</v>
      </c>
      <c r="O1138" s="160" t="str">
        <f>Objects!$V$47</f>
        <v>Bag (PolyEther Ether Ketone Pellets)</v>
      </c>
      <c r="P1138" s="131">
        <v>2</v>
      </c>
      <c r="Q1138" s="134"/>
      <c r="R1138" s="134"/>
      <c r="S1138" s="134"/>
    </row>
    <row r="1139" spans="1:19" ht="15.75" customHeight="1" x14ac:dyDescent="0.25">
      <c r="A1139" s="142" t="str">
        <f>[3]Enums!$A$146</f>
        <v>1.1.2</v>
      </c>
      <c r="E1139" s="131" t="str">
        <f>Objects!$N$66</f>
        <v>Vial (4,4-Difluorobenzophenone)</v>
      </c>
      <c r="F1139" s="131">
        <v>4</v>
      </c>
      <c r="G1139" s="132" t="str">
        <f>Objects!$N$54</f>
        <v>Bag (Disodium Hydroquinone)</v>
      </c>
      <c r="H1139" s="131">
        <v>4</v>
      </c>
      <c r="O1139" s="160" t="str">
        <f>Objects!$V$47</f>
        <v>Bag (PolyEther Ether Ketone Pellets)</v>
      </c>
      <c r="P1139" s="131">
        <v>8</v>
      </c>
      <c r="Q1139" s="134"/>
      <c r="R1139" s="134"/>
      <c r="S1139" s="134"/>
    </row>
    <row r="1140" spans="1:19" ht="15.75" customHeight="1" x14ac:dyDescent="0.25">
      <c r="A1140" s="142" t="str">
        <f>[3]Enums!$A$146</f>
        <v>1.1.2</v>
      </c>
      <c r="E1140" s="131" t="str">
        <f>Objects!$N$66</f>
        <v>Vial (4,4-Difluorobenzophenone)</v>
      </c>
      <c r="F1140" s="131">
        <v>16</v>
      </c>
      <c r="G1140" s="132" t="str">
        <f>Objects!$N$54</f>
        <v>Bag (Disodium Hydroquinone)</v>
      </c>
      <c r="H1140" s="131">
        <v>16</v>
      </c>
      <c r="O1140" s="160" t="str">
        <f>Objects!$V$47</f>
        <v>Bag (PolyEther Ether Ketone Pellets)</v>
      </c>
      <c r="P1140" s="131">
        <v>32</v>
      </c>
      <c r="Q1140" s="134"/>
      <c r="R1140" s="134"/>
      <c r="S1140" s="134"/>
    </row>
    <row r="1141" spans="1:19" ht="15.75" customHeight="1" x14ac:dyDescent="0.25">
      <c r="A1141" s="142" t="str">
        <f>[3]Enums!$A$146</f>
        <v>1.1.2</v>
      </c>
      <c r="E1141" s="131" t="str">
        <f>Objects!$O$66</f>
        <v>Beaker (4,4-Difluorobenzophenone)</v>
      </c>
      <c r="F1141" s="131">
        <v>1</v>
      </c>
      <c r="G1141" s="132" t="str">
        <f>Objects!$O$54</f>
        <v>Sack (Disodium Hydroquinone)</v>
      </c>
      <c r="H1141" s="131">
        <v>1</v>
      </c>
      <c r="O1141" s="160" t="str">
        <f>Objects!$W$47</f>
        <v>Sack (PolyEther Ether Ketone Pellets)</v>
      </c>
      <c r="P1141" s="131">
        <v>2</v>
      </c>
      <c r="Q1141" s="134"/>
      <c r="R1141" s="134"/>
      <c r="S1141" s="134"/>
    </row>
    <row r="1142" spans="1:19" ht="15.75" customHeight="1" x14ac:dyDescent="0.25">
      <c r="A1142" s="142" t="str">
        <f>[3]Enums!$A$146</f>
        <v>1.1.2</v>
      </c>
      <c r="E1142" s="131" t="str">
        <f>Objects!$O$66</f>
        <v>Beaker (4,4-Difluorobenzophenone)</v>
      </c>
      <c r="F1142" s="131">
        <v>4</v>
      </c>
      <c r="G1142" s="132" t="str">
        <f>Objects!$O$54</f>
        <v>Sack (Disodium Hydroquinone)</v>
      </c>
      <c r="H1142" s="131">
        <v>4</v>
      </c>
      <c r="O1142" s="160" t="str">
        <f>Objects!$W$47</f>
        <v>Sack (PolyEther Ether Ketone Pellets)</v>
      </c>
      <c r="P1142" s="131">
        <v>8</v>
      </c>
      <c r="Q1142" s="134"/>
      <c r="R1142" s="134"/>
      <c r="S1142" s="134"/>
    </row>
    <row r="1143" spans="1:19" ht="15.75" customHeight="1" x14ac:dyDescent="0.25">
      <c r="A1143" s="142" t="str">
        <f>[3]Enums!$A$146</f>
        <v>1.1.2</v>
      </c>
      <c r="E1143" s="131" t="str">
        <f>Objects!$O$66</f>
        <v>Beaker (4,4-Difluorobenzophenone)</v>
      </c>
      <c r="F1143" s="131">
        <v>16</v>
      </c>
      <c r="G1143" s="132" t="str">
        <f>Objects!$O$54</f>
        <v>Sack (Disodium Hydroquinone)</v>
      </c>
      <c r="H1143" s="131">
        <v>16</v>
      </c>
      <c r="O1143" s="160" t="str">
        <f>Objects!$W$47</f>
        <v>Sack (PolyEther Ether Ketone Pellets)</v>
      </c>
      <c r="P1143" s="131">
        <v>32</v>
      </c>
      <c r="Q1143" s="134"/>
      <c r="R1143" s="134"/>
      <c r="S1143" s="134"/>
    </row>
    <row r="1144" spans="1:19" ht="15.75" customHeight="1" x14ac:dyDescent="0.25">
      <c r="A1144" s="142" t="str">
        <f>[3]Enums!$A$146</f>
        <v>1.1.2</v>
      </c>
      <c r="E1144" s="131" t="str">
        <f>Objects!$P$66</f>
        <v>Drum (4,4-Difluorobenzophenone)</v>
      </c>
      <c r="F1144" s="131">
        <v>1</v>
      </c>
      <c r="G1144" s="132" t="str">
        <f>Objects!$P$54</f>
        <v>Powder Keg (Disodium Hydroquinone)</v>
      </c>
      <c r="H1144" s="131">
        <v>1</v>
      </c>
      <c r="O1144" s="160" t="str">
        <f>Objects!$X$47</f>
        <v>Powder Keg (PolyEther Ether Ketone Pellets)</v>
      </c>
      <c r="P1144" s="131">
        <v>2</v>
      </c>
      <c r="Q1144" s="134"/>
      <c r="R1144" s="134"/>
      <c r="S1144" s="134"/>
    </row>
    <row r="1145" spans="1:19" ht="15.75" customHeight="1" x14ac:dyDescent="0.25">
      <c r="A1145" s="142" t="str">
        <f>[3]Enums!$A$146</f>
        <v>1.1.2</v>
      </c>
      <c r="E1145" s="131" t="str">
        <f>Objects!$P$66</f>
        <v>Drum (4,4-Difluorobenzophenone)</v>
      </c>
      <c r="F1145" s="127">
        <v>4</v>
      </c>
      <c r="G1145" s="132" t="str">
        <f>Objects!$P$54</f>
        <v>Powder Keg (Disodium Hydroquinone)</v>
      </c>
      <c r="H1145" s="131">
        <v>4</v>
      </c>
      <c r="O1145" s="160" t="str">
        <f>Objects!$X$47</f>
        <v>Powder Keg (PolyEther Ether Ketone Pellets)</v>
      </c>
      <c r="P1145" s="131">
        <v>8</v>
      </c>
      <c r="Q1145" s="134"/>
      <c r="R1145" s="134"/>
      <c r="S1145" s="134"/>
    </row>
    <row r="1146" spans="1:19" ht="15.75" customHeight="1" x14ac:dyDescent="0.25">
      <c r="A1146" s="142" t="str">
        <f>[3]Enums!$A$146</f>
        <v>1.1.2</v>
      </c>
      <c r="E1146" s="131" t="str">
        <f>Objects!$P$66</f>
        <v>Drum (4,4-Difluorobenzophenone)</v>
      </c>
      <c r="F1146" s="127">
        <v>16</v>
      </c>
      <c r="G1146" s="132" t="str">
        <f>Objects!$P$54</f>
        <v>Powder Keg (Disodium Hydroquinone)</v>
      </c>
      <c r="H1146" s="131">
        <v>16</v>
      </c>
      <c r="O1146" s="160" t="str">
        <f>Objects!$X$47</f>
        <v>Powder Keg (PolyEther Ether Ketone Pellets)</v>
      </c>
      <c r="P1146" s="131">
        <v>32</v>
      </c>
      <c r="Q1146" s="134"/>
      <c r="R1146" s="134"/>
      <c r="S1146" s="134"/>
    </row>
    <row r="1147" spans="1:19" ht="15.75" customHeight="1" x14ac:dyDescent="0.25">
      <c r="A1147" s="142" t="str">
        <f>[3]Enums!$A$146</f>
        <v>1.1.2</v>
      </c>
      <c r="E1147" s="131" t="str">
        <f>Objects!$P$66</f>
        <v>Drum (4,4-Difluorobenzophenone)</v>
      </c>
      <c r="F1147" s="127">
        <v>64</v>
      </c>
      <c r="G1147" s="132" t="str">
        <f>Objects!$P$54</f>
        <v>Powder Keg (Disodium Hydroquinone)</v>
      </c>
      <c r="H1147" s="131">
        <v>64</v>
      </c>
      <c r="O1147" s="160" t="str">
        <f>Objects!$X$47</f>
        <v>Powder Keg (PolyEther Ether Ketone Pellets)</v>
      </c>
      <c r="P1147" s="131">
        <v>64</v>
      </c>
      <c r="Q1147" s="134" t="str">
        <f>Objects!$X$47</f>
        <v>Powder Keg (PolyEther Ether Ketone Pellets)</v>
      </c>
      <c r="R1147" s="134">
        <v>64</v>
      </c>
      <c r="S1147" s="134"/>
    </row>
    <row r="1148" spans="1:19" ht="15.75" customHeight="1" x14ac:dyDescent="0.25">
      <c r="A1148" s="142" t="str">
        <f>[3]Enums!$A$146</f>
        <v>1.1.2</v>
      </c>
      <c r="E1148" s="126" t="str">
        <f>Objects!$J$94</f>
        <v>Flask (Carbon Monoxide)</v>
      </c>
      <c r="F1148" s="131">
        <v>1</v>
      </c>
      <c r="G1148" s="123" t="str">
        <f>Objects!$R$2</f>
        <v>Flask (Hydrogen)</v>
      </c>
      <c r="H1148" s="131">
        <v>2</v>
      </c>
      <c r="I1148" s="126" t="str">
        <f>Objects!$G$32</f>
        <v>Zinc Nitrate Catalyst</v>
      </c>
      <c r="J1148" s="127">
        <v>1</v>
      </c>
      <c r="O1148" s="130" t="str">
        <f>Objects!$J$196</f>
        <v>Vial (Methanol)</v>
      </c>
      <c r="P1148" s="127">
        <v>1</v>
      </c>
      <c r="Q1148" s="134"/>
      <c r="R1148" s="134"/>
      <c r="S1148" s="134"/>
    </row>
    <row r="1149" spans="1:19" ht="15.75" customHeight="1" x14ac:dyDescent="0.25">
      <c r="A1149" s="142" t="str">
        <f>[3]Enums!$A$146</f>
        <v>1.1.2</v>
      </c>
      <c r="E1149" s="126" t="str">
        <f>Objects!$J$94</f>
        <v>Flask (Carbon Monoxide)</v>
      </c>
      <c r="F1149" s="131">
        <v>4</v>
      </c>
      <c r="G1149" s="123" t="str">
        <f>Objects!$R$2</f>
        <v>Flask (Hydrogen)</v>
      </c>
      <c r="H1149" s="131">
        <v>8</v>
      </c>
      <c r="I1149" s="126" t="str">
        <f>Objects!$G$32</f>
        <v>Zinc Nitrate Catalyst</v>
      </c>
      <c r="J1149" s="127">
        <v>2</v>
      </c>
      <c r="O1149" s="130" t="str">
        <f>Objects!$J$196</f>
        <v>Vial (Methanol)</v>
      </c>
      <c r="P1149" s="127">
        <v>4</v>
      </c>
      <c r="Q1149" s="126" t="str">
        <f>Objects!$G$32</f>
        <v>Zinc Nitrate Catalyst</v>
      </c>
      <c r="R1149" s="127">
        <v>1</v>
      </c>
      <c r="S1149" s="134"/>
    </row>
    <row r="1150" spans="1:19" ht="15.75" customHeight="1" x14ac:dyDescent="0.25">
      <c r="A1150" s="142" t="str">
        <f>[3]Enums!$A$146</f>
        <v>1.1.2</v>
      </c>
      <c r="E1150" s="126" t="str">
        <f>Objects!$J$94</f>
        <v>Flask (Carbon Monoxide)</v>
      </c>
      <c r="F1150" s="131">
        <v>16</v>
      </c>
      <c r="G1150" s="123" t="str">
        <f>Objects!$R$2</f>
        <v>Flask (Hydrogen)</v>
      </c>
      <c r="H1150" s="131">
        <v>32</v>
      </c>
      <c r="I1150" s="126" t="str">
        <f>Objects!$G$32</f>
        <v>Zinc Nitrate Catalyst</v>
      </c>
      <c r="J1150" s="127">
        <v>3</v>
      </c>
      <c r="O1150" s="130" t="str">
        <f>Objects!$J$196</f>
        <v>Vial (Methanol)</v>
      </c>
      <c r="P1150" s="127">
        <v>16</v>
      </c>
      <c r="Q1150" s="126" t="str">
        <f>Objects!$G$32</f>
        <v>Zinc Nitrate Catalyst</v>
      </c>
      <c r="R1150" s="127">
        <v>2</v>
      </c>
      <c r="S1150" s="134"/>
    </row>
    <row r="1151" spans="1:19" ht="15.75" customHeight="1" x14ac:dyDescent="0.25">
      <c r="A1151" s="142" t="str">
        <f>[3]Enums!$A$146</f>
        <v>1.1.2</v>
      </c>
      <c r="E1151" s="126" t="str">
        <f>Objects!$K$94</f>
        <v>Cartridge (Carbon Monoxide)</v>
      </c>
      <c r="F1151" s="131">
        <v>1</v>
      </c>
      <c r="G1151" s="123" t="str">
        <f>Objects!$S$2</f>
        <v>Cartridge (Hydrogen)</v>
      </c>
      <c r="H1151" s="131">
        <v>2</v>
      </c>
      <c r="I1151" s="126" t="str">
        <f>Objects!$G$32</f>
        <v>Zinc Nitrate Catalyst</v>
      </c>
      <c r="J1151" s="127">
        <v>4</v>
      </c>
      <c r="O1151" s="130" t="str">
        <f>Objects!$K$196</f>
        <v>Beaker (Methanol)</v>
      </c>
      <c r="P1151" s="127">
        <v>1</v>
      </c>
      <c r="Q1151" s="126" t="str">
        <f>Objects!$G$32</f>
        <v>Zinc Nitrate Catalyst</v>
      </c>
      <c r="R1151" s="127">
        <v>3</v>
      </c>
    </row>
    <row r="1152" spans="1:19" ht="15.75" customHeight="1" x14ac:dyDescent="0.25">
      <c r="A1152" s="142" t="str">
        <f>[3]Enums!$A$146</f>
        <v>1.1.2</v>
      </c>
      <c r="E1152" s="126" t="str">
        <f>Objects!$K$94</f>
        <v>Cartridge (Carbon Monoxide)</v>
      </c>
      <c r="F1152" s="131">
        <v>4</v>
      </c>
      <c r="G1152" s="123" t="str">
        <f>Objects!$S$2</f>
        <v>Cartridge (Hydrogen)</v>
      </c>
      <c r="H1152" s="131">
        <v>8</v>
      </c>
      <c r="I1152" s="126" t="str">
        <f>Objects!$G$32</f>
        <v>Zinc Nitrate Catalyst</v>
      </c>
      <c r="J1152" s="127">
        <v>5</v>
      </c>
      <c r="O1152" s="130" t="str">
        <f>Objects!$K$196</f>
        <v>Beaker (Methanol)</v>
      </c>
      <c r="P1152" s="127">
        <v>4</v>
      </c>
      <c r="Q1152" s="126" t="str">
        <f>Objects!$G$32</f>
        <v>Zinc Nitrate Catalyst</v>
      </c>
      <c r="R1152" s="127">
        <v>4</v>
      </c>
    </row>
    <row r="1153" spans="1:18" ht="15.75" customHeight="1" x14ac:dyDescent="0.25">
      <c r="A1153" s="142" t="str">
        <f>[3]Enums!$A$146</f>
        <v>1.1.2</v>
      </c>
      <c r="E1153" s="126" t="str">
        <f>Objects!$K$94</f>
        <v>Cartridge (Carbon Monoxide)</v>
      </c>
      <c r="F1153" s="131">
        <v>16</v>
      </c>
      <c r="G1153" s="123" t="str">
        <f>Objects!$S$2</f>
        <v>Cartridge (Hydrogen)</v>
      </c>
      <c r="H1153" s="131">
        <v>32</v>
      </c>
      <c r="I1153" s="126" t="str">
        <f>Objects!$G$32</f>
        <v>Zinc Nitrate Catalyst</v>
      </c>
      <c r="J1153" s="127">
        <v>6</v>
      </c>
      <c r="O1153" s="130" t="str">
        <f>Objects!$K$196</f>
        <v>Beaker (Methanol)</v>
      </c>
      <c r="P1153" s="127">
        <v>16</v>
      </c>
      <c r="Q1153" s="126" t="str">
        <f>Objects!$G$32</f>
        <v>Zinc Nitrate Catalyst</v>
      </c>
      <c r="R1153" s="127">
        <v>5</v>
      </c>
    </row>
    <row r="1154" spans="1:18" ht="15.75" customHeight="1" x14ac:dyDescent="0.25">
      <c r="A1154" s="142" t="str">
        <f>[3]Enums!$A$146</f>
        <v>1.1.2</v>
      </c>
      <c r="E1154" s="126" t="str">
        <f>Objects!$L$94</f>
        <v>Canister (Carbon Monoxide)</v>
      </c>
      <c r="F1154" s="131">
        <v>1</v>
      </c>
      <c r="G1154" s="123" t="str">
        <f>Objects!$T$2</f>
        <v>Canister (Hydrogen)</v>
      </c>
      <c r="H1154" s="131">
        <v>2</v>
      </c>
      <c r="I1154" s="126" t="str">
        <f>Objects!$G$32</f>
        <v>Zinc Nitrate Catalyst</v>
      </c>
      <c r="J1154" s="127">
        <v>7</v>
      </c>
      <c r="O1154" s="130" t="str">
        <f>Objects!$L$196</f>
        <v>Drum (Methanol)</v>
      </c>
      <c r="P1154" s="127">
        <v>1</v>
      </c>
      <c r="Q1154" s="126" t="str">
        <f>Objects!$G$32</f>
        <v>Zinc Nitrate Catalyst</v>
      </c>
      <c r="R1154" s="127">
        <v>6</v>
      </c>
    </row>
    <row r="1155" spans="1:18" ht="15.75" customHeight="1" x14ac:dyDescent="0.25">
      <c r="A1155" s="142" t="str">
        <f>[3]Enums!$A$146</f>
        <v>1.1.2</v>
      </c>
      <c r="E1155" s="126" t="str">
        <f>Objects!$L$94</f>
        <v>Canister (Carbon Monoxide)</v>
      </c>
      <c r="F1155" s="127">
        <v>4</v>
      </c>
      <c r="G1155" s="123" t="str">
        <f>Objects!$T$2</f>
        <v>Canister (Hydrogen)</v>
      </c>
      <c r="H1155" s="127">
        <v>8</v>
      </c>
      <c r="I1155" s="126" t="str">
        <f>Objects!$G$32</f>
        <v>Zinc Nitrate Catalyst</v>
      </c>
      <c r="J1155" s="127">
        <v>8</v>
      </c>
      <c r="O1155" s="130" t="str">
        <f>Objects!$L$196</f>
        <v>Drum (Methanol)</v>
      </c>
      <c r="P1155" s="127">
        <v>4</v>
      </c>
      <c r="Q1155" s="126" t="str">
        <f>Objects!$G$32</f>
        <v>Zinc Nitrate Catalyst</v>
      </c>
      <c r="R1155" s="127">
        <v>7</v>
      </c>
    </row>
    <row r="1156" spans="1:18" ht="15.75" customHeight="1" x14ac:dyDescent="0.25">
      <c r="A1156" s="142" t="str">
        <f>[3]Enums!$A$146</f>
        <v>1.1.2</v>
      </c>
      <c r="E1156" s="126" t="str">
        <f>Objects!$L$94</f>
        <v>Canister (Carbon Monoxide)</v>
      </c>
      <c r="F1156" s="127">
        <v>16</v>
      </c>
      <c r="G1156" s="123" t="str">
        <f>Objects!$T$2</f>
        <v>Canister (Hydrogen)</v>
      </c>
      <c r="H1156" s="127">
        <v>32</v>
      </c>
      <c r="I1156" s="126" t="str">
        <f>Objects!$G$32</f>
        <v>Zinc Nitrate Catalyst</v>
      </c>
      <c r="J1156" s="127">
        <v>9</v>
      </c>
      <c r="O1156" s="130" t="str">
        <f>Objects!$L$196</f>
        <v>Drum (Methanol)</v>
      </c>
      <c r="P1156" s="127">
        <v>16</v>
      </c>
      <c r="Q1156" s="126" t="str">
        <f>Objects!$G$32</f>
        <v>Zinc Nitrate Catalyst</v>
      </c>
      <c r="R1156" s="127">
        <v>8</v>
      </c>
    </row>
    <row r="1157" spans="1:18" ht="15.75" customHeight="1" x14ac:dyDescent="0.25">
      <c r="A1157" s="142" t="str">
        <f>[3]Enums!$A$146</f>
        <v>1.1.2</v>
      </c>
      <c r="E1157" s="126" t="str">
        <f>Objects!$L$94</f>
        <v>Canister (Carbon Monoxide)</v>
      </c>
      <c r="F1157" s="127">
        <v>64</v>
      </c>
      <c r="G1157" s="123" t="str">
        <f>Objects!$T$2</f>
        <v>Canister (Hydrogen)</v>
      </c>
      <c r="H1157" s="127">
        <v>64</v>
      </c>
      <c r="I1157" s="126" t="str">
        <f>Objects!$G$32</f>
        <v>Zinc Nitrate Catalyst</v>
      </c>
      <c r="J1157" s="127">
        <v>10</v>
      </c>
      <c r="O1157" s="130" t="str">
        <f>Objects!$L$196</f>
        <v>Drum (Methanol)</v>
      </c>
      <c r="P1157" s="127">
        <v>64</v>
      </c>
      <c r="Q1157" s="126" t="str">
        <f>Objects!$G$32</f>
        <v>Zinc Nitrate Catalyst</v>
      </c>
      <c r="R1157" s="127">
        <v>9</v>
      </c>
    </row>
    <row r="1158" spans="1:18" ht="15.75" customHeight="1" x14ac:dyDescent="0.2">
      <c r="A1158" s="142" t="str">
        <f>[3]Enums!$A$152</f>
        <v>1.3.1</v>
      </c>
      <c r="E1158" t="str">
        <f>Objects!$J$284</f>
        <v>Vial (Styrene)</v>
      </c>
      <c r="F1158" s="127">
        <v>1</v>
      </c>
      <c r="G1158" s="126" t="str">
        <f>Objects!$N$4</f>
        <v>Vial (Acrylonitrile)</v>
      </c>
      <c r="H1158" s="127">
        <v>1</v>
      </c>
      <c r="O1158" s="158" t="str">
        <f>Objects!$V$106</f>
        <v>Bag (Styrene-Acrylonitrile Pellets)</v>
      </c>
      <c r="P1158" s="127">
        <v>1</v>
      </c>
    </row>
    <row r="1159" spans="1:18" ht="15.75" customHeight="1" x14ac:dyDescent="0.2">
      <c r="A1159" s="142" t="str">
        <f>[3]Enums!$A$152</f>
        <v>1.3.1</v>
      </c>
      <c r="E1159" t="str">
        <f>Objects!$J$284</f>
        <v>Vial (Styrene)</v>
      </c>
      <c r="F1159" s="127">
        <v>4</v>
      </c>
      <c r="G1159" s="126" t="str">
        <f>Objects!$N$4</f>
        <v>Vial (Acrylonitrile)</v>
      </c>
      <c r="H1159" s="127">
        <v>4</v>
      </c>
      <c r="O1159" s="158" t="str">
        <f>Objects!$V$106</f>
        <v>Bag (Styrene-Acrylonitrile Pellets)</v>
      </c>
      <c r="P1159" s="127">
        <v>4</v>
      </c>
    </row>
    <row r="1160" spans="1:18" ht="15.75" customHeight="1" x14ac:dyDescent="0.2">
      <c r="A1160" s="142" t="str">
        <f>[3]Enums!$A$152</f>
        <v>1.3.1</v>
      </c>
      <c r="E1160" t="str">
        <f>Objects!$J$284</f>
        <v>Vial (Styrene)</v>
      </c>
      <c r="F1160" s="127">
        <v>16</v>
      </c>
      <c r="G1160" s="126" t="str">
        <f>Objects!$N$4</f>
        <v>Vial (Acrylonitrile)</v>
      </c>
      <c r="H1160" s="127">
        <v>16</v>
      </c>
      <c r="O1160" s="158" t="str">
        <f>Objects!$V$106</f>
        <v>Bag (Styrene-Acrylonitrile Pellets)</v>
      </c>
      <c r="P1160" s="127">
        <v>16</v>
      </c>
    </row>
    <row r="1161" spans="1:18" ht="15.75" customHeight="1" x14ac:dyDescent="0.2">
      <c r="A1161" s="142" t="str">
        <f>[3]Enums!$A$152</f>
        <v>1.3.1</v>
      </c>
      <c r="E1161" t="str">
        <f>Objects!$K$284</f>
        <v>Beaker (Styrene)</v>
      </c>
      <c r="F1161" s="127">
        <v>1</v>
      </c>
      <c r="G1161" s="126" t="str">
        <f>Objects!$O$4</f>
        <v>Beaker (Acrylonitrile)</v>
      </c>
      <c r="H1161" s="127">
        <v>1</v>
      </c>
      <c r="O1161" s="158" t="str">
        <f>Objects!$W$106</f>
        <v>Sack (Styrene-Acrylonitrile Pellets)</v>
      </c>
      <c r="P1161" s="127">
        <v>1</v>
      </c>
    </row>
    <row r="1162" spans="1:18" ht="15.75" customHeight="1" x14ac:dyDescent="0.2">
      <c r="A1162" s="142" t="str">
        <f>[3]Enums!$A$152</f>
        <v>1.3.1</v>
      </c>
      <c r="E1162" t="str">
        <f>Objects!$K$284</f>
        <v>Beaker (Styrene)</v>
      </c>
      <c r="F1162" s="127">
        <v>4</v>
      </c>
      <c r="G1162" s="126" t="str">
        <f>Objects!$O$4</f>
        <v>Beaker (Acrylonitrile)</v>
      </c>
      <c r="H1162" s="127">
        <v>4</v>
      </c>
      <c r="O1162" s="158" t="str">
        <f>Objects!$W$106</f>
        <v>Sack (Styrene-Acrylonitrile Pellets)</v>
      </c>
      <c r="P1162" s="127">
        <v>6</v>
      </c>
    </row>
    <row r="1163" spans="1:18" ht="15.75" customHeight="1" x14ac:dyDescent="0.2">
      <c r="A1163" s="142" t="str">
        <f>[3]Enums!$A$152</f>
        <v>1.3.1</v>
      </c>
      <c r="E1163" t="str">
        <f>Objects!$K$284</f>
        <v>Beaker (Styrene)</v>
      </c>
      <c r="F1163" s="127">
        <v>16</v>
      </c>
      <c r="G1163" s="126" t="str">
        <f>Objects!$O$4</f>
        <v>Beaker (Acrylonitrile)</v>
      </c>
      <c r="H1163" s="127">
        <v>16</v>
      </c>
      <c r="O1163" s="158" t="str">
        <f>Objects!$W$106</f>
        <v>Sack (Styrene-Acrylonitrile Pellets)</v>
      </c>
      <c r="P1163" s="127">
        <v>16</v>
      </c>
    </row>
    <row r="1164" spans="1:18" ht="15.75" customHeight="1" x14ac:dyDescent="0.2">
      <c r="A1164" s="142" t="str">
        <f>[3]Enums!$A$152</f>
        <v>1.3.1</v>
      </c>
      <c r="E1164" t="str">
        <f>Objects!$L$284</f>
        <v>Drum (Styrene)</v>
      </c>
      <c r="F1164" s="127">
        <v>1</v>
      </c>
      <c r="G1164" s="126" t="str">
        <f>Objects!$P$4</f>
        <v>Drum (Acrylonitrile)</v>
      </c>
      <c r="H1164" s="127">
        <v>1</v>
      </c>
      <c r="O1164" s="158" t="str">
        <f>Objects!$X$106</f>
        <v>Powder Keg (Styrene-Acrylonitrile Pellets)</v>
      </c>
      <c r="P1164" s="127">
        <v>1</v>
      </c>
    </row>
    <row r="1165" spans="1:18" ht="15.75" customHeight="1" x14ac:dyDescent="0.2">
      <c r="A1165" s="142" t="str">
        <f>[3]Enums!$A$152</f>
        <v>1.3.1</v>
      </c>
      <c r="E1165" t="str">
        <f>Objects!$L$284</f>
        <v>Drum (Styrene)</v>
      </c>
      <c r="F1165" s="127">
        <v>4</v>
      </c>
      <c r="G1165" s="126" t="str">
        <f>Objects!$P$4</f>
        <v>Drum (Acrylonitrile)</v>
      </c>
      <c r="H1165" s="127">
        <v>4</v>
      </c>
      <c r="O1165" s="158" t="str">
        <f>Objects!$X$106</f>
        <v>Powder Keg (Styrene-Acrylonitrile Pellets)</v>
      </c>
      <c r="P1165" s="127">
        <v>6</v>
      </c>
    </row>
    <row r="1166" spans="1:18" ht="15.75" customHeight="1" x14ac:dyDescent="0.2">
      <c r="A1166" s="142" t="str">
        <f>[3]Enums!$A$152</f>
        <v>1.3.1</v>
      </c>
      <c r="E1166" t="str">
        <f>Objects!$L$284</f>
        <v>Drum (Styrene)</v>
      </c>
      <c r="F1166" s="127">
        <v>16</v>
      </c>
      <c r="G1166" s="126" t="str">
        <f>Objects!$P$4</f>
        <v>Drum (Acrylonitrile)</v>
      </c>
      <c r="H1166" s="127">
        <v>16</v>
      </c>
      <c r="O1166" s="158" t="str">
        <f>Objects!$X$106</f>
        <v>Powder Keg (Styrene-Acrylonitrile Pellets)</v>
      </c>
      <c r="P1166" s="127">
        <v>16</v>
      </c>
    </row>
    <row r="1167" spans="1:18" ht="15.75" customHeight="1" x14ac:dyDescent="0.2">
      <c r="A1167" s="142" t="str">
        <f>[3]Enums!$A$152</f>
        <v>1.3.1</v>
      </c>
      <c r="E1167" t="str">
        <f>Objects!$L$284</f>
        <v>Drum (Styrene)</v>
      </c>
      <c r="F1167" s="127">
        <v>64</v>
      </c>
      <c r="G1167" s="126" t="str">
        <f>Objects!$P$4</f>
        <v>Drum (Acrylonitrile)</v>
      </c>
      <c r="H1167" s="127">
        <v>64</v>
      </c>
      <c r="O1167" s="158" t="str">
        <f>Objects!$X$106</f>
        <v>Powder Keg (Styrene-Acrylonitrile Pellets)</v>
      </c>
      <c r="P1167" s="127">
        <v>64</v>
      </c>
    </row>
    <row r="1168" spans="1:18" ht="15.75" customHeight="1" x14ac:dyDescent="0.2">
      <c r="A1168" s="142" t="str">
        <f>'[2]Blocks (Poly)'!A2</f>
        <v>1.3.2</v>
      </c>
      <c r="E1168" s="126" t="str">
        <f>Objects!Z2</f>
        <v>Block (AF Resin)</v>
      </c>
      <c r="F1168" s="127">
        <v>1</v>
      </c>
      <c r="O1168" s="158" t="str">
        <f>Objects!$K$94</f>
        <v>Cartridge (Carbon Monoxide)</v>
      </c>
      <c r="P1168" s="127">
        <v>1</v>
      </c>
    </row>
    <row r="1169" spans="1:28" ht="15.75" customHeight="1" x14ac:dyDescent="0.2">
      <c r="A1169" s="142" t="str">
        <f>'[2]Blocks (Poly)'!A3</f>
        <v>1.0.0</v>
      </c>
      <c r="E1169" s="126" t="str">
        <f>Objects!Z3</f>
        <v>Block (ABS)</v>
      </c>
      <c r="F1169" s="127">
        <v>1</v>
      </c>
      <c r="O1169" s="158" t="str">
        <f>Objects!$K$94</f>
        <v>Cartridge (Carbon Monoxide)</v>
      </c>
      <c r="P1169" s="127">
        <v>1</v>
      </c>
    </row>
    <row r="1170" spans="1:28" ht="15.75" customHeight="1" x14ac:dyDescent="0.2">
      <c r="A1170" s="142"/>
      <c r="E1170" s="126" t="str">
        <f>Objects!Z4</f>
        <v>Block (Alkyd Resin)</v>
      </c>
      <c r="F1170" s="127">
        <v>1</v>
      </c>
      <c r="O1170" s="158" t="str">
        <f>Objects!$K$94</f>
        <v>Cartridge (Carbon Monoxide)</v>
      </c>
      <c r="P1170" s="127">
        <v>1</v>
      </c>
    </row>
    <row r="1171" spans="1:28" ht="15.75" customHeight="1" x14ac:dyDescent="0.2">
      <c r="A1171" s="142" t="str">
        <f>'[2]Blocks (Poly)'!A5</f>
        <v>1.0.0</v>
      </c>
      <c r="E1171" s="126" t="str">
        <f>Objects!Z5</f>
        <v>Block (A-PET)</v>
      </c>
      <c r="F1171" s="127">
        <v>1</v>
      </c>
      <c r="O1171" s="158" t="str">
        <f>Objects!$K$94</f>
        <v>Cartridge (Carbon Monoxide)</v>
      </c>
      <c r="P1171" s="127">
        <v>1</v>
      </c>
    </row>
    <row r="1172" spans="1:28" ht="15.75" customHeight="1" x14ac:dyDescent="0.2">
      <c r="A1172" s="142" t="str">
        <f>'[2]Blocks (Poly)'!A6</f>
        <v>1.1.0</v>
      </c>
      <c r="E1172" s="126" t="str">
        <f>Objects!Z6</f>
        <v>Block (BIIR)</v>
      </c>
      <c r="F1172" s="127">
        <v>1</v>
      </c>
      <c r="O1172" s="158" t="str">
        <f>Objects!$K$94</f>
        <v>Cartridge (Carbon Monoxide)</v>
      </c>
      <c r="P1172" s="127">
        <v>1</v>
      </c>
    </row>
    <row r="1173" spans="1:28" ht="15.75" customHeight="1" x14ac:dyDescent="0.2">
      <c r="A1173" s="142" t="str">
        <f>'[2]Blocks (Poly)'!A7</f>
        <v>1.1.0</v>
      </c>
      <c r="E1173" s="126" t="str">
        <f>Objects!Z7</f>
        <v>Block (Carbon Fiber)</v>
      </c>
      <c r="F1173" s="127">
        <v>1</v>
      </c>
      <c r="O1173" s="158" t="str">
        <f>Objects!$K$94</f>
        <v>Cartridge (Carbon Monoxide)</v>
      </c>
      <c r="P1173" s="127">
        <v>1</v>
      </c>
    </row>
    <row r="1174" spans="1:28" ht="15.75" customHeight="1" x14ac:dyDescent="0.2">
      <c r="A1174" s="142"/>
      <c r="E1174" s="126" t="str">
        <f>Objects!Z8</f>
        <v>Block (CTAP)</v>
      </c>
      <c r="F1174" s="127">
        <v>1</v>
      </c>
      <c r="O1174" s="158" t="str">
        <f>Objects!$K$94</f>
        <v>Cartridge (Carbon Monoxide)</v>
      </c>
      <c r="P1174" s="127">
        <v>1</v>
      </c>
    </row>
    <row r="1175" spans="1:28" ht="15.75" customHeight="1" x14ac:dyDescent="0.2">
      <c r="A1175" s="142" t="str">
        <f>'[2]Blocks (Poly)'!A9</f>
        <v>1.0.0</v>
      </c>
      <c r="E1175" s="126" t="str">
        <f>Objects!Z9</f>
        <v>Block (Cellulose)</v>
      </c>
      <c r="F1175" s="127">
        <v>1</v>
      </c>
      <c r="O1175" s="158" t="str">
        <f>Objects!$K$94</f>
        <v>Cartridge (Carbon Monoxide)</v>
      </c>
      <c r="P1175" s="127">
        <v>1</v>
      </c>
    </row>
    <row r="1176" spans="1:28" ht="15.75" customHeight="1" x14ac:dyDescent="0.2">
      <c r="A1176" s="142" t="str">
        <f>'[2]Blocks (Poly)'!A10</f>
        <v>1.1.0</v>
      </c>
      <c r="E1176" s="126" t="str">
        <f>Objects!Z10</f>
        <v>Block (Chitin)</v>
      </c>
      <c r="F1176" s="127">
        <v>1</v>
      </c>
      <c r="O1176" s="158" t="str">
        <f>Objects!$K$94</f>
        <v>Cartridge (Carbon Monoxide)</v>
      </c>
      <c r="P1176" s="127">
        <v>1</v>
      </c>
    </row>
    <row r="1177" spans="1:28" ht="15.75" customHeight="1" x14ac:dyDescent="0.2">
      <c r="A1177" s="142" t="str">
        <f>'[2]Blocks (Poly)'!A11</f>
        <v>1.1.0</v>
      </c>
      <c r="E1177" s="126" t="str">
        <f>Objects!Z11</f>
        <v>Block (CIIR)</v>
      </c>
      <c r="F1177" s="127">
        <v>1</v>
      </c>
      <c r="O1177" s="158" t="str">
        <f>Objects!$K$94</f>
        <v>Cartridge (Carbon Monoxide)</v>
      </c>
      <c r="P1177" s="127">
        <v>1</v>
      </c>
    </row>
    <row r="1178" spans="1:28" ht="15.75" customHeight="1" x14ac:dyDescent="0.2">
      <c r="A1178" s="142" t="str">
        <f>'[2]Blocks (Poly)'!A12</f>
        <v>1.1.2</v>
      </c>
      <c r="E1178" s="126" t="str">
        <f>Objects!Z12</f>
        <v>Block (Epoxy Resin)</v>
      </c>
      <c r="F1178" s="127">
        <v>1</v>
      </c>
      <c r="O1178" s="158" t="str">
        <f>Objects!$K$94</f>
        <v>Cartridge (Carbon Monoxide)</v>
      </c>
      <c r="P1178" s="127">
        <v>1</v>
      </c>
    </row>
    <row r="1179" spans="1:28" ht="15.75" customHeight="1" x14ac:dyDescent="0.2">
      <c r="A1179" s="142"/>
      <c r="E1179" s="126" t="str">
        <f>Objects!Z13</f>
        <v>Block (NRE)</v>
      </c>
      <c r="F1179" s="127">
        <v>1</v>
      </c>
      <c r="O1179" s="158" t="str">
        <f>Objects!$K$94</f>
        <v>Cartridge (Carbon Monoxide)</v>
      </c>
      <c r="P1179" s="127">
        <v>1</v>
      </c>
    </row>
    <row r="1180" spans="1:28" ht="15.75" customHeight="1" x14ac:dyDescent="0.2">
      <c r="A1180" s="142" t="str">
        <f>'[2]Blocks (Poly)'!A14</f>
        <v>1.1.0</v>
      </c>
      <c r="E1180" s="126" t="str">
        <f>Objects!Z14</f>
        <v>Block (EPM)</v>
      </c>
      <c r="F1180" s="127">
        <v>1</v>
      </c>
      <c r="O1180" s="158" t="str">
        <f>Objects!$K$94</f>
        <v>Cartridge (Carbon Monoxide)</v>
      </c>
      <c r="P1180" s="127">
        <v>1</v>
      </c>
    </row>
    <row r="1181" spans="1:28" ht="15.75" customHeight="1" x14ac:dyDescent="0.2">
      <c r="A1181" s="142" t="str">
        <f>'[2]Blocks (Poly)'!A15</f>
        <v>1.1.0</v>
      </c>
      <c r="E1181" s="126" t="str">
        <f>Objects!Z15</f>
        <v>Block (EPDM)</v>
      </c>
      <c r="F1181" s="127">
        <v>1</v>
      </c>
      <c r="O1181" s="158" t="str">
        <f>Objects!$K$94</f>
        <v>Cartridge (Carbon Monoxide)</v>
      </c>
      <c r="P1181" s="127">
        <v>1</v>
      </c>
    </row>
    <row r="1182" spans="1:28" ht="15.75" customHeight="1" x14ac:dyDescent="0.2">
      <c r="A1182" s="142" t="str">
        <f>'[2]Blocks (Poly)'!A16</f>
        <v>1.1.0</v>
      </c>
      <c r="E1182" s="126" t="str">
        <f>Objects!Z16</f>
        <v>Block (EVA)</v>
      </c>
      <c r="F1182" s="127">
        <v>1</v>
      </c>
      <c r="O1182" s="158" t="str">
        <f>Objects!$K$94</f>
        <v>Cartridge (Carbon Monoxide)</v>
      </c>
      <c r="P1182" s="127">
        <v>1</v>
      </c>
    </row>
    <row r="1183" spans="1:28" ht="15.75" customHeight="1" x14ac:dyDescent="0.2">
      <c r="A1183" s="142" t="str">
        <f>'[2]Blocks (Poly)'!A17</f>
        <v>1.0.0</v>
      </c>
      <c r="E1183" s="126" t="str">
        <f>Objects!Z17</f>
        <v>Block (HDPE)</v>
      </c>
      <c r="F1183" s="127">
        <v>1</v>
      </c>
      <c r="O1183" s="158" t="str">
        <f>Objects!$J$94</f>
        <v>Flask (Carbon Monoxide)</v>
      </c>
      <c r="P1183" s="127">
        <v>8</v>
      </c>
      <c r="Q1183" s="158" t="str">
        <f>Objects!$J$133</f>
        <v>Flask (Ethane)</v>
      </c>
      <c r="R1183" s="127">
        <v>16</v>
      </c>
      <c r="S1183" s="126" t="str">
        <f>Objects!$J$138</f>
        <v>Flask (Ethylene)</v>
      </c>
      <c r="T1183" s="126">
        <v>16</v>
      </c>
      <c r="U1183" s="126" t="str">
        <f>Objects!$J$253</f>
        <v>Flask (Propane)</v>
      </c>
      <c r="V1183" s="126">
        <v>8</v>
      </c>
      <c r="W1183" s="126" t="str">
        <f>Objects!$J$255</f>
        <v>Flask (Propylene)</v>
      </c>
      <c r="X1183" s="126">
        <v>8</v>
      </c>
      <c r="Y1183" s="126" t="str">
        <f>Objects!$J$73</f>
        <v>Vial (Butylene isomers)</v>
      </c>
      <c r="Z1183" s="126">
        <v>4</v>
      </c>
      <c r="AA1183" s="126" t="str">
        <f>Objects!$J$159</f>
        <v>Vial (Hexane Isomers)</v>
      </c>
      <c r="AB1183" s="126">
        <v>4</v>
      </c>
    </row>
    <row r="1184" spans="1:28" ht="15.75" customHeight="1" x14ac:dyDescent="0.2">
      <c r="A1184" s="142" t="str">
        <f>'[2]Blocks (Poly)'!A18</f>
        <v>1.1.0</v>
      </c>
      <c r="E1184" s="126" t="str">
        <f>Objects!Z18</f>
        <v>Block (HNBR)</v>
      </c>
      <c r="F1184" s="127">
        <v>1</v>
      </c>
      <c r="O1184" s="158" t="str">
        <f>Objects!$K$94</f>
        <v>Cartridge (Carbon Monoxide)</v>
      </c>
      <c r="P1184" s="127">
        <v>1</v>
      </c>
    </row>
    <row r="1185" spans="1:28" ht="15.75" customHeight="1" x14ac:dyDescent="0.2">
      <c r="A1185" s="142" t="str">
        <f>'[2]Blocks (Poly)'!A19</f>
        <v>1.1.0</v>
      </c>
      <c r="E1185" s="126" t="str">
        <f>Objects!Z19</f>
        <v>Block (Butyl Rubber)</v>
      </c>
      <c r="F1185" s="127">
        <v>1</v>
      </c>
      <c r="O1185" s="158" t="str">
        <f>Objects!$J$94</f>
        <v>Flask (Carbon Monoxide)</v>
      </c>
      <c r="P1185" s="127">
        <v>16</v>
      </c>
      <c r="Q1185" s="126" t="str">
        <f>Objects!$J$70</f>
        <v>Vial (Butadiene)</v>
      </c>
      <c r="R1185" s="126">
        <v>48</v>
      </c>
    </row>
    <row r="1186" spans="1:28" ht="15.75" customHeight="1" x14ac:dyDescent="0.2">
      <c r="A1186" s="142"/>
      <c r="E1186" s="126" t="str">
        <f>Objects!Z20</f>
        <v>Block (Lignin)</v>
      </c>
      <c r="F1186" s="127">
        <v>1</v>
      </c>
      <c r="O1186" s="158" t="str">
        <f>Objects!$K$94</f>
        <v>Cartridge (Carbon Monoxide)</v>
      </c>
      <c r="P1186" s="127">
        <v>1</v>
      </c>
    </row>
    <row r="1187" spans="1:28" ht="15.75" customHeight="1" x14ac:dyDescent="0.2">
      <c r="A1187" s="142" t="str">
        <f>'[2]Blocks (Poly)'!A21</f>
        <v>1.0.0</v>
      </c>
      <c r="E1187" s="126" t="str">
        <f>Objects!Z21</f>
        <v>Block (LLDPE)</v>
      </c>
      <c r="F1187" s="127">
        <v>1</v>
      </c>
      <c r="O1187" s="158" t="str">
        <f>Objects!$J$94</f>
        <v>Flask (Carbon Monoxide)</v>
      </c>
      <c r="P1187" s="127">
        <v>32</v>
      </c>
      <c r="Q1187" s="158" t="str">
        <f>Objects!$J$133</f>
        <v>Flask (Ethane)</v>
      </c>
      <c r="R1187" s="127">
        <v>8</v>
      </c>
      <c r="S1187" s="126" t="str">
        <f>Objects!$J$138</f>
        <v>Flask (Ethylene)</v>
      </c>
      <c r="T1187" s="126">
        <v>8</v>
      </c>
      <c r="U1187" s="126" t="str">
        <f>Objects!$J$253</f>
        <v>Flask (Propane)</v>
      </c>
      <c r="V1187" s="126">
        <v>6</v>
      </c>
      <c r="W1187" s="126" t="str">
        <f>Objects!$J$255</f>
        <v>Flask (Propylene)</v>
      </c>
      <c r="X1187" s="126">
        <v>6</v>
      </c>
      <c r="Y1187" s="126" t="str">
        <f>Objects!$J$73</f>
        <v>Vial (Butylene isomers)</v>
      </c>
      <c r="Z1187" s="126">
        <v>2</v>
      </c>
      <c r="AA1187" s="126" t="str">
        <f>Objects!$J$159</f>
        <v>Vial (Hexane Isomers)</v>
      </c>
      <c r="AB1187" s="126">
        <v>2</v>
      </c>
    </row>
    <row r="1188" spans="1:28" ht="15.75" customHeight="1" x14ac:dyDescent="0.2">
      <c r="A1188" s="142" t="str">
        <f>'[2]Blocks (Poly)'!A22</f>
        <v>1.0.0</v>
      </c>
      <c r="E1188" s="126" t="str">
        <f>Objects!Z22</f>
        <v>Block (LCP)</v>
      </c>
      <c r="F1188" s="127">
        <v>1</v>
      </c>
      <c r="O1188" s="158" t="str">
        <f>Objects!$K$94</f>
        <v>Cartridge (Carbon Monoxide)</v>
      </c>
      <c r="P1188" s="127">
        <v>1</v>
      </c>
    </row>
    <row r="1189" spans="1:28" ht="15.75" customHeight="1" x14ac:dyDescent="0.2">
      <c r="A1189" s="142" t="str">
        <f>'[2]Blocks (Poly)'!A23</f>
        <v>1.0.0</v>
      </c>
      <c r="E1189" s="126" t="str">
        <f>Objects!Z23</f>
        <v>Block (LDPE)</v>
      </c>
      <c r="F1189" s="127">
        <v>1</v>
      </c>
      <c r="O1189" s="158" t="str">
        <f>Objects!$J$94</f>
        <v>Flask (Carbon Monoxide)</v>
      </c>
      <c r="P1189" s="127">
        <v>32</v>
      </c>
      <c r="Q1189" s="158" t="str">
        <f>Objects!$J$133</f>
        <v>Flask (Ethane)</v>
      </c>
      <c r="R1189" s="127">
        <v>8</v>
      </c>
      <c r="S1189" s="126" t="str">
        <f>Objects!$J$138</f>
        <v>Flask (Ethylene)</v>
      </c>
      <c r="T1189" s="126">
        <v>8</v>
      </c>
      <c r="U1189" s="126" t="str">
        <f>Objects!$J$253</f>
        <v>Flask (Propane)</v>
      </c>
      <c r="V1189" s="126">
        <v>6</v>
      </c>
      <c r="W1189" s="126" t="str">
        <f>Objects!$J$255</f>
        <v>Flask (Propylene)</v>
      </c>
      <c r="X1189" s="126">
        <v>6</v>
      </c>
      <c r="Y1189" s="126" t="str">
        <f>Objects!$J$73</f>
        <v>Vial (Butylene isomers)</v>
      </c>
      <c r="Z1189" s="126">
        <v>2</v>
      </c>
      <c r="AA1189" s="126" t="str">
        <f>Objects!$J$159</f>
        <v>Vial (Hexane Isomers)</v>
      </c>
      <c r="AB1189" s="126">
        <v>2</v>
      </c>
    </row>
    <row r="1190" spans="1:28" ht="15.75" customHeight="1" x14ac:dyDescent="0.2">
      <c r="A1190" s="142" t="str">
        <f>'[2]Blocks (Poly)'!A24</f>
        <v>1.0.0</v>
      </c>
      <c r="E1190" s="126" t="str">
        <f>Objects!Z24</f>
        <v>Block (MDPE)</v>
      </c>
      <c r="F1190" s="127">
        <v>1</v>
      </c>
      <c r="O1190" s="158" t="str">
        <f>Objects!$J$94</f>
        <v>Flask (Carbon Monoxide)</v>
      </c>
      <c r="P1190" s="127">
        <v>16</v>
      </c>
      <c r="Q1190" s="158" t="str">
        <f>Objects!$J$133</f>
        <v>Flask (Ethane)</v>
      </c>
      <c r="R1190" s="127">
        <v>12</v>
      </c>
      <c r="S1190" s="126" t="str">
        <f>Objects!$J$138</f>
        <v>Flask (Ethylene)</v>
      </c>
      <c r="T1190" s="126">
        <v>12</v>
      </c>
      <c r="U1190" s="126" t="str">
        <f>Objects!$J$253</f>
        <v>Flask (Propane)</v>
      </c>
      <c r="V1190" s="126">
        <v>8</v>
      </c>
      <c r="W1190" s="126" t="str">
        <f>Objects!$J$255</f>
        <v>Flask (Propylene)</v>
      </c>
      <c r="X1190" s="126">
        <v>8</v>
      </c>
      <c r="Y1190" s="126" t="str">
        <f>Objects!$J$73</f>
        <v>Vial (Butylene isomers)</v>
      </c>
      <c r="Z1190" s="126">
        <v>4</v>
      </c>
      <c r="AA1190" s="126" t="str">
        <f>Objects!$J$159</f>
        <v>Vial (Hexane Isomers)</v>
      </c>
      <c r="AB1190" s="126">
        <v>4</v>
      </c>
    </row>
    <row r="1191" spans="1:28" ht="15.75" customHeight="1" x14ac:dyDescent="0.2">
      <c r="A1191" s="142"/>
      <c r="E1191" s="126" t="str">
        <f>Objects!Z25</f>
        <v>Block (MFP)</v>
      </c>
      <c r="F1191" s="127">
        <v>1</v>
      </c>
      <c r="O1191" s="158" t="str">
        <f>Objects!$K$94</f>
        <v>Cartridge (Carbon Monoxide)</v>
      </c>
      <c r="P1191" s="127">
        <v>1</v>
      </c>
    </row>
    <row r="1192" spans="1:28" ht="15.75" customHeight="1" x14ac:dyDescent="0.2">
      <c r="A1192" s="142" t="str">
        <f>'[2]Blocks (Poly)'!A26</f>
        <v>1.0.0</v>
      </c>
      <c r="E1192" s="126" t="str">
        <f>Objects!Z26</f>
        <v>Block (MALD)</v>
      </c>
      <c r="F1192" s="127">
        <v>1</v>
      </c>
      <c r="O1192" s="158" t="str">
        <f>Objects!$K$94</f>
        <v>Cartridge (Carbon Monoxide)</v>
      </c>
      <c r="P1192" s="127">
        <v>1</v>
      </c>
    </row>
    <row r="1193" spans="1:28" ht="15.75" customHeight="1" x14ac:dyDescent="0.2">
      <c r="A1193" s="142" t="str">
        <f>'[2]Blocks (Poly)'!A27</f>
        <v>1.1.0</v>
      </c>
      <c r="E1193" s="126" t="str">
        <f>Objects!Z27</f>
        <v>Block (NBR)</v>
      </c>
      <c r="F1193" s="127">
        <v>1</v>
      </c>
      <c r="O1193" s="158" t="str">
        <f>Objects!$K$94</f>
        <v>Cartridge (Carbon Monoxide)</v>
      </c>
      <c r="P1193" s="127">
        <v>1</v>
      </c>
    </row>
    <row r="1194" spans="1:28" ht="15.75" customHeight="1" x14ac:dyDescent="0.2">
      <c r="A1194" s="142" t="str">
        <f>'[2]Blocks (Poly)'!A28</f>
        <v>1.0.0</v>
      </c>
      <c r="E1194" s="126" t="str">
        <f>Objects!Z28</f>
        <v>Block (PFA)</v>
      </c>
      <c r="F1194" s="127">
        <v>1</v>
      </c>
      <c r="O1194" s="158" t="str">
        <f>Objects!$K$94</f>
        <v>Cartridge (Carbon Monoxide)</v>
      </c>
      <c r="P1194" s="127">
        <v>1</v>
      </c>
    </row>
    <row r="1195" spans="1:28" ht="15.75" customHeight="1" x14ac:dyDescent="0.2">
      <c r="A1195" s="142" t="str">
        <f>'[2]Blocks (Poly)'!A29</f>
        <v>1.0.0</v>
      </c>
      <c r="E1195" s="126" t="str">
        <f>Objects!Z29</f>
        <v>Block (PALD)</v>
      </c>
      <c r="F1195" s="127">
        <v>1</v>
      </c>
      <c r="O1195" s="158" t="str">
        <f>Objects!$K$94</f>
        <v>Cartridge (Carbon Monoxide)</v>
      </c>
      <c r="P1195" s="127">
        <v>1</v>
      </c>
    </row>
    <row r="1196" spans="1:28" ht="15.75" customHeight="1" x14ac:dyDescent="0.2">
      <c r="A1196" s="142" t="str">
        <f>'[2]Blocks (Poly)'!A30</f>
        <v>1.1.2</v>
      </c>
      <c r="E1196" s="126" t="str">
        <f>Objects!Z30</f>
        <v>Block (Phenol Formaldehydes)</v>
      </c>
      <c r="F1196" s="127">
        <v>1</v>
      </c>
      <c r="O1196" s="158" t="str">
        <f>Objects!$J$94</f>
        <v>Flask (Carbon Monoxide)</v>
      </c>
      <c r="P1196" s="127">
        <v>32</v>
      </c>
      <c r="Q1196" s="158" t="str">
        <f>Objects!$J$93</f>
        <v>Flask (Carbon Dioxide)</v>
      </c>
      <c r="R1196" s="126">
        <v>32</v>
      </c>
    </row>
    <row r="1197" spans="1:28" ht="15.75" customHeight="1" x14ac:dyDescent="0.2">
      <c r="A1197" s="142" t="str">
        <f>'[2]Blocks (Poly)'!A31</f>
        <v>1.0.0</v>
      </c>
      <c r="E1197" s="126" t="str">
        <f>Objects!Z31</f>
        <v>Block (PHBV)</v>
      </c>
      <c r="F1197" s="127">
        <v>1</v>
      </c>
      <c r="O1197" s="158" t="str">
        <f>Objects!$K$94</f>
        <v>Cartridge (Carbon Monoxide)</v>
      </c>
      <c r="P1197" s="127">
        <v>1</v>
      </c>
    </row>
    <row r="1198" spans="1:28" ht="15.75" customHeight="1" x14ac:dyDescent="0.2">
      <c r="A1198" s="142" t="str">
        <f>'[2]Blocks (Poly)'!A32</f>
        <v>1.3.2</v>
      </c>
      <c r="E1198" s="126" t="str">
        <f>Objects!Z32</f>
        <v>Block (P1B)</v>
      </c>
      <c r="F1198" s="127">
        <v>1</v>
      </c>
      <c r="O1198" s="158" t="str">
        <f>Objects!$K$94</f>
        <v>Cartridge (Carbon Monoxide)</v>
      </c>
      <c r="P1198" s="127">
        <v>1</v>
      </c>
    </row>
    <row r="1199" spans="1:28" ht="15.75" customHeight="1" x14ac:dyDescent="0.2">
      <c r="A1199" s="142" t="str">
        <f>'[2]Blocks (Poly)'!A33</f>
        <v>1.3.2</v>
      </c>
      <c r="E1199" s="126" t="str">
        <f>Objects!Z33</f>
        <v>Block (PDPE)</v>
      </c>
      <c r="F1199" s="127">
        <v>1</v>
      </c>
      <c r="O1199" s="158" t="str">
        <f>Objects!$K$94</f>
        <v>Cartridge (Carbon Monoxide)</v>
      </c>
      <c r="P1199" s="127">
        <v>1</v>
      </c>
    </row>
    <row r="1200" spans="1:28" ht="15.75" customHeight="1" x14ac:dyDescent="0.2">
      <c r="A1200" s="142" t="str">
        <f>'[2]Blocks (Poly)'!A34</f>
        <v>1.3.2</v>
      </c>
      <c r="E1200" s="126" t="str">
        <f>Objects!Z34</f>
        <v>Block (PHB)</v>
      </c>
      <c r="F1200" s="127">
        <v>1</v>
      </c>
      <c r="O1200" s="158" t="str">
        <f>Objects!$K$94</f>
        <v>Cartridge (Carbon Monoxide)</v>
      </c>
      <c r="P1200" s="127">
        <v>1</v>
      </c>
    </row>
    <row r="1201" spans="1:22" ht="15.75" customHeight="1" x14ac:dyDescent="0.2">
      <c r="A1201" s="142" t="str">
        <f>'[2]Blocks (Poly)'!A35</f>
        <v>1.3.2</v>
      </c>
      <c r="E1201" s="126" t="str">
        <f>Objects!Z35</f>
        <v>Block (PHEMA)</v>
      </c>
      <c r="F1201" s="127">
        <v>1</v>
      </c>
      <c r="O1201" s="158" t="str">
        <f>Objects!$K$94</f>
        <v>Cartridge (Carbon Monoxide)</v>
      </c>
      <c r="P1201" s="127">
        <v>1</v>
      </c>
    </row>
    <row r="1202" spans="1:22" ht="15.75" customHeight="1" x14ac:dyDescent="0.2">
      <c r="A1202" s="142" t="str">
        <f>'[2]Blocks (Poly)'!A36</f>
        <v>1.1.2</v>
      </c>
      <c r="E1202" s="126" t="str">
        <f>Objects!Z36</f>
        <v>Block (PAA)</v>
      </c>
      <c r="F1202" s="127">
        <v>1</v>
      </c>
      <c r="O1202" s="158" t="str">
        <f>Objects!$K$94</f>
        <v>Cartridge (Carbon Monoxide)</v>
      </c>
      <c r="P1202" s="127">
        <v>1</v>
      </c>
    </row>
    <row r="1203" spans="1:22" ht="15.75" customHeight="1" x14ac:dyDescent="0.2">
      <c r="A1203" s="142" t="str">
        <f>'[2]Blocks (Poly)'!A37</f>
        <v>1.0.0</v>
      </c>
      <c r="E1203" s="126" t="str">
        <f>Objects!Z37</f>
        <v>Block (PAN)</v>
      </c>
      <c r="F1203" s="127">
        <v>1</v>
      </c>
      <c r="O1203" s="158" t="str">
        <f>Objects!Z7</f>
        <v>Block (Carbon Fiber)</v>
      </c>
      <c r="P1203" s="127">
        <v>1</v>
      </c>
    </row>
    <row r="1204" spans="1:22" ht="15.75" customHeight="1" x14ac:dyDescent="0.2">
      <c r="A1204" s="142" t="str">
        <f>'[2]Blocks (Poly)'!A38</f>
        <v>1.0.0</v>
      </c>
      <c r="E1204" s="126" t="str">
        <f>Objects!Z38</f>
        <v>Block (PBR (low grade))</v>
      </c>
      <c r="F1204" s="127">
        <v>1</v>
      </c>
      <c r="O1204" s="158" t="str">
        <f>Objects!$J$94</f>
        <v>Flask (Carbon Monoxide)</v>
      </c>
      <c r="P1204" s="127">
        <v>32</v>
      </c>
      <c r="Q1204" s="126" t="str">
        <f>Objects!$J$70</f>
        <v>Vial (Butadiene)</v>
      </c>
      <c r="R1204" s="126">
        <v>32</v>
      </c>
    </row>
    <row r="1205" spans="1:22" ht="15.75" customHeight="1" x14ac:dyDescent="0.2">
      <c r="A1205" s="142" t="str">
        <f>'[2]Blocks (Poly)'!A39</f>
        <v>1.1.0</v>
      </c>
      <c r="E1205" s="126" t="str">
        <f>Objects!Z39</f>
        <v>Block (PBR (high grade))</v>
      </c>
      <c r="F1205" s="127">
        <v>1</v>
      </c>
      <c r="O1205" s="158" t="str">
        <f>Objects!$J$94</f>
        <v>Flask (Carbon Monoxide)</v>
      </c>
      <c r="P1205" s="127">
        <v>16</v>
      </c>
      <c r="Q1205" s="126" t="str">
        <f>Objects!$J$70</f>
        <v>Vial (Butadiene)</v>
      </c>
      <c r="R1205" s="126">
        <v>48</v>
      </c>
    </row>
    <row r="1206" spans="1:22" ht="15.75" customHeight="1" x14ac:dyDescent="0.2">
      <c r="A1206" s="142" t="str">
        <f>'[2]Blocks (Poly)'!A40</f>
        <v>1.0.0</v>
      </c>
      <c r="E1206" s="126" t="str">
        <f>Objects!Z40</f>
        <v>Block (PBS)</v>
      </c>
      <c r="F1206" s="127">
        <v>1</v>
      </c>
      <c r="O1206" s="158" t="str">
        <f>Objects!$K$94</f>
        <v>Cartridge (Carbon Monoxide)</v>
      </c>
      <c r="P1206" s="127">
        <v>1</v>
      </c>
    </row>
    <row r="1207" spans="1:22" ht="15.75" customHeight="1" x14ac:dyDescent="0.2">
      <c r="A1207" s="142" t="str">
        <f>'[2]Blocks (Poly)'!A41</f>
        <v>1.0.0</v>
      </c>
      <c r="E1207" s="126" t="str">
        <f>Objects!Z41</f>
        <v>Block (PBT)</v>
      </c>
      <c r="F1207" s="127">
        <v>1</v>
      </c>
      <c r="O1207" s="158" t="str">
        <f>Objects!$J$94</f>
        <v>Flask (Carbon Monoxide)</v>
      </c>
      <c r="P1207" s="127">
        <v>8</v>
      </c>
      <c r="Q1207" s="126" t="str">
        <f>Objects!$J$30</f>
        <v>Vial (Acetaldehyde)</v>
      </c>
      <c r="R1207" s="126">
        <v>32</v>
      </c>
      <c r="S1207" s="126" t="str">
        <f>Objects!$J$317</f>
        <v>Vial (Deionized Water)</v>
      </c>
      <c r="T1207" s="126">
        <v>16</v>
      </c>
      <c r="U1207" s="126" t="str">
        <f>Objects!$J$93</f>
        <v>Flask (Carbon Dioxide)</v>
      </c>
      <c r="V1207" s="126">
        <v>8</v>
      </c>
    </row>
    <row r="1208" spans="1:22" ht="15.75" customHeight="1" x14ac:dyDescent="0.2">
      <c r="A1208" s="142" t="str">
        <f>'[2]Blocks (Poly)'!A42</f>
        <v>1.0.0</v>
      </c>
      <c r="E1208" s="126" t="str">
        <f>Objects!Z42</f>
        <v>Block (PCL)</v>
      </c>
      <c r="F1208" s="127">
        <v>1</v>
      </c>
      <c r="O1208" s="158" t="str">
        <f>Objects!$K$94</f>
        <v>Cartridge (Carbon Monoxide)</v>
      </c>
      <c r="P1208" s="127">
        <v>1</v>
      </c>
    </row>
    <row r="1209" spans="1:22" ht="15.75" customHeight="1" x14ac:dyDescent="0.2">
      <c r="A1209" s="142" t="str">
        <f>'[2]Blocks (Poly)'!A43</f>
        <v>1.0.0</v>
      </c>
      <c r="E1209" s="126" t="str">
        <f>Objects!Z43</f>
        <v>Block (PC)</v>
      </c>
      <c r="F1209" s="127">
        <v>1</v>
      </c>
      <c r="O1209" s="158" t="str">
        <f>Objects!$J$93</f>
        <v>Flask (Carbon Dioxide)</v>
      </c>
      <c r="P1209" s="127">
        <v>24</v>
      </c>
      <c r="Q1209" s="126" t="str">
        <f>Objects!$J$67</f>
        <v>Vial (Bisphenol A)</v>
      </c>
      <c r="R1209" s="126">
        <v>20</v>
      </c>
      <c r="S1209" s="126" t="str">
        <f>Objects!$J$231</f>
        <v>Vial (Phenol)</v>
      </c>
      <c r="T1209" s="126">
        <v>20</v>
      </c>
    </row>
    <row r="1210" spans="1:22" ht="15.75" customHeight="1" x14ac:dyDescent="0.2">
      <c r="A1210" s="142" t="str">
        <f>'[2]Blocks (Poly)'!A44</f>
        <v>1.3.2</v>
      </c>
      <c r="E1210" s="126" t="str">
        <f>Objects!Z44</f>
        <v>Block (PCHL)</v>
      </c>
      <c r="F1210" s="127">
        <v>1</v>
      </c>
      <c r="O1210" s="158" t="str">
        <f>Objects!$K$94</f>
        <v>Cartridge (Carbon Monoxide)</v>
      </c>
      <c r="P1210" s="127">
        <v>1</v>
      </c>
    </row>
    <row r="1211" spans="1:22" ht="15.75" customHeight="1" x14ac:dyDescent="0.2">
      <c r="A1211" s="142"/>
      <c r="E1211" s="126" t="str">
        <f>Objects!Z45</f>
        <v>Block (PCTFE)</v>
      </c>
      <c r="F1211" s="127">
        <v>1</v>
      </c>
      <c r="O1211" s="158" t="str">
        <f>Objects!$K$94</f>
        <v>Cartridge (Carbon Monoxide)</v>
      </c>
      <c r="P1211" s="127">
        <v>1</v>
      </c>
    </row>
    <row r="1212" spans="1:22" ht="15.75" customHeight="1" x14ac:dyDescent="0.2">
      <c r="A1212" s="142" t="str">
        <f>'[2]Blocks (Poly)'!A46</f>
        <v>1.0.0</v>
      </c>
      <c r="E1212" s="126" t="str">
        <f>Objects!Z46</f>
        <v>Block (PDMS)</v>
      </c>
      <c r="F1212" s="127">
        <v>1</v>
      </c>
      <c r="O1212" s="158" t="str">
        <f>Objects!$K$94</f>
        <v>Cartridge (Carbon Monoxide)</v>
      </c>
      <c r="P1212" s="127">
        <v>1</v>
      </c>
    </row>
    <row r="1213" spans="1:22" ht="15.75" customHeight="1" x14ac:dyDescent="0.2">
      <c r="A1213" s="142" t="str">
        <f>'[2]Blocks (Poly)'!A47</f>
        <v>1.0.0</v>
      </c>
      <c r="E1213" s="126" t="str">
        <f>Objects!Z47</f>
        <v>Block (PEEK)</v>
      </c>
      <c r="F1213" s="127">
        <v>1</v>
      </c>
      <c r="O1213" s="158" t="str">
        <f>Objects!$K$94</f>
        <v>Cartridge (Carbon Monoxide)</v>
      </c>
      <c r="P1213" s="127">
        <v>1</v>
      </c>
    </row>
    <row r="1214" spans="1:22" ht="15.75" customHeight="1" x14ac:dyDescent="0.2">
      <c r="A1214" s="142" t="str">
        <f>'[2]Blocks (Poly)'!A48</f>
        <v>1.0.0</v>
      </c>
      <c r="E1214" s="126" t="str">
        <f>Objects!Z48</f>
        <v>Block (PEI)</v>
      </c>
      <c r="F1214" s="127">
        <v>1</v>
      </c>
      <c r="O1214" s="158" t="str">
        <f>Objects!$K$94</f>
        <v>Cartridge (Carbon Monoxide)</v>
      </c>
      <c r="P1214" s="127">
        <v>1</v>
      </c>
    </row>
    <row r="1215" spans="1:22" ht="15.75" customHeight="1" x14ac:dyDescent="0.2">
      <c r="A1215" s="142"/>
      <c r="E1215" s="126" t="str">
        <f>Objects!Z49</f>
        <v>Block (PEA)</v>
      </c>
      <c r="F1215" s="127">
        <v>1</v>
      </c>
      <c r="O1215" s="158" t="str">
        <f>Objects!$K$94</f>
        <v>Cartridge (Carbon Monoxide)</v>
      </c>
      <c r="P1215" s="127">
        <v>1</v>
      </c>
    </row>
    <row r="1216" spans="1:22" ht="15.75" customHeight="1" x14ac:dyDescent="0.2">
      <c r="A1216" s="142"/>
      <c r="E1216" s="126" t="str">
        <f>Objects!Z50</f>
        <v>Block (PEAd)</v>
      </c>
      <c r="F1216" s="127">
        <v>1</v>
      </c>
      <c r="O1216" s="158" t="str">
        <f>Objects!$K$94</f>
        <v>Cartridge (Carbon Monoxide)</v>
      </c>
      <c r="P1216" s="127">
        <v>1</v>
      </c>
    </row>
    <row r="1217" spans="1:22" ht="15.75" customHeight="1" x14ac:dyDescent="0.2">
      <c r="A1217" s="142" t="str">
        <f>'[2]Blocks (Poly)'!A51</f>
        <v>1.0.0</v>
      </c>
      <c r="E1217" s="126" t="str">
        <f>Objects!Z51</f>
        <v>Block (PEG)</v>
      </c>
      <c r="F1217" s="127">
        <v>1</v>
      </c>
      <c r="O1217" s="158" t="str">
        <f>Objects!$K$94</f>
        <v>Cartridge (Carbon Monoxide)</v>
      </c>
      <c r="P1217" s="127">
        <v>1</v>
      </c>
    </row>
    <row r="1218" spans="1:22" ht="15.75" customHeight="1" x14ac:dyDescent="0.2">
      <c r="A1218" s="142"/>
      <c r="E1218" s="126" t="str">
        <f>Objects!Z52</f>
        <v>Block (PEHD)</v>
      </c>
      <c r="F1218" s="127">
        <v>1</v>
      </c>
      <c r="O1218" s="158" t="str">
        <f>Objects!$K$94</f>
        <v>Cartridge (Carbon Monoxide)</v>
      </c>
      <c r="P1218" s="127">
        <v>1</v>
      </c>
    </row>
    <row r="1219" spans="1:22" ht="15.75" customHeight="1" x14ac:dyDescent="0.2">
      <c r="A1219" s="142" t="str">
        <f>'[2]Blocks (Poly)'!A53</f>
        <v>1.0.0</v>
      </c>
      <c r="E1219" s="126" t="str">
        <f>Objects!Z53</f>
        <v>Block (PEN)</v>
      </c>
      <c r="F1219" s="127">
        <v>1</v>
      </c>
      <c r="O1219" s="158" t="str">
        <f>Objects!$K$94</f>
        <v>Cartridge (Carbon Monoxide)</v>
      </c>
      <c r="P1219" s="127">
        <v>1</v>
      </c>
    </row>
    <row r="1220" spans="1:22" ht="15.75" customHeight="1" x14ac:dyDescent="0.2">
      <c r="A1220" s="142" t="str">
        <f>'[2]Blocks (Poly)'!A54</f>
        <v>1.0.0</v>
      </c>
      <c r="E1220" s="126" t="str">
        <f>Objects!Z54</f>
        <v>Block (PEO)</v>
      </c>
      <c r="F1220" s="127">
        <v>1</v>
      </c>
      <c r="O1220" s="158" t="str">
        <f>Objects!$K$94</f>
        <v>Cartridge (Carbon Monoxide)</v>
      </c>
      <c r="P1220" s="127">
        <v>1</v>
      </c>
    </row>
    <row r="1221" spans="1:22" ht="15.75" customHeight="1" x14ac:dyDescent="0.2">
      <c r="A1221" s="142" t="str">
        <f>'[2]Blocks (Poly)'!A55</f>
        <v>1.1.0</v>
      </c>
      <c r="E1221" s="126" t="str">
        <f>Objects!Z55</f>
        <v>Block (PES)</v>
      </c>
      <c r="F1221" s="127">
        <v>1</v>
      </c>
      <c r="O1221" s="158" t="str">
        <f>Objects!$K$94</f>
        <v>Cartridge (Carbon Monoxide)</v>
      </c>
      <c r="P1221" s="127">
        <v>1</v>
      </c>
    </row>
    <row r="1222" spans="1:22" ht="15.75" customHeight="1" x14ac:dyDescent="0.2">
      <c r="A1222" s="142" t="str">
        <f>'[2]Blocks (Poly)'!A56</f>
        <v>1.0.0</v>
      </c>
      <c r="E1222" s="126" t="str">
        <f>Objects!Z56</f>
        <v>Block (PET)</v>
      </c>
      <c r="F1222" s="127">
        <v>1</v>
      </c>
      <c r="O1222" s="158" t="str">
        <f>Objects!$J$94</f>
        <v>Flask (Carbon Monoxide)</v>
      </c>
      <c r="P1222" s="127">
        <v>16</v>
      </c>
      <c r="Q1222" s="126" t="str">
        <f>Objects!$J$30</f>
        <v>Vial (Acetaldehyde)</v>
      </c>
      <c r="R1222" s="126">
        <v>16</v>
      </c>
      <c r="S1222" s="126" t="str">
        <f>Objects!$J$317</f>
        <v>Vial (Deionized Water)</v>
      </c>
      <c r="T1222" s="126">
        <v>16</v>
      </c>
      <c r="U1222" s="126" t="str">
        <f>Objects!$J$93</f>
        <v>Flask (Carbon Dioxide)</v>
      </c>
      <c r="V1222" s="126">
        <v>16</v>
      </c>
    </row>
    <row r="1223" spans="1:22" ht="15.75" customHeight="1" x14ac:dyDescent="0.2">
      <c r="A1223" s="142" t="str">
        <f>'[2]Blocks (Poly)'!A57</f>
        <v>1.0.0</v>
      </c>
      <c r="E1223" s="126" t="str">
        <f>Objects!Z57</f>
        <v>Block (PETG)</v>
      </c>
      <c r="F1223" s="127">
        <v>1</v>
      </c>
      <c r="O1223" s="158" t="str">
        <f>Objects!$K$94</f>
        <v>Cartridge (Carbon Monoxide)</v>
      </c>
      <c r="P1223" s="127">
        <v>1</v>
      </c>
    </row>
    <row r="1224" spans="1:22" ht="15.75" customHeight="1" x14ac:dyDescent="0.2">
      <c r="A1224" s="142" t="str">
        <f>'[2]Blocks (Poly)'!A58</f>
        <v>1.0.0</v>
      </c>
      <c r="E1224" s="126" t="str">
        <f>Objects!Z58</f>
        <v>Block (PGA)</v>
      </c>
      <c r="F1224" s="127">
        <v>1</v>
      </c>
      <c r="O1224" s="158" t="str">
        <f>Objects!$K$94</f>
        <v>Cartridge (Carbon Monoxide)</v>
      </c>
      <c r="P1224" s="127">
        <v>1</v>
      </c>
    </row>
    <row r="1225" spans="1:22" ht="15.75" customHeight="1" x14ac:dyDescent="0.2">
      <c r="A1225" s="142" t="str">
        <f>'[2]Blocks (Poly)'!A59</f>
        <v>1.1.0</v>
      </c>
      <c r="E1225" s="126" t="str">
        <f>Objects!Z59</f>
        <v>Block (Nylon 6,7)</v>
      </c>
      <c r="F1225" s="127">
        <v>1</v>
      </c>
      <c r="O1225" s="158" t="str">
        <f>Objects!$J$94</f>
        <v>Flask (Carbon Monoxide)</v>
      </c>
      <c r="P1225" s="127">
        <v>16</v>
      </c>
      <c r="Q1225" s="126" t="str">
        <f>Objects!$J$62</f>
        <v>Vial (Benzene)</v>
      </c>
      <c r="R1225" s="126">
        <v>16</v>
      </c>
      <c r="S1225" s="126" t="str">
        <f>Objects!$N$41</f>
        <v>Vial (Nitrobenzene)</v>
      </c>
      <c r="T1225" s="126">
        <v>16</v>
      </c>
      <c r="U1225" s="126" t="str">
        <f>Objects!$J$301</f>
        <v>Vial (Toluene)</v>
      </c>
      <c r="V1225" s="126">
        <v>16</v>
      </c>
    </row>
    <row r="1226" spans="1:22" ht="15.75" customHeight="1" x14ac:dyDescent="0.2">
      <c r="A1226" s="142" t="str">
        <f>'[2]Blocks (Poly)'!A60</f>
        <v>1.1.0</v>
      </c>
      <c r="E1226" s="126" t="str">
        <f>Objects!Z60</f>
        <v>Block (Nylon 6,10)</v>
      </c>
      <c r="F1226" s="127">
        <v>1</v>
      </c>
      <c r="O1226" s="158" t="str">
        <f>Objects!$J$94</f>
        <v>Flask (Carbon Monoxide)</v>
      </c>
      <c r="P1226" s="127">
        <v>16</v>
      </c>
      <c r="Q1226" s="126" t="str">
        <f>Objects!$J$62</f>
        <v>Vial (Benzene)</v>
      </c>
      <c r="R1226" s="126">
        <v>16</v>
      </c>
      <c r="S1226" s="126" t="str">
        <f>Objects!$N$41</f>
        <v>Vial (Nitrobenzene)</v>
      </c>
      <c r="T1226" s="126">
        <v>16</v>
      </c>
      <c r="U1226" s="126" t="str">
        <f>Objects!$J$301</f>
        <v>Vial (Toluene)</v>
      </c>
      <c r="V1226" s="126">
        <v>16</v>
      </c>
    </row>
    <row r="1227" spans="1:22" ht="15.75" customHeight="1" x14ac:dyDescent="0.2">
      <c r="A1227" s="142" t="str">
        <f>'[2]Blocks (Poly)'!A61</f>
        <v>1.0.0</v>
      </c>
      <c r="E1227" s="126" t="str">
        <f>Objects!Z61</f>
        <v>Block (PHA)</v>
      </c>
      <c r="F1227" s="127">
        <v>1</v>
      </c>
      <c r="O1227" s="158" t="str">
        <f>Objects!$K$94</f>
        <v>Cartridge (Carbon Monoxide)</v>
      </c>
      <c r="P1227" s="127">
        <v>1</v>
      </c>
    </row>
    <row r="1228" spans="1:22" ht="15.75" customHeight="1" x14ac:dyDescent="0.2">
      <c r="A1228" s="142"/>
      <c r="E1228" s="126" t="str">
        <f>Objects!Z62</f>
        <v>Block (PHBV)</v>
      </c>
      <c r="F1228" s="127">
        <v>1</v>
      </c>
      <c r="O1228" s="158" t="str">
        <f>Objects!$K$94</f>
        <v>Cartridge (Carbon Monoxide)</v>
      </c>
      <c r="P1228" s="127">
        <v>1</v>
      </c>
    </row>
    <row r="1229" spans="1:22" ht="15.75" customHeight="1" x14ac:dyDescent="0.2">
      <c r="A1229" s="142" t="str">
        <f>'[2]Blocks (Poly)'!A63</f>
        <v>1.0.0</v>
      </c>
      <c r="E1229" s="126" t="str">
        <f>Objects!Z63</f>
        <v>Block (PI)</v>
      </c>
      <c r="F1229" s="127">
        <v>1</v>
      </c>
      <c r="O1229" s="158" t="str">
        <f>Objects!$K$94</f>
        <v>Cartridge (Carbon Monoxide)</v>
      </c>
      <c r="P1229" s="127">
        <v>1</v>
      </c>
    </row>
    <row r="1230" spans="1:22" ht="15.75" customHeight="1" x14ac:dyDescent="0.2">
      <c r="A1230" s="142"/>
      <c r="E1230" s="126" t="str">
        <f>Objects!Z64</f>
        <v>Block (PIBOA)</v>
      </c>
      <c r="F1230" s="127">
        <v>1</v>
      </c>
      <c r="O1230" s="158" t="str">
        <f>Objects!$K$94</f>
        <v>Cartridge (Carbon Monoxide)</v>
      </c>
      <c r="P1230" s="127">
        <v>1</v>
      </c>
    </row>
    <row r="1231" spans="1:22" ht="15.75" customHeight="1" x14ac:dyDescent="0.2">
      <c r="A1231" s="142"/>
      <c r="E1231" s="126" t="str">
        <f>Objects!Z65</f>
        <v>Block (PIBA)</v>
      </c>
      <c r="F1231" s="127">
        <v>1</v>
      </c>
      <c r="O1231" s="158" t="str">
        <f>Objects!$K$94</f>
        <v>Cartridge (Carbon Monoxide)</v>
      </c>
      <c r="P1231" s="127">
        <v>1</v>
      </c>
    </row>
    <row r="1232" spans="1:22" ht="15.75" customHeight="1" x14ac:dyDescent="0.2">
      <c r="A1232" s="142" t="str">
        <f>'[2]Blocks (Poly)'!A66</f>
        <v>1.0.0</v>
      </c>
      <c r="E1232" s="126" t="str">
        <f>Objects!Z66</f>
        <v>Block (PIB)</v>
      </c>
      <c r="F1232" s="127">
        <v>1</v>
      </c>
      <c r="O1232" s="158" t="str">
        <f>Objects!$K$94</f>
        <v>Cartridge (Carbon Monoxide)</v>
      </c>
      <c r="P1232" s="127">
        <v>1</v>
      </c>
    </row>
    <row r="1233" spans="1:18" ht="15.75" customHeight="1" x14ac:dyDescent="0.2">
      <c r="A1233" s="142" t="str">
        <f>'[2]Blocks (Poly)'!A67</f>
        <v>1.0.0</v>
      </c>
      <c r="E1233" s="126" t="str">
        <f>Objects!Z67</f>
        <v>Block (Natural Rubber)</v>
      </c>
      <c r="F1233" s="127">
        <v>1</v>
      </c>
      <c r="O1233" s="158" t="str">
        <f>Objects!$J$94</f>
        <v>Flask (Carbon Monoxide)</v>
      </c>
      <c r="P1233" s="127">
        <v>32</v>
      </c>
      <c r="Q1233" s="126" t="str">
        <f>Objects!$N$22</f>
        <v>Vial (Isoprene)</v>
      </c>
      <c r="R1233" s="126">
        <v>32</v>
      </c>
    </row>
    <row r="1234" spans="1:18" ht="15.75" customHeight="1" x14ac:dyDescent="0.2">
      <c r="A1234" s="142" t="str">
        <f>'[2]Blocks (Poly)'!A68</f>
        <v>1.0.0</v>
      </c>
      <c r="E1234" s="126" t="str">
        <f>Objects!Z68</f>
        <v>Block (PLA)</v>
      </c>
      <c r="F1234" s="127">
        <v>1</v>
      </c>
      <c r="O1234" s="158" t="str">
        <f>Objects!$K$94</f>
        <v>Cartridge (Carbon Monoxide)</v>
      </c>
      <c r="P1234" s="127">
        <v>1</v>
      </c>
    </row>
    <row r="1235" spans="1:18" ht="15.75" customHeight="1" x14ac:dyDescent="0.2">
      <c r="A1235" s="142"/>
      <c r="E1235" s="126" t="str">
        <f>Objects!Z69</f>
        <v>Block (PLGA)</v>
      </c>
      <c r="F1235" s="127">
        <v>1</v>
      </c>
      <c r="O1235" s="158" t="str">
        <f>Objects!$K$94</f>
        <v>Cartridge (Carbon Monoxide)</v>
      </c>
      <c r="P1235" s="127">
        <v>1</v>
      </c>
    </row>
    <row r="1236" spans="1:18" ht="15.75" customHeight="1" x14ac:dyDescent="0.2">
      <c r="A1236" s="142" t="str">
        <f>'[2]Blocks (Poly)'!A70</f>
        <v>1.3.2</v>
      </c>
      <c r="E1236" s="126" t="str">
        <f>Objects!Z70</f>
        <v>Block (PMA)</v>
      </c>
      <c r="F1236" s="127">
        <v>1</v>
      </c>
      <c r="O1236" s="158" t="str">
        <f>Objects!$K$94</f>
        <v>Cartridge (Carbon Monoxide)</v>
      </c>
      <c r="P1236" s="127">
        <v>1</v>
      </c>
    </row>
    <row r="1237" spans="1:18" ht="15.75" customHeight="1" x14ac:dyDescent="0.2">
      <c r="A1237" s="142"/>
      <c r="E1237" s="126" t="str">
        <f>Objects!Z71</f>
        <v>Block (PMCA)</v>
      </c>
      <c r="F1237" s="127">
        <v>1</v>
      </c>
      <c r="O1237" s="158" t="str">
        <f>Objects!$K$94</f>
        <v>Cartridge (Carbon Monoxide)</v>
      </c>
      <c r="P1237" s="127">
        <v>1</v>
      </c>
    </row>
    <row r="1238" spans="1:18" ht="15.75" customHeight="1" x14ac:dyDescent="0.2">
      <c r="A1238" s="142" t="str">
        <f>'[2]Blocks (Poly)'!A72</f>
        <v>1.3.2</v>
      </c>
      <c r="E1238" s="126" t="str">
        <f>Objects!Z72</f>
        <v>Block (PMMA)</v>
      </c>
      <c r="F1238" s="127">
        <v>1</v>
      </c>
      <c r="O1238" s="158" t="str">
        <f>Objects!$J$94</f>
        <v>Flask (Carbon Monoxide)</v>
      </c>
      <c r="P1238" s="127">
        <v>4</v>
      </c>
      <c r="Q1238" s="126" t="str">
        <f>Objects!$J$201</f>
        <v>Vial (Methyl Methacrylate)</v>
      </c>
      <c r="R1238" s="126">
        <v>60</v>
      </c>
    </row>
    <row r="1239" spans="1:18" ht="15.75" customHeight="1" x14ac:dyDescent="0.2">
      <c r="A1239" s="142" t="str">
        <f>'[2]Blocks (Poly)'!A73</f>
        <v>1.3.2</v>
      </c>
      <c r="E1239" s="126" t="str">
        <f>Objects!Z73</f>
        <v>Block (PMMS)</v>
      </c>
      <c r="F1239" s="127">
        <v>1</v>
      </c>
      <c r="O1239" s="158" t="str">
        <f>Objects!$K$94</f>
        <v>Cartridge (Carbon Monoxide)</v>
      </c>
      <c r="P1239" s="127">
        <v>1</v>
      </c>
    </row>
    <row r="1240" spans="1:18" ht="15.75" customHeight="1" x14ac:dyDescent="0.2">
      <c r="A1240" s="142" t="str">
        <f>'[2]Blocks (Poly)'!A74</f>
        <v>1.1.1</v>
      </c>
      <c r="E1240" s="126" t="str">
        <f>Objects!Z74</f>
        <v>Block (nomex)</v>
      </c>
      <c r="F1240" s="127">
        <v>1</v>
      </c>
      <c r="O1240" s="158" t="str">
        <f>Objects!$K$94</f>
        <v>Cartridge (Carbon Monoxide)</v>
      </c>
      <c r="P1240" s="127">
        <v>1</v>
      </c>
    </row>
    <row r="1241" spans="1:18" ht="15.75" customHeight="1" x14ac:dyDescent="0.2">
      <c r="A1241" s="142"/>
      <c r="E1241" s="126" t="str">
        <f>Objects!Z75</f>
        <v>Block (PNBA)</v>
      </c>
      <c r="F1241" s="127">
        <v>1</v>
      </c>
      <c r="O1241" s="158" t="str">
        <f>Objects!$K$94</f>
        <v>Cartridge (Carbon Monoxide)</v>
      </c>
      <c r="P1241" s="127">
        <v>1</v>
      </c>
    </row>
    <row r="1242" spans="1:18" ht="15.75" customHeight="1" x14ac:dyDescent="0.2">
      <c r="A1242" s="142" t="str">
        <f>'[2]Blocks (Poly)'!A76</f>
        <v>1.0.0</v>
      </c>
      <c r="E1242" s="126" t="str">
        <f>Objects!Z76</f>
        <v>Block (POM)</v>
      </c>
      <c r="F1242" s="127">
        <v>1</v>
      </c>
      <c r="O1242" s="158" t="str">
        <f>Objects!$J$94</f>
        <v>Flask (Carbon Monoxide)</v>
      </c>
      <c r="P1242" s="127">
        <v>1</v>
      </c>
      <c r="Q1242" s="126" t="str">
        <f>Objects!$J$147</f>
        <v>Vial (Formaldehyde)</v>
      </c>
      <c r="R1242" s="126">
        <v>63</v>
      </c>
    </row>
    <row r="1243" spans="1:18" ht="15.75" customHeight="1" x14ac:dyDescent="0.2">
      <c r="A1243" s="142"/>
      <c r="E1243" s="126" t="str">
        <f>Objects!Z77</f>
        <v>Block (PPHD)</v>
      </c>
      <c r="F1243" s="127">
        <v>1</v>
      </c>
      <c r="O1243" s="158" t="str">
        <f>Objects!$K$94</f>
        <v>Cartridge (Carbon Monoxide)</v>
      </c>
      <c r="P1243" s="127">
        <v>1</v>
      </c>
    </row>
    <row r="1244" spans="1:18" ht="15.75" customHeight="1" x14ac:dyDescent="0.2">
      <c r="A1244" s="142" t="str">
        <f>'[2]Blocks (Poly)'!A78</f>
        <v>1.3.2</v>
      </c>
      <c r="E1244" s="126" t="str">
        <f>Objects!Z78</f>
        <v>Block (Polyphenol)</v>
      </c>
      <c r="F1244" s="127">
        <v>1</v>
      </c>
      <c r="O1244" s="158" t="str">
        <f>Objects!$J$94</f>
        <v>Flask (Carbon Monoxide)</v>
      </c>
      <c r="P1244" s="127">
        <v>32</v>
      </c>
      <c r="Q1244" s="158" t="str">
        <f>Objects!$J$93</f>
        <v>Flask (Carbon Dioxide)</v>
      </c>
      <c r="R1244" s="126">
        <v>32</v>
      </c>
    </row>
    <row r="1245" spans="1:18" ht="15.75" customHeight="1" x14ac:dyDescent="0.2">
      <c r="A1245" s="142"/>
      <c r="E1245" s="126" t="str">
        <f>Objects!Z79</f>
        <v>Block (PPO)</v>
      </c>
      <c r="F1245" s="127">
        <v>1</v>
      </c>
      <c r="O1245" s="158" t="str">
        <f>Objects!$K$94</f>
        <v>Cartridge (Carbon Monoxide)</v>
      </c>
      <c r="P1245" s="127">
        <v>1</v>
      </c>
    </row>
    <row r="1246" spans="1:18" ht="15.75" customHeight="1" x14ac:dyDescent="0.2">
      <c r="A1246" s="142"/>
      <c r="E1246" s="126" t="str">
        <f>Objects!Z80</f>
        <v>Block (PPPHAZ)</v>
      </c>
      <c r="F1246" s="127">
        <v>1</v>
      </c>
      <c r="O1246" s="158" t="str">
        <f>Objects!$K$94</f>
        <v>Cartridge (Carbon Monoxide)</v>
      </c>
      <c r="P1246" s="127">
        <v>1</v>
      </c>
    </row>
    <row r="1247" spans="1:18" ht="15.75" customHeight="1" x14ac:dyDescent="0.2">
      <c r="A1247" s="142"/>
      <c r="E1247" s="126" t="str">
        <f>Objects!Z81</f>
        <v>Block (PPMS)</v>
      </c>
      <c r="F1247" s="127">
        <v>1</v>
      </c>
      <c r="O1247" s="158" t="str">
        <f>Objects!$K$94</f>
        <v>Cartridge (Carbon Monoxide)</v>
      </c>
      <c r="P1247" s="127">
        <v>1</v>
      </c>
    </row>
    <row r="1248" spans="1:18" ht="15.75" customHeight="1" x14ac:dyDescent="0.2">
      <c r="A1248" s="142"/>
      <c r="E1248" s="126" t="str">
        <f>Objects!Z82</f>
        <v>Block (PPS)</v>
      </c>
      <c r="F1248" s="127">
        <v>1</v>
      </c>
      <c r="O1248" s="158" t="str">
        <f>Objects!$K$94</f>
        <v>Cartridge (Carbon Monoxide)</v>
      </c>
      <c r="P1248" s="127">
        <v>1</v>
      </c>
    </row>
    <row r="1249" spans="1:30" ht="15.75" customHeight="1" x14ac:dyDescent="0.2">
      <c r="A1249" s="142" t="str">
        <f>'[2]Blocks (Poly)'!A83</f>
        <v>1.1.0</v>
      </c>
      <c r="E1249" s="126" t="str">
        <f>Objects!Z83</f>
        <v>Block (kevlar)</v>
      </c>
      <c r="F1249" s="127">
        <v>1</v>
      </c>
      <c r="O1249" s="158" t="str">
        <f>Objects!$K$94</f>
        <v>Cartridge (Carbon Monoxide)</v>
      </c>
      <c r="P1249" s="127">
        <v>1</v>
      </c>
    </row>
    <row r="1250" spans="1:30" ht="15.75" customHeight="1" x14ac:dyDescent="0.2">
      <c r="A1250" s="142" t="str">
        <f>'[2]Blocks (Poly)'!A84</f>
        <v>1.0.0</v>
      </c>
      <c r="E1250" s="126" t="str">
        <f>Objects!Z84</f>
        <v>Block (PP)</v>
      </c>
      <c r="F1250" s="127">
        <v>1</v>
      </c>
      <c r="O1250" s="158" t="str">
        <f>Objects!$J$94</f>
        <v>Flask (Carbon Monoxide)</v>
      </c>
      <c r="P1250" s="127">
        <v>16</v>
      </c>
      <c r="Q1250" s="126" t="str">
        <f>Objects!$J$228</f>
        <v>Vial (Pentane Isomers)</v>
      </c>
      <c r="R1250" s="126">
        <v>16</v>
      </c>
      <c r="S1250" s="126" t="str">
        <f>Objects!J220</f>
        <v>Vial (n-Pentane)</v>
      </c>
      <c r="T1250" s="126">
        <v>8</v>
      </c>
      <c r="U1250" s="126" t="str">
        <f>Objects!J215</f>
        <v>Vial (NeoPentane)</v>
      </c>
      <c r="V1250" s="126">
        <v>8</v>
      </c>
      <c r="W1250" s="126" t="str">
        <f>Objects!J170</f>
        <v>Vial (IsoPentane)</v>
      </c>
      <c r="X1250" s="126">
        <v>4</v>
      </c>
      <c r="Y1250" s="126" t="str">
        <f>Objects!J73</f>
        <v>Vial (Butylene isomers)</v>
      </c>
      <c r="Z1250" s="126">
        <v>4</v>
      </c>
      <c r="AA1250" s="126" t="str">
        <f>Objects!J71</f>
        <v>Flask (Butane Isomers)</v>
      </c>
      <c r="AB1250" s="126">
        <v>4</v>
      </c>
      <c r="AC1250" s="126" t="str">
        <f>Objects!J169</f>
        <v>Vial (IsoButane)</v>
      </c>
      <c r="AD1250" s="126">
        <v>4</v>
      </c>
    </row>
    <row r="1251" spans="1:30" ht="15.75" customHeight="1" x14ac:dyDescent="0.2">
      <c r="A1251" s="142"/>
      <c r="E1251" s="126" t="str">
        <f>Objects!Z85</f>
        <v>Block (PPG)</v>
      </c>
      <c r="F1251" s="127">
        <v>1</v>
      </c>
      <c r="O1251" s="158" t="str">
        <f>Objects!$K$94</f>
        <v>Cartridge (Carbon Monoxide)</v>
      </c>
      <c r="P1251" s="127">
        <v>1</v>
      </c>
    </row>
    <row r="1252" spans="1:30" ht="15.75" customHeight="1" x14ac:dyDescent="0.2">
      <c r="A1252" s="142"/>
      <c r="E1252" s="126" t="str">
        <f>Objects!Z86</f>
        <v>Block (PPOX)</v>
      </c>
      <c r="F1252" s="127">
        <v>1</v>
      </c>
      <c r="O1252" s="158" t="str">
        <f>Objects!$K$94</f>
        <v>Cartridge (Carbon Monoxide)</v>
      </c>
      <c r="P1252" s="127">
        <v>1</v>
      </c>
    </row>
    <row r="1253" spans="1:30" ht="15.75" customHeight="1" x14ac:dyDescent="0.2">
      <c r="A1253" s="142" t="str">
        <f>'[2]Blocks (Poly)'!A87</f>
        <v>1.0.0</v>
      </c>
      <c r="E1253" s="126" t="str">
        <f>Objects!Z87</f>
        <v>Block (PS)</v>
      </c>
      <c r="F1253" s="127">
        <v>1</v>
      </c>
      <c r="O1253" s="158" t="str">
        <f>Objects!$J$94</f>
        <v>Flask (Carbon Monoxide)</v>
      </c>
      <c r="P1253" s="127">
        <v>1</v>
      </c>
      <c r="Q1253" s="158" t="str">
        <f>Objects!$J$284</f>
        <v>Vial (Styrene)</v>
      </c>
      <c r="R1253" s="127">
        <v>63</v>
      </c>
    </row>
    <row r="1254" spans="1:30" ht="15.75" customHeight="1" x14ac:dyDescent="0.2">
      <c r="A1254" s="142"/>
      <c r="E1254" s="126" t="str">
        <f>Objects!Z88</f>
        <v>Block (PTBA)</v>
      </c>
      <c r="F1254" s="127">
        <v>1</v>
      </c>
      <c r="O1254" s="158" t="str">
        <f>Objects!$K$94</f>
        <v>Cartridge (Carbon Monoxide)</v>
      </c>
      <c r="P1254" s="127">
        <v>1</v>
      </c>
    </row>
    <row r="1255" spans="1:30" ht="15.75" customHeight="1" x14ac:dyDescent="0.2">
      <c r="A1255" s="142" t="str">
        <f>'[2]Blocks (Poly)'!A89</f>
        <v>1.0.0</v>
      </c>
      <c r="E1255" s="126" t="str">
        <f>Objects!Z89</f>
        <v>Block (PTFE)</v>
      </c>
      <c r="F1255" s="127">
        <v>1</v>
      </c>
      <c r="O1255" s="158" t="str">
        <f>Objects!$K$94</f>
        <v>Cartridge (Carbon Monoxide)</v>
      </c>
      <c r="P1255" s="127">
        <v>1</v>
      </c>
    </row>
    <row r="1256" spans="1:30" ht="15.75" customHeight="1" x14ac:dyDescent="0.2">
      <c r="A1256" s="142"/>
      <c r="E1256" s="126" t="str">
        <f>Objects!Z90</f>
        <v>Block (PTMEG)</v>
      </c>
      <c r="F1256" s="127">
        <v>1</v>
      </c>
      <c r="O1256" s="158" t="str">
        <f>Objects!$K$94</f>
        <v>Cartridge (Carbon Monoxide)</v>
      </c>
      <c r="P1256" s="127">
        <v>1</v>
      </c>
    </row>
    <row r="1257" spans="1:30" ht="15.75" customHeight="1" x14ac:dyDescent="0.2">
      <c r="A1257" s="142"/>
      <c r="E1257" s="126" t="str">
        <f>Objects!Z91</f>
        <v>Block (PTMG)</v>
      </c>
      <c r="F1257" s="127">
        <v>1</v>
      </c>
      <c r="O1257" s="158" t="str">
        <f>Objects!$K$94</f>
        <v>Cartridge (Carbon Monoxide)</v>
      </c>
      <c r="P1257" s="127">
        <v>1</v>
      </c>
    </row>
    <row r="1258" spans="1:30" ht="15.75" customHeight="1" x14ac:dyDescent="0.2">
      <c r="A1258" s="142"/>
      <c r="E1258" s="126" t="str">
        <f>Objects!Z92</f>
        <v>Block (PTA)</v>
      </c>
      <c r="F1258" s="127">
        <v>1</v>
      </c>
      <c r="O1258" s="158" t="str">
        <f>Objects!$K$94</f>
        <v>Cartridge (Carbon Monoxide)</v>
      </c>
      <c r="P1258" s="127">
        <v>1</v>
      </c>
    </row>
    <row r="1259" spans="1:30" ht="15.75" customHeight="1" x14ac:dyDescent="0.2">
      <c r="A1259" s="142" t="str">
        <f>'[2]Blocks (Poly)'!A93</f>
        <v>1.0.0</v>
      </c>
      <c r="E1259" s="126" t="str">
        <f>Objects!Z93</f>
        <v>Block (PTT)</v>
      </c>
      <c r="F1259" s="127">
        <v>1</v>
      </c>
      <c r="O1259" s="158" t="str">
        <f>Objects!$K$94</f>
        <v>Cartridge (Carbon Monoxide)</v>
      </c>
      <c r="P1259" s="127">
        <v>1</v>
      </c>
    </row>
    <row r="1260" spans="1:30" ht="15.75" customHeight="1" x14ac:dyDescent="0.2">
      <c r="A1260" s="142" t="str">
        <f>'[2]Blocks (Poly)'!A94</f>
        <v>1.0.0</v>
      </c>
      <c r="E1260" s="126" t="str">
        <f>Objects!Z94</f>
        <v>Block (PU)</v>
      </c>
      <c r="F1260" s="127">
        <v>1</v>
      </c>
      <c r="O1260" s="158" t="str">
        <f>Objects!$J$94</f>
        <v>Flask (Carbon Monoxide)</v>
      </c>
      <c r="P1260" s="127">
        <v>16</v>
      </c>
      <c r="Q1260" s="126" t="str">
        <f>Objects!N44</f>
        <v>Vial (Toluene Diisocyanate)</v>
      </c>
      <c r="R1260" s="126">
        <v>32</v>
      </c>
      <c r="S1260" s="126" t="str">
        <f>Objects!$N$34</f>
        <v>Flask (Nitric Oxide)</v>
      </c>
      <c r="T1260" s="126">
        <v>4</v>
      </c>
      <c r="U1260" s="126" t="str">
        <f>Objects!$N$56</f>
        <v>Flask (Nitrogen Dioxide)</v>
      </c>
      <c r="V1260" s="126">
        <v>4</v>
      </c>
      <c r="W1260" s="126" t="str">
        <f>Objects!$N$41</f>
        <v>Vial (Nitrobenzene)</v>
      </c>
      <c r="X1260" s="126">
        <v>4</v>
      </c>
      <c r="Y1260" s="126" t="str">
        <f>Objects!$N$33</f>
        <v>Bag (4-Nitroaniline)</v>
      </c>
      <c r="Z1260" s="126">
        <v>4</v>
      </c>
    </row>
    <row r="1261" spans="1:30" ht="15.75" customHeight="1" x14ac:dyDescent="0.2">
      <c r="A1261" s="142" t="str">
        <f>'[2]Blocks (Poly)'!A95</f>
        <v>1.0.0</v>
      </c>
      <c r="E1261" s="126" t="str">
        <f>Objects!Z95</f>
        <v>Block (PVAC)</v>
      </c>
      <c r="F1261" s="127">
        <v>1</v>
      </c>
      <c r="O1261" s="158" t="str">
        <f>Objects!$K$94</f>
        <v>Cartridge (Carbon Monoxide)</v>
      </c>
      <c r="P1261" s="127">
        <v>1</v>
      </c>
    </row>
    <row r="1262" spans="1:30" ht="15.75" customHeight="1" x14ac:dyDescent="0.2">
      <c r="A1262" s="142" t="str">
        <f>'[2]Blocks (Poly)'!A96</f>
        <v>1.0.0</v>
      </c>
      <c r="E1262" s="126" t="str">
        <f>Objects!Z96</f>
        <v>Block (PVA)</v>
      </c>
      <c r="F1262" s="127">
        <v>1</v>
      </c>
      <c r="O1262" s="158" t="str">
        <f>Objects!$K$94</f>
        <v>Cartridge (Carbon Monoxide)</v>
      </c>
      <c r="P1262" s="127">
        <v>1</v>
      </c>
    </row>
    <row r="1263" spans="1:30" ht="15.75" customHeight="1" x14ac:dyDescent="0.2">
      <c r="A1263" s="142"/>
      <c r="E1263" s="126" t="str">
        <f>Objects!Z97</f>
        <v>Block (PVB)</v>
      </c>
      <c r="F1263" s="127">
        <v>1</v>
      </c>
      <c r="O1263" s="158" t="str">
        <f>Objects!$K$94</f>
        <v>Cartridge (Carbon Monoxide)</v>
      </c>
      <c r="P1263" s="127">
        <v>1</v>
      </c>
    </row>
    <row r="1264" spans="1:30" ht="15.75" customHeight="1" x14ac:dyDescent="0.2">
      <c r="A1264" s="142" t="str">
        <f>'[2]Blocks (Poly)'!A98</f>
        <v>1.0.0</v>
      </c>
      <c r="E1264" s="126" t="str">
        <f>Objects!Z98</f>
        <v>Block (PVC)</v>
      </c>
      <c r="F1264" s="127">
        <v>1</v>
      </c>
      <c r="O1264" s="158" t="str">
        <f>Objects!$K$161</f>
        <v>Beaker (Hydrochloric Acid)</v>
      </c>
      <c r="P1264" s="127">
        <v>1</v>
      </c>
    </row>
    <row r="1265" spans="1:26" ht="15.75" customHeight="1" x14ac:dyDescent="0.2">
      <c r="A1265" s="142" t="str">
        <f>'[2]Blocks (Poly)'!A99</f>
        <v>1.0.0</v>
      </c>
      <c r="E1265" s="126" t="str">
        <f>Objects!Z99</f>
        <v>Block (PVCA)</v>
      </c>
      <c r="F1265" s="127">
        <v>1</v>
      </c>
      <c r="O1265" s="158" t="str">
        <f>Objects!$K$94</f>
        <v>Cartridge (Carbon Monoxide)</v>
      </c>
      <c r="P1265" s="127">
        <v>1</v>
      </c>
    </row>
    <row r="1266" spans="1:26" ht="15.75" customHeight="1" x14ac:dyDescent="0.2">
      <c r="A1266" s="142"/>
      <c r="E1266" s="126" t="str">
        <f>Objects!Z100</f>
        <v>Block (PVF)</v>
      </c>
      <c r="F1266" s="127">
        <v>1</v>
      </c>
      <c r="O1266" s="158" t="str">
        <f>Objects!$K$94</f>
        <v>Cartridge (Carbon Monoxide)</v>
      </c>
      <c r="P1266" s="127">
        <v>1</v>
      </c>
    </row>
    <row r="1267" spans="1:26" ht="15.75" customHeight="1" x14ac:dyDescent="0.2">
      <c r="A1267" s="142"/>
      <c r="E1267" s="126" t="str">
        <f>Objects!Z101</f>
        <v>Block (PVFO)</v>
      </c>
      <c r="F1267" s="127">
        <v>1</v>
      </c>
      <c r="O1267" s="158" t="str">
        <f>Objects!$K$94</f>
        <v>Cartridge (Carbon Monoxide)</v>
      </c>
      <c r="P1267" s="127">
        <v>1</v>
      </c>
    </row>
    <row r="1268" spans="1:26" ht="15.75" customHeight="1" x14ac:dyDescent="0.2">
      <c r="A1268" s="142"/>
      <c r="E1268" s="126" t="str">
        <f>Objects!Z102</f>
        <v>Block (PVME)</v>
      </c>
      <c r="F1268" s="127">
        <v>1</v>
      </c>
      <c r="O1268" s="158" t="str">
        <f>Objects!$K$94</f>
        <v>Cartridge (Carbon Monoxide)</v>
      </c>
      <c r="P1268" s="127">
        <v>1</v>
      </c>
    </row>
    <row r="1269" spans="1:26" ht="15.75" customHeight="1" x14ac:dyDescent="0.2">
      <c r="A1269" s="142"/>
      <c r="E1269" s="126" t="str">
        <f>Objects!Z103</f>
        <v>Block (PVDC)</v>
      </c>
      <c r="F1269" s="127">
        <v>1</v>
      </c>
      <c r="O1269" s="158" t="str">
        <f>Objects!$K$94</f>
        <v>Cartridge (Carbon Monoxide)</v>
      </c>
      <c r="P1269" s="127">
        <v>1</v>
      </c>
    </row>
    <row r="1270" spans="1:26" ht="15.75" customHeight="1" x14ac:dyDescent="0.2">
      <c r="A1270" s="142"/>
      <c r="E1270" s="126" t="str">
        <f>Objects!Z104</f>
        <v>Block (PVDF)</v>
      </c>
      <c r="F1270" s="127">
        <v>1</v>
      </c>
      <c r="O1270" s="158" t="str">
        <f>Objects!$K$94</f>
        <v>Cartridge (Carbon Monoxide)</v>
      </c>
      <c r="P1270" s="127">
        <v>1</v>
      </c>
    </row>
    <row r="1271" spans="1:26" ht="15.75" customHeight="1" x14ac:dyDescent="0.2">
      <c r="A1271" s="142"/>
      <c r="E1271" s="126" t="str">
        <f>Objects!Z105</f>
        <v>Block (PVDF-TRFE)</v>
      </c>
      <c r="F1271" s="127">
        <v>1</v>
      </c>
      <c r="O1271" s="158" t="str">
        <f>Objects!$K$94</f>
        <v>Cartridge (Carbon Monoxide)</v>
      </c>
      <c r="P1271" s="127">
        <v>1</v>
      </c>
    </row>
    <row r="1272" spans="1:26" ht="15.75" customHeight="1" x14ac:dyDescent="0.2">
      <c r="A1272" s="142" t="str">
        <f>'[2]Blocks (Poly)'!A106</f>
        <v>1.1.0</v>
      </c>
      <c r="E1272" s="126" t="str">
        <f>Objects!Z106</f>
        <v>Block (SAN)</v>
      </c>
      <c r="F1272" s="127">
        <v>1</v>
      </c>
      <c r="O1272" s="158" t="str">
        <f>Objects!$J$94</f>
        <v>Flask (Carbon Monoxide)</v>
      </c>
      <c r="P1272" s="127">
        <v>2</v>
      </c>
      <c r="Q1272" s="158" t="str">
        <f>Objects!$J$284</f>
        <v>Vial (Styrene)</v>
      </c>
      <c r="R1272" s="127">
        <v>31</v>
      </c>
      <c r="S1272" s="126" t="str">
        <f>Objects!$N$4</f>
        <v>Vial (Acrylonitrile)</v>
      </c>
      <c r="T1272" s="126">
        <v>31</v>
      </c>
    </row>
    <row r="1273" spans="1:26" ht="15.75" customHeight="1" x14ac:dyDescent="0.2">
      <c r="A1273" s="142" t="str">
        <f>'[2]Blocks (Poly)'!A107</f>
        <v>1.0.0</v>
      </c>
      <c r="E1273" s="126" t="str">
        <f>Objects!Z107</f>
        <v>Block (SBR)</v>
      </c>
      <c r="F1273" s="127">
        <v>1</v>
      </c>
      <c r="O1273" s="158" t="str">
        <f>Objects!$J$94</f>
        <v>Flask (Carbon Monoxide)</v>
      </c>
      <c r="P1273" s="127">
        <v>2</v>
      </c>
      <c r="Q1273" s="158" t="str">
        <f>Objects!$J$284</f>
        <v>Vial (Styrene)</v>
      </c>
      <c r="R1273" s="126">
        <v>31</v>
      </c>
      <c r="S1273" s="126" t="str">
        <f>Objects!$J$70</f>
        <v>Vial (Butadiene)</v>
      </c>
      <c r="T1273" s="126">
        <v>31</v>
      </c>
    </row>
    <row r="1274" spans="1:26" ht="15.75" customHeight="1" x14ac:dyDescent="0.2">
      <c r="A1274" s="142" t="str">
        <f>'[2]Blocks (Poly)'!A108</f>
        <v>1.1.0</v>
      </c>
      <c r="E1274" s="126" t="str">
        <f>Objects!Z108</f>
        <v>Block (SBS)</v>
      </c>
      <c r="F1274" s="127">
        <v>1</v>
      </c>
      <c r="O1274" s="158" t="str">
        <f>Objects!$J$94</f>
        <v>Flask (Carbon Monoxide)</v>
      </c>
      <c r="P1274" s="127">
        <v>2</v>
      </c>
      <c r="Q1274" s="158" t="str">
        <f>Objects!$J$284</f>
        <v>Vial (Styrene)</v>
      </c>
      <c r="R1274" s="126">
        <v>42</v>
      </c>
      <c r="S1274" s="126" t="str">
        <f>Objects!$J$70</f>
        <v>Vial (Butadiene)</v>
      </c>
      <c r="T1274" s="126">
        <v>20</v>
      </c>
    </row>
    <row r="1275" spans="1:26" ht="15.75" customHeight="1" x14ac:dyDescent="0.2">
      <c r="A1275" s="142" t="str">
        <f>'[2]Blocks (Poly)'!A109</f>
        <v>1.3.2</v>
      </c>
      <c r="E1275" s="126" t="str">
        <f>Objects!Z109</f>
        <v>Block (SIS)</v>
      </c>
      <c r="F1275" s="127">
        <v>1</v>
      </c>
      <c r="O1275" s="158" t="str">
        <f>Objects!$J$94</f>
        <v>Flask (Carbon Monoxide)</v>
      </c>
      <c r="P1275" s="127">
        <v>2</v>
      </c>
      <c r="Q1275" s="158" t="str">
        <f>Objects!$J$284</f>
        <v>Vial (Styrene)</v>
      </c>
      <c r="R1275" s="126">
        <v>42</v>
      </c>
      <c r="S1275" s="126" t="str">
        <f>Objects!$N$22</f>
        <v>Vial (Isoprene)</v>
      </c>
      <c r="T1275" s="126">
        <v>20</v>
      </c>
    </row>
    <row r="1276" spans="1:26" ht="15.75" customHeight="1" x14ac:dyDescent="0.2">
      <c r="A1276" s="142"/>
      <c r="E1276" s="126" t="str">
        <f>Objects!Z110</f>
        <v>Block (SMAC)</v>
      </c>
      <c r="F1276" s="127">
        <v>1</v>
      </c>
      <c r="O1276" s="158" t="str">
        <f>Objects!$K$94</f>
        <v>Cartridge (Carbon Monoxide)</v>
      </c>
      <c r="P1276" s="127">
        <v>1</v>
      </c>
    </row>
    <row r="1277" spans="1:26" ht="15.75" customHeight="1" x14ac:dyDescent="0.2">
      <c r="A1277" s="142" t="str">
        <f>'[2]Blocks (Poly)'!A111</f>
        <v>1.0.0</v>
      </c>
      <c r="E1277" s="126" t="str">
        <f>Objects!Z111</f>
        <v>Block (UHMWPE)</v>
      </c>
      <c r="F1277" s="127">
        <v>1</v>
      </c>
      <c r="O1277" s="158" t="str">
        <f>Objects!$J$133</f>
        <v>Flask (Ethane)</v>
      </c>
      <c r="P1277" s="127">
        <v>16</v>
      </c>
      <c r="Q1277" s="126" t="str">
        <f>Objects!$J$138</f>
        <v>Flask (Ethylene)</v>
      </c>
      <c r="R1277" s="126">
        <v>16</v>
      </c>
      <c r="S1277" s="126" t="str">
        <f>Objects!$J$253</f>
        <v>Flask (Propane)</v>
      </c>
      <c r="T1277" s="126">
        <v>12</v>
      </c>
      <c r="U1277" s="126" t="str">
        <f>Objects!$J$255</f>
        <v>Flask (Propylene)</v>
      </c>
      <c r="V1277" s="126">
        <v>12</v>
      </c>
      <c r="W1277" s="126" t="str">
        <f>Objects!$J$73</f>
        <v>Vial (Butylene isomers)</v>
      </c>
      <c r="X1277" s="126">
        <v>4</v>
      </c>
      <c r="Y1277" s="126" t="str">
        <f>Objects!$J$159</f>
        <v>Vial (Hexane Isomers)</v>
      </c>
      <c r="Z1277" s="126">
        <v>4</v>
      </c>
    </row>
    <row r="1278" spans="1:26" ht="15.75" customHeight="1" x14ac:dyDescent="0.2">
      <c r="A1278" s="142"/>
      <c r="E1278" s="126" t="str">
        <f>Objects!Z112</f>
        <v>Block (UFP)</v>
      </c>
      <c r="F1278" s="127">
        <v>1</v>
      </c>
      <c r="O1278" s="158" t="str">
        <f>Objects!$K$94</f>
        <v>Cartridge (Carbon Monoxide)</v>
      </c>
      <c r="P1278" s="127">
        <v>1</v>
      </c>
    </row>
    <row r="1279" spans="1:26" ht="15.75" customHeight="1" x14ac:dyDescent="0.2">
      <c r="A1279" s="142" t="str">
        <f>'[2]Blocks (Poly)'!A113</f>
        <v>1.0.0</v>
      </c>
      <c r="E1279" s="126" t="str">
        <f>Objects!Z113</f>
        <v>Block (VLDPE)</v>
      </c>
      <c r="F1279" s="127">
        <v>1</v>
      </c>
      <c r="O1279" s="158" t="str">
        <f>Objects!$K$94</f>
        <v>Cartridge (Carbon Monoxide)</v>
      </c>
      <c r="P1279" s="127">
        <v>1</v>
      </c>
    </row>
    <row r="1280" spans="1:26" ht="15.75" customHeight="1" x14ac:dyDescent="0.2">
      <c r="A1280" s="142" t="str">
        <f>'[2]Blocks (Poly)'!A114</f>
        <v>1.0.0</v>
      </c>
      <c r="E1280" s="126" t="str">
        <f>Objects!Z114</f>
        <v>Block (VA/AA)</v>
      </c>
      <c r="F1280" s="127">
        <v>1</v>
      </c>
      <c r="O1280" s="158" t="str">
        <f>Objects!$K$94</f>
        <v>Cartridge (Carbon Monoxide)</v>
      </c>
      <c r="P1280" s="127">
        <v>1</v>
      </c>
    </row>
    <row r="1281" spans="1:18" ht="15.75" customHeight="1" x14ac:dyDescent="0.2">
      <c r="A1281" s="142" t="str">
        <f>'[2]Blocks (Poly)'!A115</f>
        <v>1.1.0</v>
      </c>
      <c r="E1281" s="126" t="str">
        <f>Objects!Z115</f>
        <v>Block (Nylon 6)</v>
      </c>
      <c r="F1281" s="127">
        <v>1</v>
      </c>
      <c r="O1281" s="158" t="str">
        <f>Objects!$J$94</f>
        <v>Flask (Carbon Monoxide)</v>
      </c>
      <c r="P1281" s="127">
        <v>2</v>
      </c>
      <c r="Q1281" s="126" t="str">
        <f>Objects!J6</f>
        <v>Vial (1,6-Hexamethylenediamine)</v>
      </c>
      <c r="R1281" s="126">
        <v>62</v>
      </c>
    </row>
    <row r="1282" spans="1:18" ht="15.75" customHeight="1" x14ac:dyDescent="0.2">
      <c r="A1282" s="142" t="str">
        <f>'[2]Blocks (Poly)'!A116</f>
        <v>1.1.2</v>
      </c>
      <c r="E1282" s="126" t="str">
        <f>Objects!Z116</f>
        <v>Block (Carbon Fiber Resin (E))</v>
      </c>
      <c r="F1282" s="127">
        <v>1</v>
      </c>
      <c r="O1282" s="158" t="str">
        <f>Objects!$K$231</f>
        <v>Beaker (Phenol)</v>
      </c>
      <c r="P1282" s="127">
        <v>1</v>
      </c>
    </row>
    <row r="1283" spans="1:18" ht="15.75" customHeight="1" x14ac:dyDescent="0.2">
      <c r="A1283" s="142" t="str">
        <f>'[2]Blocks (Poly)'!A117</f>
        <v>1.1.2</v>
      </c>
      <c r="E1283" s="126" t="str">
        <f>Objects!Z117</f>
        <v>Block (Carbon Fiber Resin (P))</v>
      </c>
      <c r="F1283" s="127">
        <v>1</v>
      </c>
      <c r="O1283" s="158" t="str">
        <f>Objects!$K$231</f>
        <v>Beaker (Phenol)</v>
      </c>
      <c r="P1283" s="127">
        <v>1</v>
      </c>
    </row>
    <row r="1284" spans="1:18" ht="15.75" customHeight="1" x14ac:dyDescent="0.2">
      <c r="A1284" s="142" t="str">
        <f>'[2]Blocks (Poly)'!A118</f>
        <v>1.3.2</v>
      </c>
      <c r="E1284" s="126" t="str">
        <f>Objects!Z118</f>
        <v>Block (n-PR)</v>
      </c>
      <c r="F1284" s="127">
        <v>1</v>
      </c>
      <c r="O1284" s="158" t="str">
        <f>Objects!$K$94</f>
        <v>Cartridge (Carbon Monoxide)</v>
      </c>
      <c r="P1284" s="127">
        <v>1</v>
      </c>
    </row>
    <row r="1285" spans="1:18" ht="15.75" customHeight="1" x14ac:dyDescent="0.2">
      <c r="A1285" s="142" t="str">
        <f>'[2]Blocks (Poly)'!A119</f>
        <v>1.3.2</v>
      </c>
      <c r="E1285" s="126" t="str">
        <f>Objects!Z119</f>
        <v>Block (p-PR)</v>
      </c>
      <c r="F1285" s="127">
        <v>1</v>
      </c>
      <c r="O1285" s="158" t="str">
        <f>Objects!$K$94</f>
        <v>Cartridge (Carbon Monoxide)</v>
      </c>
      <c r="P1285" s="127">
        <v>1</v>
      </c>
    </row>
    <row r="1286" spans="1:18" ht="15.75" customHeight="1" x14ac:dyDescent="0.2">
      <c r="A1286" s="142" t="str">
        <f>[3]Enums!$A$153</f>
        <v>1.3.2</v>
      </c>
      <c r="E1286" s="126" t="str">
        <f>Objects!$E$3</f>
        <v>Titanium Nugget</v>
      </c>
      <c r="F1286" s="127">
        <v>1</v>
      </c>
      <c r="G1286" s="126" t="str">
        <f>Objects!$R$18</f>
        <v>Flask (Chlorine)</v>
      </c>
      <c r="H1286" s="127">
        <v>4</v>
      </c>
      <c r="I1286" s="126" t="str">
        <f>Objects!$E$2</f>
        <v>Magnesium Nugget</v>
      </c>
      <c r="J1286" s="127">
        <v>1</v>
      </c>
      <c r="K1286" s="126" t="str">
        <f>Objects!$R$18</f>
        <v>Flask (Chlorine)</v>
      </c>
      <c r="L1286" s="127">
        <v>2</v>
      </c>
      <c r="M1286" s="126" t="str">
        <f>Objects!$AZ$14</f>
        <v>Sand</v>
      </c>
      <c r="N1286" s="127">
        <v>1</v>
      </c>
      <c r="O1286" s="158" t="str">
        <f>Objects!$G$14</f>
        <v>Ziegler-Natta Catalyst</v>
      </c>
      <c r="P1286" s="127">
        <v>32</v>
      </c>
    </row>
    <row r="1287" spans="1:18" ht="15.75" customHeight="1" x14ac:dyDescent="0.2">
      <c r="A1287" s="142" t="str">
        <f>[3]Enums!$A$154</f>
        <v>1.3.3</v>
      </c>
      <c r="E1287" s="158" t="str">
        <f>Objects!$V$12</f>
        <v>Vial (Epoxy Resin)</v>
      </c>
      <c r="F1287" s="127">
        <v>1</v>
      </c>
      <c r="O1287" s="158" t="str">
        <f>Objects!$V$118</f>
        <v>Vial (Negative Photoresist)</v>
      </c>
      <c r="P1287" s="127">
        <v>1</v>
      </c>
    </row>
    <row r="1288" spans="1:18" ht="15.75" customHeight="1" x14ac:dyDescent="0.2">
      <c r="A1288" s="142" t="str">
        <f>[3]Enums!$A$154</f>
        <v>1.3.3</v>
      </c>
      <c r="E1288" s="158" t="str">
        <f>Objects!$V$12</f>
        <v>Vial (Epoxy Resin)</v>
      </c>
      <c r="F1288" s="127">
        <v>4</v>
      </c>
      <c r="O1288" s="158" t="str">
        <f>Objects!$V$118</f>
        <v>Vial (Negative Photoresist)</v>
      </c>
      <c r="P1288" s="127">
        <v>4</v>
      </c>
    </row>
    <row r="1289" spans="1:18" ht="15.75" customHeight="1" x14ac:dyDescent="0.2">
      <c r="A1289" s="142" t="str">
        <f>[3]Enums!$A$154</f>
        <v>1.3.3</v>
      </c>
      <c r="E1289" s="158" t="str">
        <f>Objects!$V$12</f>
        <v>Vial (Epoxy Resin)</v>
      </c>
      <c r="F1289" s="127">
        <v>16</v>
      </c>
      <c r="O1289" s="158" t="str">
        <f>Objects!$V$118</f>
        <v>Vial (Negative Photoresist)</v>
      </c>
      <c r="P1289" s="127">
        <v>16</v>
      </c>
    </row>
    <row r="1290" spans="1:18" ht="15.75" customHeight="1" x14ac:dyDescent="0.2">
      <c r="A1290" s="142" t="str">
        <f>[3]Enums!$A$154</f>
        <v>1.3.3</v>
      </c>
      <c r="E1290" s="158" t="str">
        <f>Objects!$W$12</f>
        <v>Beaker (Epoxy Resin)</v>
      </c>
      <c r="F1290" s="127">
        <v>1</v>
      </c>
      <c r="O1290" s="158" t="str">
        <f>Objects!$W$118</f>
        <v>Beaker (Negative Photoresist)</v>
      </c>
      <c r="P1290" s="127">
        <v>1</v>
      </c>
    </row>
    <row r="1291" spans="1:18" ht="15.75" customHeight="1" x14ac:dyDescent="0.2">
      <c r="A1291" s="142" t="str">
        <f>[3]Enums!$A$154</f>
        <v>1.3.3</v>
      </c>
      <c r="E1291" s="158" t="str">
        <f>Objects!$W$12</f>
        <v>Beaker (Epoxy Resin)</v>
      </c>
      <c r="F1291" s="127">
        <v>4</v>
      </c>
      <c r="O1291" s="158" t="str">
        <f>Objects!$W$118</f>
        <v>Beaker (Negative Photoresist)</v>
      </c>
      <c r="P1291" s="127">
        <v>4</v>
      </c>
    </row>
    <row r="1292" spans="1:18" ht="15.75" customHeight="1" x14ac:dyDescent="0.2">
      <c r="A1292" s="142" t="str">
        <f>[3]Enums!$A$154</f>
        <v>1.3.3</v>
      </c>
      <c r="E1292" s="158" t="str">
        <f>Objects!$W$12</f>
        <v>Beaker (Epoxy Resin)</v>
      </c>
      <c r="F1292" s="127">
        <v>16</v>
      </c>
      <c r="O1292" s="158" t="str">
        <f>Objects!$W$118</f>
        <v>Beaker (Negative Photoresist)</v>
      </c>
      <c r="P1292" s="127">
        <v>16</v>
      </c>
    </row>
    <row r="1293" spans="1:18" ht="15.75" customHeight="1" x14ac:dyDescent="0.2">
      <c r="A1293" s="142" t="str">
        <f>[3]Enums!$A$154</f>
        <v>1.3.3</v>
      </c>
      <c r="E1293" s="158" t="str">
        <f>Objects!$X$12</f>
        <v>Drum (Epoxy Resin)</v>
      </c>
      <c r="F1293" s="127">
        <v>1</v>
      </c>
      <c r="O1293" s="158" t="str">
        <f>Objects!$X$118</f>
        <v>Drum (Negative Photoresist)</v>
      </c>
      <c r="P1293" s="127">
        <v>1</v>
      </c>
    </row>
    <row r="1294" spans="1:18" ht="15.75" customHeight="1" x14ac:dyDescent="0.2">
      <c r="A1294" s="142" t="str">
        <f>[3]Enums!$A$154</f>
        <v>1.3.3</v>
      </c>
      <c r="E1294" s="158" t="str">
        <f>Objects!$X$12</f>
        <v>Drum (Epoxy Resin)</v>
      </c>
      <c r="F1294" s="127">
        <v>4</v>
      </c>
      <c r="O1294" s="158" t="str">
        <f>Objects!$X$118</f>
        <v>Drum (Negative Photoresist)</v>
      </c>
      <c r="P1294" s="127">
        <v>4</v>
      </c>
    </row>
    <row r="1295" spans="1:18" ht="15.75" customHeight="1" x14ac:dyDescent="0.2">
      <c r="A1295" s="142" t="str">
        <f>[3]Enums!$A$154</f>
        <v>1.3.3</v>
      </c>
      <c r="E1295" s="158" t="str">
        <f>Objects!$X$12</f>
        <v>Drum (Epoxy Resin)</v>
      </c>
      <c r="F1295" s="127">
        <v>16</v>
      </c>
      <c r="O1295" s="158" t="str">
        <f>Objects!$X$118</f>
        <v>Drum (Negative Photoresist)</v>
      </c>
      <c r="P1295" s="127">
        <v>16</v>
      </c>
    </row>
    <row r="1296" spans="1:18" ht="15.75" customHeight="1" x14ac:dyDescent="0.2">
      <c r="A1296" s="142" t="str">
        <f>[3]Enums!$A$154</f>
        <v>1.3.3</v>
      </c>
      <c r="E1296" s="158" t="str">
        <f>Objects!$X$12</f>
        <v>Drum (Epoxy Resin)</v>
      </c>
      <c r="F1296" s="127">
        <v>64</v>
      </c>
      <c r="O1296" s="158" t="str">
        <f>Objects!$X$118</f>
        <v>Drum (Negative Photoresist)</v>
      </c>
      <c r="P1296" s="127">
        <v>64</v>
      </c>
    </row>
    <row r="1297" spans="1:29" ht="15.75" customHeight="1" x14ac:dyDescent="0.25">
      <c r="A1297" s="142" t="str">
        <f>[3]Enums!$A$154</f>
        <v>1.3.3</v>
      </c>
      <c r="E1297" s="158" t="str">
        <f>Objects!$J$232</f>
        <v>Vial (Phenol Formaldehyde)</v>
      </c>
      <c r="F1297" s="123">
        <v>1</v>
      </c>
      <c r="O1297" s="158" t="str">
        <f>Objects!$V$119</f>
        <v>Vial (Positive Photoresist)</v>
      </c>
      <c r="P1297" s="127">
        <v>1</v>
      </c>
    </row>
    <row r="1298" spans="1:29" ht="15.75" customHeight="1" x14ac:dyDescent="0.25">
      <c r="A1298" s="142" t="str">
        <f>[3]Enums!$A$154</f>
        <v>1.3.3</v>
      </c>
      <c r="E1298" s="158" t="str">
        <f>Objects!$J$232</f>
        <v>Vial (Phenol Formaldehyde)</v>
      </c>
      <c r="F1298" s="123">
        <v>4</v>
      </c>
      <c r="O1298" s="158" t="str">
        <f>Objects!$V$119</f>
        <v>Vial (Positive Photoresist)</v>
      </c>
      <c r="P1298" s="127">
        <v>4</v>
      </c>
    </row>
    <row r="1299" spans="1:29" ht="15.75" customHeight="1" x14ac:dyDescent="0.25">
      <c r="A1299" s="142" t="str">
        <f>[3]Enums!$A$154</f>
        <v>1.3.3</v>
      </c>
      <c r="E1299" s="158" t="str">
        <f>Objects!$J$232</f>
        <v>Vial (Phenol Formaldehyde)</v>
      </c>
      <c r="F1299" s="123">
        <v>16</v>
      </c>
      <c r="O1299" s="158" t="str">
        <f>Objects!$V$119</f>
        <v>Vial (Positive Photoresist)</v>
      </c>
      <c r="P1299" s="127">
        <v>16</v>
      </c>
    </row>
    <row r="1300" spans="1:29" ht="15.75" customHeight="1" x14ac:dyDescent="0.25">
      <c r="A1300" s="142" t="str">
        <f>[3]Enums!$A$154</f>
        <v>1.3.3</v>
      </c>
      <c r="E1300" s="158" t="str">
        <f>Objects!$K$232</f>
        <v>Beaker (Phenol Formaldehyde)</v>
      </c>
      <c r="F1300" s="123">
        <v>1</v>
      </c>
      <c r="O1300" s="158" t="str">
        <f>Objects!$W$119</f>
        <v>Beaker (Positive Photoresist)</v>
      </c>
      <c r="P1300" s="127">
        <v>1</v>
      </c>
    </row>
    <row r="1301" spans="1:29" ht="15.75" customHeight="1" x14ac:dyDescent="0.25">
      <c r="A1301" s="142" t="str">
        <f>[3]Enums!$A$154</f>
        <v>1.3.3</v>
      </c>
      <c r="E1301" s="158" t="str">
        <f>Objects!$K$232</f>
        <v>Beaker (Phenol Formaldehyde)</v>
      </c>
      <c r="F1301" s="123">
        <v>4</v>
      </c>
      <c r="O1301" s="158" t="str">
        <f>Objects!$W$119</f>
        <v>Beaker (Positive Photoresist)</v>
      </c>
      <c r="P1301" s="127">
        <v>4</v>
      </c>
    </row>
    <row r="1302" spans="1:29" ht="15.75" customHeight="1" x14ac:dyDescent="0.25">
      <c r="A1302" s="142" t="str">
        <f>[3]Enums!$A$154</f>
        <v>1.3.3</v>
      </c>
      <c r="E1302" s="158" t="str">
        <f>Objects!$K$232</f>
        <v>Beaker (Phenol Formaldehyde)</v>
      </c>
      <c r="F1302" s="123">
        <v>16</v>
      </c>
      <c r="O1302" s="158" t="str">
        <f>Objects!$W$119</f>
        <v>Beaker (Positive Photoresist)</v>
      </c>
      <c r="P1302" s="127">
        <v>16</v>
      </c>
    </row>
    <row r="1303" spans="1:29" ht="15.75" customHeight="1" x14ac:dyDescent="0.25">
      <c r="A1303" s="142" t="str">
        <f>[3]Enums!$A$154</f>
        <v>1.3.3</v>
      </c>
      <c r="E1303" s="158" t="str">
        <f>Objects!$L$232</f>
        <v>Drum (Phenol Formaldehyde)</v>
      </c>
      <c r="F1303" s="123">
        <v>1</v>
      </c>
      <c r="O1303" s="158" t="str">
        <f>Objects!$X$119</f>
        <v>Drum (Positive Photoresist)</v>
      </c>
      <c r="P1303" s="127">
        <v>1</v>
      </c>
    </row>
    <row r="1304" spans="1:29" ht="15.75" customHeight="1" x14ac:dyDescent="0.25">
      <c r="A1304" s="142" t="str">
        <f>[3]Enums!$A$154</f>
        <v>1.3.3</v>
      </c>
      <c r="E1304" s="158" t="str">
        <f>Objects!$L$232</f>
        <v>Drum (Phenol Formaldehyde)</v>
      </c>
      <c r="F1304" s="123">
        <v>4</v>
      </c>
      <c r="O1304" s="158" t="str">
        <f>Objects!$X$119</f>
        <v>Drum (Positive Photoresist)</v>
      </c>
      <c r="P1304" s="127">
        <v>4</v>
      </c>
    </row>
    <row r="1305" spans="1:29" ht="15.75" customHeight="1" x14ac:dyDescent="0.25">
      <c r="A1305" s="142" t="str">
        <f>[3]Enums!$A$154</f>
        <v>1.3.3</v>
      </c>
      <c r="E1305" s="158" t="str">
        <f>Objects!$L$232</f>
        <v>Drum (Phenol Formaldehyde)</v>
      </c>
      <c r="F1305" s="123">
        <v>16</v>
      </c>
      <c r="O1305" s="158" t="str">
        <f>Objects!$X$119</f>
        <v>Drum (Positive Photoresist)</v>
      </c>
      <c r="P1305" s="127">
        <v>16</v>
      </c>
    </row>
    <row r="1306" spans="1:29" ht="15.75" customHeight="1" x14ac:dyDescent="0.25">
      <c r="A1306" s="142" t="str">
        <f>[3]Enums!$A$154</f>
        <v>1.3.3</v>
      </c>
      <c r="E1306" s="158" t="str">
        <f>Objects!$L$232</f>
        <v>Drum (Phenol Formaldehyde)</v>
      </c>
      <c r="F1306" s="123">
        <v>64</v>
      </c>
      <c r="O1306" s="158" t="str">
        <f>Objects!$X$119</f>
        <v>Drum (Positive Photoresist)</v>
      </c>
      <c r="P1306" s="127">
        <v>64</v>
      </c>
    </row>
    <row r="1307" spans="1:29" ht="15" customHeight="1" x14ac:dyDescent="0.25">
      <c r="A1307" s="142" t="str">
        <f>[3]Enums!$A$158</f>
        <v>1.3.7</v>
      </c>
      <c r="B1307" s="123"/>
      <c r="C1307" s="123"/>
      <c r="D1307" s="123"/>
      <c r="E1307" s="123" t="str">
        <f>Objects!$AY$84</f>
        <v>Reeds</v>
      </c>
      <c r="F1307" s="123">
        <v>64</v>
      </c>
      <c r="G1307" s="123" t="str">
        <f>Objects!$AY$84</f>
        <v>Reeds</v>
      </c>
      <c r="H1307" s="123">
        <v>64</v>
      </c>
      <c r="I1307" s="123" t="str">
        <f>Objects!$AY$84</f>
        <v>Reeds</v>
      </c>
      <c r="J1307" s="123">
        <v>64</v>
      </c>
      <c r="K1307" s="123" t="str">
        <f>Objects!$AY$84</f>
        <v>Reeds</v>
      </c>
      <c r="L1307" s="123">
        <v>64</v>
      </c>
      <c r="M1307" s="123" t="str">
        <f>Objects!$AY$84</f>
        <v>Reeds</v>
      </c>
      <c r="N1307" s="123">
        <v>64</v>
      </c>
      <c r="O1307" s="156" t="str">
        <f>Objects!$K$134</f>
        <v>Beaker (Ethanol)</v>
      </c>
      <c r="P1307" s="123">
        <v>5</v>
      </c>
      <c r="Q1307" s="123"/>
      <c r="R1307" s="123"/>
      <c r="S1307" s="123"/>
      <c r="T1307" s="123"/>
      <c r="U1307" s="123"/>
      <c r="V1307" s="123"/>
      <c r="W1307" s="123"/>
      <c r="X1307" s="123"/>
      <c r="Y1307" s="123"/>
      <c r="Z1307" s="123"/>
      <c r="AA1307" s="123"/>
      <c r="AB1307" s="147"/>
      <c r="AC1307" s="147"/>
    </row>
    <row r="1308" spans="1:29" ht="15" customHeight="1" x14ac:dyDescent="0.25">
      <c r="A1308" s="142" t="str">
        <f>[3]Enums!$A$158</f>
        <v>1.3.7</v>
      </c>
      <c r="B1308" s="123"/>
      <c r="C1308" s="123"/>
      <c r="D1308" s="123"/>
      <c r="E1308" s="123" t="str">
        <f>Objects!$AY$84</f>
        <v>Reeds</v>
      </c>
      <c r="F1308" s="123">
        <v>64</v>
      </c>
      <c r="G1308" s="123" t="str">
        <f>Objects!$AY$84</f>
        <v>Reeds</v>
      </c>
      <c r="H1308" s="123">
        <v>64</v>
      </c>
      <c r="I1308" s="123" t="str">
        <f>Objects!$AY$84</f>
        <v>Reeds</v>
      </c>
      <c r="J1308" s="123">
        <v>64</v>
      </c>
      <c r="K1308" s="123" t="str">
        <f>Objects!$AY$84</f>
        <v>Reeds</v>
      </c>
      <c r="L1308" s="123">
        <v>64</v>
      </c>
      <c r="M1308" s="123"/>
      <c r="N1308" s="123"/>
      <c r="O1308" s="156" t="str">
        <f>Objects!$K$134</f>
        <v>Beaker (Ethanol)</v>
      </c>
      <c r="P1308" s="123">
        <v>4</v>
      </c>
      <c r="Q1308" s="123"/>
      <c r="R1308" s="123"/>
      <c r="S1308" s="123"/>
      <c r="T1308" s="123"/>
      <c r="U1308" s="123"/>
      <c r="V1308" s="123"/>
      <c r="W1308" s="123"/>
      <c r="X1308" s="123"/>
      <c r="Y1308" s="123"/>
      <c r="Z1308" s="123"/>
      <c r="AA1308" s="123"/>
      <c r="AB1308" s="147"/>
      <c r="AC1308" s="147"/>
    </row>
    <row r="1309" spans="1:29" ht="15" customHeight="1" x14ac:dyDescent="0.25">
      <c r="A1309" s="142" t="str">
        <f>[3]Enums!$A$158</f>
        <v>1.3.7</v>
      </c>
      <c r="B1309" s="123"/>
      <c r="C1309" s="123"/>
      <c r="D1309" s="123"/>
      <c r="E1309" s="123" t="str">
        <f>Objects!$AY$84</f>
        <v>Reeds</v>
      </c>
      <c r="F1309" s="123">
        <v>64</v>
      </c>
      <c r="G1309" s="123" t="str">
        <f>Objects!$AY$84</f>
        <v>Reeds</v>
      </c>
      <c r="H1309" s="123">
        <v>64</v>
      </c>
      <c r="I1309" s="123" t="str">
        <f>Objects!$AY$84</f>
        <v>Reeds</v>
      </c>
      <c r="J1309" s="123">
        <v>64</v>
      </c>
      <c r="K1309" s="123"/>
      <c r="L1309" s="123"/>
      <c r="M1309" s="123"/>
      <c r="N1309" s="123"/>
      <c r="O1309" s="156" t="str">
        <f>Objects!$K$134</f>
        <v>Beaker (Ethanol)</v>
      </c>
      <c r="P1309" s="123">
        <v>3</v>
      </c>
      <c r="Q1309" s="123"/>
      <c r="R1309" s="123"/>
      <c r="S1309" s="123"/>
      <c r="T1309" s="123"/>
      <c r="U1309" s="123"/>
      <c r="V1309" s="123"/>
      <c r="W1309" s="123"/>
      <c r="X1309" s="123"/>
      <c r="Y1309" s="123"/>
      <c r="Z1309" s="123"/>
      <c r="AA1309" s="123"/>
      <c r="AB1309" s="147"/>
      <c r="AC1309" s="147"/>
    </row>
    <row r="1310" spans="1:29" ht="15" customHeight="1" x14ac:dyDescent="0.25">
      <c r="A1310" s="142" t="str">
        <f>[3]Enums!$A$158</f>
        <v>1.3.7</v>
      </c>
      <c r="B1310" s="123"/>
      <c r="C1310" s="123"/>
      <c r="D1310" s="123"/>
      <c r="E1310" s="123" t="str">
        <f>Objects!$AY$84</f>
        <v>Reeds</v>
      </c>
      <c r="F1310" s="123">
        <v>64</v>
      </c>
      <c r="G1310" s="123" t="str">
        <f>Objects!$AY$84</f>
        <v>Reeds</v>
      </c>
      <c r="H1310" s="123">
        <v>64</v>
      </c>
      <c r="I1310" s="123"/>
      <c r="J1310" s="123"/>
      <c r="K1310" s="123"/>
      <c r="L1310" s="123"/>
      <c r="M1310" s="123"/>
      <c r="N1310" s="123"/>
      <c r="O1310" s="156" t="str">
        <f>Objects!$K$134</f>
        <v>Beaker (Ethanol)</v>
      </c>
      <c r="P1310" s="123">
        <v>2</v>
      </c>
      <c r="Q1310" s="123"/>
      <c r="R1310" s="123"/>
      <c r="S1310" s="123"/>
      <c r="T1310" s="123"/>
      <c r="U1310" s="123"/>
      <c r="V1310" s="123"/>
      <c r="W1310" s="123"/>
      <c r="X1310" s="123"/>
      <c r="Y1310" s="123"/>
      <c r="Z1310" s="123"/>
      <c r="AA1310" s="123"/>
      <c r="AB1310" s="147"/>
      <c r="AC1310" s="147"/>
    </row>
    <row r="1311" spans="1:29" ht="15" customHeight="1" x14ac:dyDescent="0.25">
      <c r="A1311" s="142" t="str">
        <f>[3]Enums!$A$158</f>
        <v>1.3.7</v>
      </c>
      <c r="B1311" s="123"/>
      <c r="C1311" s="123"/>
      <c r="D1311" s="123"/>
      <c r="E1311" s="123" t="str">
        <f>Objects!$AY$42</f>
        <v>Wheat</v>
      </c>
      <c r="F1311" s="123">
        <v>64</v>
      </c>
      <c r="G1311" s="123" t="str">
        <f>Objects!$AY$42</f>
        <v>Wheat</v>
      </c>
      <c r="H1311" s="123">
        <v>64</v>
      </c>
      <c r="I1311" s="123" t="str">
        <f>Objects!$AY$42</f>
        <v>Wheat</v>
      </c>
      <c r="J1311" s="123">
        <v>64</v>
      </c>
      <c r="K1311" s="123" t="str">
        <f>Objects!$AY$42</f>
        <v>Wheat</v>
      </c>
      <c r="L1311" s="123">
        <v>64</v>
      </c>
      <c r="M1311" s="123" t="str">
        <f>Objects!$AY$42</f>
        <v>Wheat</v>
      </c>
      <c r="N1311" s="123">
        <v>64</v>
      </c>
      <c r="O1311" s="156" t="str">
        <f>Objects!$K$134</f>
        <v>Beaker (Ethanol)</v>
      </c>
      <c r="P1311" s="123">
        <v>5</v>
      </c>
      <c r="Q1311" s="123"/>
      <c r="R1311" s="123"/>
      <c r="S1311" s="123"/>
      <c r="T1311" s="123"/>
      <c r="U1311" s="123"/>
      <c r="V1311" s="123"/>
      <c r="W1311" s="123"/>
      <c r="X1311" s="123"/>
      <c r="Y1311" s="123"/>
      <c r="Z1311" s="123"/>
      <c r="AA1311" s="123"/>
      <c r="AB1311" s="147"/>
      <c r="AC1311" s="147"/>
    </row>
    <row r="1312" spans="1:29" ht="15" customHeight="1" x14ac:dyDescent="0.25">
      <c r="A1312" s="142" t="str">
        <f>[3]Enums!$A$158</f>
        <v>1.3.7</v>
      </c>
      <c r="B1312" s="123"/>
      <c r="C1312" s="123"/>
      <c r="D1312" s="123"/>
      <c r="E1312" s="123" t="str">
        <f>Objects!$AY$42</f>
        <v>Wheat</v>
      </c>
      <c r="F1312" s="123">
        <v>64</v>
      </c>
      <c r="G1312" s="123" t="str">
        <f>Objects!$AY$42</f>
        <v>Wheat</v>
      </c>
      <c r="H1312" s="123">
        <v>64</v>
      </c>
      <c r="I1312" s="123" t="str">
        <f>Objects!$AY$42</f>
        <v>Wheat</v>
      </c>
      <c r="J1312" s="123">
        <v>64</v>
      </c>
      <c r="K1312" s="123" t="str">
        <f>Objects!$AY$42</f>
        <v>Wheat</v>
      </c>
      <c r="L1312" s="123">
        <v>64</v>
      </c>
      <c r="M1312" s="123"/>
      <c r="N1312" s="123"/>
      <c r="O1312" s="156" t="str">
        <f>Objects!$K$134</f>
        <v>Beaker (Ethanol)</v>
      </c>
      <c r="P1312" s="123">
        <v>4</v>
      </c>
      <c r="Q1312" s="123"/>
      <c r="R1312" s="123"/>
      <c r="S1312" s="123"/>
      <c r="T1312" s="123"/>
      <c r="U1312" s="123"/>
      <c r="V1312" s="123"/>
      <c r="W1312" s="123"/>
      <c r="X1312" s="123"/>
      <c r="Y1312" s="123"/>
      <c r="Z1312" s="123"/>
      <c r="AA1312" s="123"/>
      <c r="AB1312" s="147"/>
      <c r="AC1312" s="147"/>
    </row>
    <row r="1313" spans="1:18" ht="15.75" customHeight="1" x14ac:dyDescent="0.25">
      <c r="A1313" s="142" t="str">
        <f>[3]Enums!$A$158</f>
        <v>1.3.7</v>
      </c>
      <c r="E1313" s="123" t="str">
        <f>Objects!$AY$42</f>
        <v>Wheat</v>
      </c>
      <c r="F1313" s="123">
        <v>64</v>
      </c>
      <c r="G1313" s="123" t="str">
        <f>Objects!$AY$42</f>
        <v>Wheat</v>
      </c>
      <c r="H1313" s="123">
        <v>64</v>
      </c>
      <c r="I1313" s="123" t="str">
        <f>Objects!$AY$42</f>
        <v>Wheat</v>
      </c>
      <c r="J1313" s="123">
        <v>64</v>
      </c>
      <c r="K1313" s="123"/>
      <c r="L1313" s="123"/>
      <c r="O1313" s="156" t="str">
        <f>Objects!$K$134</f>
        <v>Beaker (Ethanol)</v>
      </c>
      <c r="P1313" s="127">
        <v>3</v>
      </c>
    </row>
    <row r="1314" spans="1:18" ht="15.75" customHeight="1" x14ac:dyDescent="0.25">
      <c r="A1314" s="142" t="str">
        <f>[3]Enums!$A$158</f>
        <v>1.3.7</v>
      </c>
      <c r="E1314" s="123" t="str">
        <f>Objects!$AY$42</f>
        <v>Wheat</v>
      </c>
      <c r="F1314" s="123">
        <v>64</v>
      </c>
      <c r="G1314" s="123" t="str">
        <f>Objects!$AY$42</f>
        <v>Wheat</v>
      </c>
      <c r="H1314" s="123">
        <v>64</v>
      </c>
      <c r="I1314" s="123"/>
      <c r="J1314" s="123"/>
      <c r="K1314" s="123"/>
      <c r="L1314" s="123"/>
      <c r="O1314" s="156" t="str">
        <f>Objects!$K$134</f>
        <v>Beaker (Ethanol)</v>
      </c>
      <c r="P1314" s="127">
        <v>2</v>
      </c>
    </row>
    <row r="1315" spans="1:18" ht="15.75" customHeight="1" x14ac:dyDescent="0.2">
      <c r="A1315" s="142" t="str">
        <f>[3]Enums!$A$159</f>
        <v>1.3.8</v>
      </c>
      <c r="E1315" s="126" t="str">
        <f>Objects!$J$147</f>
        <v>Vial (Formaldehyde)</v>
      </c>
      <c r="F1315" s="127">
        <v>1</v>
      </c>
      <c r="G1315" s="126" t="str">
        <f>Objects!$R$2</f>
        <v>Flask (Hydrogen)</v>
      </c>
      <c r="H1315" s="127">
        <v>1</v>
      </c>
      <c r="O1315" s="158" t="str">
        <f>Objects!$J$155</f>
        <v>Vial (Glycolic Acid)</v>
      </c>
      <c r="P1315" s="127">
        <v>2</v>
      </c>
    </row>
    <row r="1316" spans="1:18" ht="15.75" customHeight="1" x14ac:dyDescent="0.2">
      <c r="A1316" s="142" t="str">
        <f>[3]Enums!$A$159</f>
        <v>1.3.8</v>
      </c>
      <c r="E1316" s="126" t="str">
        <f>Objects!$J$147</f>
        <v>Vial (Formaldehyde)</v>
      </c>
      <c r="F1316" s="127">
        <v>4</v>
      </c>
      <c r="G1316" s="126" t="str">
        <f>Objects!$R$2</f>
        <v>Flask (Hydrogen)</v>
      </c>
      <c r="H1316" s="127">
        <v>4</v>
      </c>
      <c r="O1316" s="158" t="str">
        <f>Objects!$J$155</f>
        <v>Vial (Glycolic Acid)</v>
      </c>
      <c r="P1316" s="127">
        <v>8</v>
      </c>
    </row>
    <row r="1317" spans="1:18" ht="15.75" customHeight="1" x14ac:dyDescent="0.2">
      <c r="A1317" s="142" t="str">
        <f>[3]Enums!$A$159</f>
        <v>1.3.8</v>
      </c>
      <c r="E1317" s="126" t="str">
        <f>Objects!$J$147</f>
        <v>Vial (Formaldehyde)</v>
      </c>
      <c r="F1317" s="127">
        <v>16</v>
      </c>
      <c r="G1317" s="126" t="str">
        <f>Objects!$R$2</f>
        <v>Flask (Hydrogen)</v>
      </c>
      <c r="H1317" s="127">
        <v>16</v>
      </c>
      <c r="O1317" s="158" t="str">
        <f>Objects!$J$155</f>
        <v>Vial (Glycolic Acid)</v>
      </c>
      <c r="P1317" s="127">
        <v>32</v>
      </c>
    </row>
    <row r="1318" spans="1:18" ht="15.75" customHeight="1" x14ac:dyDescent="0.2">
      <c r="A1318" s="142" t="str">
        <f>[3]Enums!$A$159</f>
        <v>1.3.8</v>
      </c>
      <c r="E1318" s="126" t="str">
        <f>Objects!$K$147</f>
        <v>Beaker (Formaldehyde)</v>
      </c>
      <c r="F1318" s="127">
        <v>1</v>
      </c>
      <c r="G1318" s="126" t="str">
        <f>Objects!$S$2</f>
        <v>Cartridge (Hydrogen)</v>
      </c>
      <c r="H1318" s="127">
        <v>1</v>
      </c>
      <c r="O1318" s="158" t="str">
        <f>Objects!$K$155</f>
        <v>Beaker (Glycolic Acid)</v>
      </c>
      <c r="P1318" s="127">
        <v>2</v>
      </c>
    </row>
    <row r="1319" spans="1:18" ht="15.75" customHeight="1" x14ac:dyDescent="0.2">
      <c r="A1319" s="142" t="str">
        <f>[3]Enums!$A$159</f>
        <v>1.3.8</v>
      </c>
      <c r="E1319" s="126" t="str">
        <f>Objects!$K$147</f>
        <v>Beaker (Formaldehyde)</v>
      </c>
      <c r="F1319" s="127">
        <v>4</v>
      </c>
      <c r="G1319" s="126" t="str">
        <f>Objects!$S$2</f>
        <v>Cartridge (Hydrogen)</v>
      </c>
      <c r="H1319" s="127">
        <v>4</v>
      </c>
      <c r="O1319" s="158" t="str">
        <f>Objects!$K$155</f>
        <v>Beaker (Glycolic Acid)</v>
      </c>
      <c r="P1319" s="127">
        <v>8</v>
      </c>
    </row>
    <row r="1320" spans="1:18" ht="15.75" customHeight="1" x14ac:dyDescent="0.2">
      <c r="A1320" s="142" t="str">
        <f>[3]Enums!$A$159</f>
        <v>1.3.8</v>
      </c>
      <c r="E1320" s="126" t="str">
        <f>Objects!$K$147</f>
        <v>Beaker (Formaldehyde)</v>
      </c>
      <c r="F1320" s="127">
        <v>16</v>
      </c>
      <c r="G1320" s="126" t="str">
        <f>Objects!$S$2</f>
        <v>Cartridge (Hydrogen)</v>
      </c>
      <c r="H1320" s="127">
        <v>16</v>
      </c>
      <c r="O1320" s="158" t="str">
        <f>Objects!$K$155</f>
        <v>Beaker (Glycolic Acid)</v>
      </c>
      <c r="P1320" s="127">
        <v>32</v>
      </c>
    </row>
    <row r="1321" spans="1:18" ht="15.75" customHeight="1" x14ac:dyDescent="0.2">
      <c r="A1321" s="142" t="str">
        <f>[3]Enums!$A$159</f>
        <v>1.3.8</v>
      </c>
      <c r="E1321" s="126" t="str">
        <f>Objects!$L$147</f>
        <v>Drum (Formaldehyde)</v>
      </c>
      <c r="F1321" s="127">
        <v>1</v>
      </c>
      <c r="G1321" s="126" t="str">
        <f>Objects!$T$2</f>
        <v>Canister (Hydrogen)</v>
      </c>
      <c r="H1321" s="127">
        <v>1</v>
      </c>
      <c r="O1321" s="158" t="str">
        <f>Objects!$L$155</f>
        <v>Drum (Glycolic Acid)</v>
      </c>
      <c r="P1321" s="127">
        <v>2</v>
      </c>
    </row>
    <row r="1322" spans="1:18" ht="15.75" customHeight="1" x14ac:dyDescent="0.2">
      <c r="A1322" s="142" t="str">
        <f>[3]Enums!$A$159</f>
        <v>1.3.8</v>
      </c>
      <c r="E1322" s="126" t="str">
        <f>Objects!$L$147</f>
        <v>Drum (Formaldehyde)</v>
      </c>
      <c r="F1322" s="127">
        <v>4</v>
      </c>
      <c r="G1322" s="126" t="str">
        <f>Objects!$T$2</f>
        <v>Canister (Hydrogen)</v>
      </c>
      <c r="H1322" s="127">
        <v>4</v>
      </c>
      <c r="O1322" s="158" t="str">
        <f>Objects!$L$155</f>
        <v>Drum (Glycolic Acid)</v>
      </c>
      <c r="P1322" s="127">
        <v>8</v>
      </c>
    </row>
    <row r="1323" spans="1:18" ht="15.75" customHeight="1" x14ac:dyDescent="0.2">
      <c r="A1323" s="142" t="str">
        <f>[3]Enums!$A$159</f>
        <v>1.3.8</v>
      </c>
      <c r="E1323" s="126" t="str">
        <f>Objects!$L$147</f>
        <v>Drum (Formaldehyde)</v>
      </c>
      <c r="F1323" s="127">
        <v>16</v>
      </c>
      <c r="G1323" s="126" t="str">
        <f>Objects!$T$2</f>
        <v>Canister (Hydrogen)</v>
      </c>
      <c r="H1323" s="127">
        <v>16</v>
      </c>
      <c r="O1323" s="158" t="str">
        <f>Objects!$L$155</f>
        <v>Drum (Glycolic Acid)</v>
      </c>
      <c r="P1323" s="127">
        <v>32</v>
      </c>
    </row>
    <row r="1324" spans="1:18" ht="15.75" customHeight="1" x14ac:dyDescent="0.2">
      <c r="A1324" s="142" t="str">
        <f>[3]Enums!$A$159</f>
        <v>1.3.8</v>
      </c>
      <c r="E1324" s="126" t="str">
        <f>Objects!$L$147</f>
        <v>Drum (Formaldehyde)</v>
      </c>
      <c r="F1324" s="127">
        <v>64</v>
      </c>
      <c r="G1324" s="126" t="str">
        <f>Objects!$T$2</f>
        <v>Canister (Hydrogen)</v>
      </c>
      <c r="H1324" s="127">
        <v>64</v>
      </c>
      <c r="O1324" s="158" t="str">
        <f>Objects!$L$155</f>
        <v>Drum (Glycolic Acid)</v>
      </c>
      <c r="P1324" s="127">
        <v>64</v>
      </c>
      <c r="Q1324" s="158" t="str">
        <f>Objects!$L$155</f>
        <v>Drum (Glycolic Acid)</v>
      </c>
      <c r="R1324" s="127">
        <v>64</v>
      </c>
    </row>
    <row r="1325" spans="1:18" ht="15.75" customHeight="1" x14ac:dyDescent="0.2">
      <c r="A1325" s="142" t="str">
        <f>[3]Enums!$A$159</f>
        <v>1.3.8</v>
      </c>
      <c r="E1325" s="126" t="str">
        <f>Objects!$J$138</f>
        <v>Flask (Ethylene)</v>
      </c>
      <c r="F1325" s="127">
        <v>1</v>
      </c>
      <c r="G1325" s="126" t="str">
        <f>Objects!$J$255</f>
        <v>Flask (Propylene)</v>
      </c>
      <c r="H1325" s="127">
        <v>1</v>
      </c>
      <c r="I1325" s="126" t="str">
        <f>Objects!$J$70</f>
        <v>Vial (Butadiene)</v>
      </c>
      <c r="J1325" s="127">
        <v>1</v>
      </c>
      <c r="O1325" s="158" t="str">
        <f>Objects!$V$15</f>
        <v>Bag (Ethylene-Propylene-Diene Monomer Pellets)</v>
      </c>
      <c r="P1325" s="127">
        <v>3</v>
      </c>
    </row>
    <row r="1326" spans="1:18" ht="15.75" customHeight="1" x14ac:dyDescent="0.2">
      <c r="A1326" s="142" t="str">
        <f>[3]Enums!$A$159</f>
        <v>1.3.8</v>
      </c>
      <c r="E1326" s="126" t="str">
        <f>Objects!$J$138</f>
        <v>Flask (Ethylene)</v>
      </c>
      <c r="F1326" s="127">
        <v>4</v>
      </c>
      <c r="G1326" s="126" t="str">
        <f>Objects!$J$255</f>
        <v>Flask (Propylene)</v>
      </c>
      <c r="H1326" s="127">
        <v>4</v>
      </c>
      <c r="I1326" s="126" t="str">
        <f>Objects!$J$70</f>
        <v>Vial (Butadiene)</v>
      </c>
      <c r="J1326" s="127">
        <v>4</v>
      </c>
      <c r="O1326" s="158" t="str">
        <f>Objects!$V$15</f>
        <v>Bag (Ethylene-Propylene-Diene Monomer Pellets)</v>
      </c>
      <c r="P1326" s="127">
        <v>12</v>
      </c>
    </row>
    <row r="1327" spans="1:18" ht="15.75" customHeight="1" x14ac:dyDescent="0.2">
      <c r="A1327" s="142" t="str">
        <f>[3]Enums!$A$159</f>
        <v>1.3.8</v>
      </c>
      <c r="E1327" s="126" t="str">
        <f>Objects!$J$138</f>
        <v>Flask (Ethylene)</v>
      </c>
      <c r="F1327" s="127">
        <v>16</v>
      </c>
      <c r="G1327" s="126" t="str">
        <f>Objects!$J$255</f>
        <v>Flask (Propylene)</v>
      </c>
      <c r="H1327" s="127">
        <v>16</v>
      </c>
      <c r="I1327" s="126" t="str">
        <f>Objects!$J$70</f>
        <v>Vial (Butadiene)</v>
      </c>
      <c r="J1327" s="127">
        <v>16</v>
      </c>
      <c r="O1327" s="158" t="str">
        <f>Objects!$V$15</f>
        <v>Bag (Ethylene-Propylene-Diene Monomer Pellets)</v>
      </c>
      <c r="P1327" s="127">
        <v>48</v>
      </c>
    </row>
    <row r="1328" spans="1:18" ht="15.75" customHeight="1" x14ac:dyDescent="0.2">
      <c r="A1328" s="142" t="str">
        <f>[3]Enums!$A$159</f>
        <v>1.3.8</v>
      </c>
      <c r="E1328" s="126" t="str">
        <f>Objects!$K$138</f>
        <v>Cartridge (Ethylene)</v>
      </c>
      <c r="F1328" s="127">
        <v>1</v>
      </c>
      <c r="G1328" s="126" t="str">
        <f>Objects!$K$255</f>
        <v>Cartridge (Propylene)</v>
      </c>
      <c r="H1328" s="127">
        <v>1</v>
      </c>
      <c r="I1328" s="126" t="str">
        <f>Objects!$K$70</f>
        <v>Beaker (Butadiene)</v>
      </c>
      <c r="J1328" s="127">
        <v>1</v>
      </c>
      <c r="O1328" s="158" t="str">
        <f>Objects!$W$15</f>
        <v>Sack (Ethylene-Propylene-Diene Monomer Pellets)</v>
      </c>
      <c r="P1328" s="127">
        <v>3</v>
      </c>
    </row>
    <row r="1329" spans="1:20" ht="15.75" customHeight="1" x14ac:dyDescent="0.2">
      <c r="A1329" s="142" t="str">
        <f>[3]Enums!$A$159</f>
        <v>1.3.8</v>
      </c>
      <c r="E1329" s="126" t="str">
        <f>Objects!$K$138</f>
        <v>Cartridge (Ethylene)</v>
      </c>
      <c r="F1329" s="127">
        <v>4</v>
      </c>
      <c r="G1329" s="126" t="str">
        <f>Objects!$K$255</f>
        <v>Cartridge (Propylene)</v>
      </c>
      <c r="H1329" s="127">
        <v>4</v>
      </c>
      <c r="I1329" s="126" t="str">
        <f>Objects!$K$70</f>
        <v>Beaker (Butadiene)</v>
      </c>
      <c r="J1329" s="127">
        <v>4</v>
      </c>
      <c r="O1329" s="158" t="str">
        <f>Objects!$W$15</f>
        <v>Sack (Ethylene-Propylene-Diene Monomer Pellets)</v>
      </c>
      <c r="P1329" s="127">
        <v>12</v>
      </c>
    </row>
    <row r="1330" spans="1:20" ht="15.75" customHeight="1" x14ac:dyDescent="0.2">
      <c r="A1330" s="142" t="str">
        <f>[3]Enums!$A$159</f>
        <v>1.3.8</v>
      </c>
      <c r="E1330" s="126" t="str">
        <f>Objects!$K$138</f>
        <v>Cartridge (Ethylene)</v>
      </c>
      <c r="F1330" s="127">
        <v>16</v>
      </c>
      <c r="G1330" s="126" t="str">
        <f>Objects!$K$255</f>
        <v>Cartridge (Propylene)</v>
      </c>
      <c r="H1330" s="127">
        <v>16</v>
      </c>
      <c r="I1330" s="126" t="str">
        <f>Objects!$K$70</f>
        <v>Beaker (Butadiene)</v>
      </c>
      <c r="J1330" s="127">
        <v>16</v>
      </c>
      <c r="O1330" s="158" t="str">
        <f>Objects!$W$15</f>
        <v>Sack (Ethylene-Propylene-Diene Monomer Pellets)</v>
      </c>
      <c r="P1330" s="127">
        <v>48</v>
      </c>
    </row>
    <row r="1331" spans="1:20" ht="15.75" customHeight="1" x14ac:dyDescent="0.2">
      <c r="A1331" s="142" t="str">
        <f>[3]Enums!$A$159</f>
        <v>1.3.8</v>
      </c>
      <c r="E1331" s="126" t="str">
        <f>Objects!$L$138</f>
        <v>Canister (Ethylene)</v>
      </c>
      <c r="F1331" s="127">
        <v>1</v>
      </c>
      <c r="G1331" s="126" t="str">
        <f>Objects!$L$255</f>
        <v>Canister (Propylene)</v>
      </c>
      <c r="H1331" s="127">
        <v>1</v>
      </c>
      <c r="I1331" s="126" t="str">
        <f>Objects!$L$70</f>
        <v>Drum (Butadiene)</v>
      </c>
      <c r="J1331" s="127">
        <v>1</v>
      </c>
      <c r="O1331" s="158" t="str">
        <f>Objects!$X$15</f>
        <v>Powder Keg (Ethylene-Propylene-Diene Monomer Pellets)</v>
      </c>
      <c r="P1331" s="127">
        <v>3</v>
      </c>
    </row>
    <row r="1332" spans="1:20" ht="15.75" customHeight="1" x14ac:dyDescent="0.2">
      <c r="A1332" s="142" t="str">
        <f>[3]Enums!$A$159</f>
        <v>1.3.8</v>
      </c>
      <c r="E1332" s="126" t="str">
        <f>Objects!$L$138</f>
        <v>Canister (Ethylene)</v>
      </c>
      <c r="F1332" s="127">
        <v>4</v>
      </c>
      <c r="G1332" s="126" t="str">
        <f>Objects!$L$255</f>
        <v>Canister (Propylene)</v>
      </c>
      <c r="H1332" s="127">
        <v>4</v>
      </c>
      <c r="I1332" s="126" t="str">
        <f>Objects!$L$70</f>
        <v>Drum (Butadiene)</v>
      </c>
      <c r="J1332" s="127">
        <v>4</v>
      </c>
      <c r="O1332" s="158" t="str">
        <f>Objects!$X$15</f>
        <v>Powder Keg (Ethylene-Propylene-Diene Monomer Pellets)</v>
      </c>
      <c r="P1332" s="127">
        <v>12</v>
      </c>
    </row>
    <row r="1333" spans="1:20" ht="15.75" customHeight="1" x14ac:dyDescent="0.2">
      <c r="A1333" s="142" t="str">
        <f>[3]Enums!$A$159</f>
        <v>1.3.8</v>
      </c>
      <c r="E1333" s="126" t="str">
        <f>Objects!$L$138</f>
        <v>Canister (Ethylene)</v>
      </c>
      <c r="F1333" s="127">
        <v>16</v>
      </c>
      <c r="G1333" s="126" t="str">
        <f>Objects!$L$255</f>
        <v>Canister (Propylene)</v>
      </c>
      <c r="H1333" s="127">
        <v>16</v>
      </c>
      <c r="I1333" s="126" t="str">
        <f>Objects!$L$70</f>
        <v>Drum (Butadiene)</v>
      </c>
      <c r="J1333" s="127">
        <v>16</v>
      </c>
      <c r="O1333" s="158" t="str">
        <f>Objects!$X$15</f>
        <v>Powder Keg (Ethylene-Propylene-Diene Monomer Pellets)</v>
      </c>
      <c r="P1333" s="127">
        <v>48</v>
      </c>
    </row>
    <row r="1334" spans="1:20" ht="15.75" customHeight="1" x14ac:dyDescent="0.2">
      <c r="A1334" s="142" t="str">
        <f>[3]Enums!$A$159</f>
        <v>1.3.8</v>
      </c>
      <c r="E1334" s="126" t="str">
        <f>Objects!$L$138</f>
        <v>Canister (Ethylene)</v>
      </c>
      <c r="F1334" s="127">
        <v>64</v>
      </c>
      <c r="G1334" s="126" t="str">
        <f>Objects!$L$255</f>
        <v>Canister (Propylene)</v>
      </c>
      <c r="H1334" s="127">
        <v>64</v>
      </c>
      <c r="I1334" s="126" t="str">
        <f>Objects!$L$70</f>
        <v>Drum (Butadiene)</v>
      </c>
      <c r="J1334" s="127">
        <v>64</v>
      </c>
      <c r="O1334" s="158" t="str">
        <f>Objects!$X$15</f>
        <v>Powder Keg (Ethylene-Propylene-Diene Monomer Pellets)</v>
      </c>
      <c r="P1334" s="127">
        <v>64</v>
      </c>
      <c r="Q1334" s="158" t="str">
        <f>Objects!$X$15</f>
        <v>Powder Keg (Ethylene-Propylene-Diene Monomer Pellets)</v>
      </c>
      <c r="R1334" s="127">
        <v>64</v>
      </c>
      <c r="S1334" s="158" t="str">
        <f>Objects!$X$15</f>
        <v>Powder Keg (Ethylene-Propylene-Diene Monomer Pellets)</v>
      </c>
      <c r="T1334" s="127">
        <v>64</v>
      </c>
    </row>
    <row r="1335" spans="1:20" ht="15.75" customHeight="1" x14ac:dyDescent="0.2">
      <c r="A1335" s="142" t="str">
        <f>[3]Enums!$A$159</f>
        <v>1.3.8</v>
      </c>
      <c r="E1335" s="126" t="str">
        <f>Objects!$J$138</f>
        <v>Flask (Ethylene)</v>
      </c>
      <c r="F1335" s="127">
        <v>1</v>
      </c>
      <c r="G1335" s="126" t="str">
        <f>Objects!$J$255</f>
        <v>Flask (Propylene)</v>
      </c>
      <c r="H1335" s="127">
        <v>1</v>
      </c>
      <c r="O1335" s="158" t="str">
        <f>Objects!$V$14</f>
        <v>Bag (Ethylene-Propylene Monomer Pellets)</v>
      </c>
      <c r="P1335" s="127">
        <v>2</v>
      </c>
    </row>
    <row r="1336" spans="1:20" ht="15.75" customHeight="1" x14ac:dyDescent="0.2">
      <c r="A1336" s="142" t="str">
        <f>[3]Enums!$A$159</f>
        <v>1.3.8</v>
      </c>
      <c r="E1336" s="126" t="str">
        <f>Objects!$J$138</f>
        <v>Flask (Ethylene)</v>
      </c>
      <c r="F1336" s="127">
        <v>4</v>
      </c>
      <c r="G1336" s="126" t="str">
        <f>Objects!$J$255</f>
        <v>Flask (Propylene)</v>
      </c>
      <c r="H1336" s="127">
        <v>4</v>
      </c>
      <c r="O1336" s="158" t="str">
        <f>Objects!$V$14</f>
        <v>Bag (Ethylene-Propylene Monomer Pellets)</v>
      </c>
      <c r="P1336" s="127">
        <v>8</v>
      </c>
    </row>
    <row r="1337" spans="1:20" ht="15.75" customHeight="1" x14ac:dyDescent="0.2">
      <c r="A1337" s="142" t="str">
        <f>[3]Enums!$A$159</f>
        <v>1.3.8</v>
      </c>
      <c r="E1337" s="126" t="str">
        <f>Objects!$J$138</f>
        <v>Flask (Ethylene)</v>
      </c>
      <c r="F1337" s="127">
        <v>16</v>
      </c>
      <c r="G1337" s="126" t="str">
        <f>Objects!$J$255</f>
        <v>Flask (Propylene)</v>
      </c>
      <c r="H1337" s="127">
        <v>16</v>
      </c>
      <c r="O1337" s="158" t="str">
        <f>Objects!$V$14</f>
        <v>Bag (Ethylene-Propylene Monomer Pellets)</v>
      </c>
      <c r="P1337" s="127">
        <v>32</v>
      </c>
    </row>
    <row r="1338" spans="1:20" ht="15.75" customHeight="1" x14ac:dyDescent="0.2">
      <c r="A1338" s="142" t="str">
        <f>[3]Enums!$A$159</f>
        <v>1.3.8</v>
      </c>
      <c r="E1338" s="126" t="str">
        <f>Objects!$K$138</f>
        <v>Cartridge (Ethylene)</v>
      </c>
      <c r="F1338" s="127">
        <v>1</v>
      </c>
      <c r="G1338" s="126" t="str">
        <f>Objects!$K$255</f>
        <v>Cartridge (Propylene)</v>
      </c>
      <c r="H1338" s="127">
        <v>1</v>
      </c>
      <c r="O1338" s="158" t="str">
        <f>Objects!$W$14</f>
        <v>Sack (Ethylene-Propylene Monomer Pellets)</v>
      </c>
      <c r="P1338" s="127">
        <v>2</v>
      </c>
    </row>
    <row r="1339" spans="1:20" ht="15.75" customHeight="1" x14ac:dyDescent="0.2">
      <c r="A1339" s="142" t="str">
        <f>[3]Enums!$A$159</f>
        <v>1.3.8</v>
      </c>
      <c r="E1339" s="126" t="str">
        <f>Objects!$K$138</f>
        <v>Cartridge (Ethylene)</v>
      </c>
      <c r="F1339" s="127">
        <v>4</v>
      </c>
      <c r="G1339" s="126" t="str">
        <f>Objects!$K$255</f>
        <v>Cartridge (Propylene)</v>
      </c>
      <c r="H1339" s="127">
        <v>4</v>
      </c>
      <c r="O1339" s="158" t="str">
        <f>Objects!$W$14</f>
        <v>Sack (Ethylene-Propylene Monomer Pellets)</v>
      </c>
      <c r="P1339" s="127">
        <v>8</v>
      </c>
    </row>
    <row r="1340" spans="1:20" ht="15.75" customHeight="1" x14ac:dyDescent="0.2">
      <c r="A1340" s="142" t="str">
        <f>[3]Enums!$A$159</f>
        <v>1.3.8</v>
      </c>
      <c r="E1340" s="126" t="str">
        <f>Objects!$K$138</f>
        <v>Cartridge (Ethylene)</v>
      </c>
      <c r="F1340" s="127">
        <v>16</v>
      </c>
      <c r="G1340" s="126" t="str">
        <f>Objects!$K$255</f>
        <v>Cartridge (Propylene)</v>
      </c>
      <c r="H1340" s="127">
        <v>16</v>
      </c>
      <c r="O1340" s="158" t="str">
        <f>Objects!$W$14</f>
        <v>Sack (Ethylene-Propylene Monomer Pellets)</v>
      </c>
      <c r="P1340" s="127">
        <v>32</v>
      </c>
    </row>
    <row r="1341" spans="1:20" ht="15.75" customHeight="1" x14ac:dyDescent="0.2">
      <c r="A1341" s="142" t="str">
        <f>[3]Enums!$A$159</f>
        <v>1.3.8</v>
      </c>
      <c r="E1341" s="126" t="str">
        <f>Objects!$L$138</f>
        <v>Canister (Ethylene)</v>
      </c>
      <c r="F1341" s="127">
        <v>1</v>
      </c>
      <c r="G1341" s="126" t="str">
        <f>Objects!$L$255</f>
        <v>Canister (Propylene)</v>
      </c>
      <c r="H1341" s="127">
        <v>1</v>
      </c>
      <c r="O1341" s="158" t="str">
        <f>Objects!$X$14</f>
        <v>Powder Keg (Ethylene-Propylene Monomer Pellets)</v>
      </c>
      <c r="P1341" s="127">
        <v>2</v>
      </c>
    </row>
    <row r="1342" spans="1:20" ht="15.75" customHeight="1" x14ac:dyDescent="0.2">
      <c r="A1342" s="142" t="str">
        <f>[3]Enums!$A$159</f>
        <v>1.3.8</v>
      </c>
      <c r="E1342" s="126" t="str">
        <f>Objects!$L$138</f>
        <v>Canister (Ethylene)</v>
      </c>
      <c r="F1342" s="127">
        <v>4</v>
      </c>
      <c r="G1342" s="126" t="str">
        <f>Objects!$L$255</f>
        <v>Canister (Propylene)</v>
      </c>
      <c r="H1342" s="127">
        <v>4</v>
      </c>
      <c r="O1342" s="158" t="str">
        <f>Objects!$X$14</f>
        <v>Powder Keg (Ethylene-Propylene Monomer Pellets)</v>
      </c>
      <c r="P1342" s="127">
        <v>8</v>
      </c>
    </row>
    <row r="1343" spans="1:20" ht="15.75" customHeight="1" x14ac:dyDescent="0.2">
      <c r="A1343" s="142" t="str">
        <f>[3]Enums!$A$159</f>
        <v>1.3.8</v>
      </c>
      <c r="E1343" s="126" t="str">
        <f>Objects!$L$138</f>
        <v>Canister (Ethylene)</v>
      </c>
      <c r="F1343" s="127">
        <v>16</v>
      </c>
      <c r="G1343" s="126" t="str">
        <f>Objects!$L$255</f>
        <v>Canister (Propylene)</v>
      </c>
      <c r="H1343" s="127">
        <v>16</v>
      </c>
      <c r="O1343" s="158" t="str">
        <f>Objects!$X$14</f>
        <v>Powder Keg (Ethylene-Propylene Monomer Pellets)</v>
      </c>
      <c r="P1343" s="127">
        <v>32</v>
      </c>
    </row>
    <row r="1344" spans="1:20" ht="15.75" customHeight="1" x14ac:dyDescent="0.2">
      <c r="A1344" s="142" t="str">
        <f>[3]Enums!$A$159</f>
        <v>1.3.8</v>
      </c>
      <c r="E1344" s="126" t="str">
        <f>Objects!$L$138</f>
        <v>Canister (Ethylene)</v>
      </c>
      <c r="F1344" s="127">
        <v>64</v>
      </c>
      <c r="G1344" s="126" t="str">
        <f>Objects!$L$255</f>
        <v>Canister (Propylene)</v>
      </c>
      <c r="H1344" s="127">
        <v>64</v>
      </c>
      <c r="O1344" s="158" t="str">
        <f>Objects!$X$14</f>
        <v>Powder Keg (Ethylene-Propylene Monomer Pellets)</v>
      </c>
      <c r="P1344" s="127">
        <v>64</v>
      </c>
      <c r="Q1344" s="158" t="str">
        <f>Objects!$X$14</f>
        <v>Powder Keg (Ethylene-Propylene Monomer Pellets)</v>
      </c>
      <c r="R1344" s="127">
        <v>64</v>
      </c>
    </row>
    <row r="1345" spans="1:29" ht="15" customHeight="1" x14ac:dyDescent="0.25">
      <c r="A1345" s="142"/>
      <c r="B1345" s="123"/>
      <c r="C1345" s="123"/>
      <c r="D1345" s="123"/>
      <c r="E1345" s="123" t="str">
        <f>Objects!$J$63</f>
        <v>Vial (Benzene-Toluene-Xylene)</v>
      </c>
      <c r="F1345" s="123">
        <v>16</v>
      </c>
      <c r="G1345" s="123" t="str">
        <f>Objects!$G$15</f>
        <v>Cobalt-Manganese-Bromide Catalyst</v>
      </c>
      <c r="H1345" s="123">
        <v>1</v>
      </c>
      <c r="I1345" s="123"/>
      <c r="J1345" s="123"/>
      <c r="K1345" s="123"/>
      <c r="L1345" s="123"/>
      <c r="M1345" s="123"/>
      <c r="N1345" s="123"/>
      <c r="O1345" s="156" t="str">
        <f>Objects!$J$295</f>
        <v>Vial (Terephthalic Acid)</v>
      </c>
      <c r="P1345" s="123">
        <v>16</v>
      </c>
      <c r="Q1345" s="123"/>
      <c r="R1345" s="123"/>
      <c r="S1345" s="123"/>
      <c r="T1345" s="123"/>
      <c r="U1345" s="123"/>
      <c r="V1345" s="123"/>
      <c r="W1345" s="123"/>
      <c r="X1345" s="123"/>
      <c r="Y1345" s="123"/>
      <c r="Z1345" s="123"/>
      <c r="AA1345" s="123"/>
      <c r="AB1345" s="147"/>
      <c r="AC1345" s="147"/>
    </row>
    <row r="1346" spans="1:29" ht="15" customHeight="1" x14ac:dyDescent="0.25">
      <c r="A1346" s="142"/>
      <c r="B1346" s="123"/>
      <c r="C1346" s="123"/>
      <c r="D1346" s="123"/>
      <c r="E1346" s="123" t="str">
        <f>Objects!$K$63</f>
        <v>Beaker (Benzene-Toluene-Xylene)</v>
      </c>
      <c r="F1346" s="123">
        <v>16</v>
      </c>
      <c r="G1346" s="123" t="str">
        <f>Objects!$G$15</f>
        <v>Cobalt-Manganese-Bromide Catalyst</v>
      </c>
      <c r="H1346" s="123">
        <v>4</v>
      </c>
      <c r="I1346" s="123"/>
      <c r="J1346" s="123"/>
      <c r="K1346" s="123"/>
      <c r="L1346" s="123"/>
      <c r="M1346" s="123"/>
      <c r="N1346" s="123"/>
      <c r="O1346" s="156" t="str">
        <f>Objects!$K$295</f>
        <v>Beaker (Terephthalic Acid)</v>
      </c>
      <c r="P1346" s="123">
        <v>16</v>
      </c>
      <c r="Q1346" s="123" t="str">
        <f>Objects!$G$15</f>
        <v>Cobalt-Manganese-Bromide Catalyst</v>
      </c>
      <c r="R1346" s="123">
        <v>3</v>
      </c>
      <c r="S1346" s="123"/>
      <c r="T1346" s="123"/>
      <c r="U1346" s="123"/>
      <c r="V1346" s="123"/>
      <c r="W1346" s="123"/>
      <c r="X1346" s="123"/>
      <c r="Y1346" s="123"/>
      <c r="Z1346" s="123"/>
      <c r="AA1346" s="123"/>
      <c r="AB1346" s="147"/>
      <c r="AC1346" s="147"/>
    </row>
    <row r="1347" spans="1:29" ht="15" customHeight="1" x14ac:dyDescent="0.25">
      <c r="A1347" s="142"/>
      <c r="B1347" s="123"/>
      <c r="C1347" s="123"/>
      <c r="D1347" s="123"/>
      <c r="E1347" s="123" t="str">
        <f>Objects!$L$63</f>
        <v>Drum (Benzene-Toluene-Xylene)</v>
      </c>
      <c r="F1347" s="123">
        <v>16</v>
      </c>
      <c r="G1347" s="123" t="str">
        <f>Objects!$G$15</f>
        <v>Cobalt-Manganese-Bromide Catalyst</v>
      </c>
      <c r="H1347" s="123">
        <v>16</v>
      </c>
      <c r="I1347" s="123"/>
      <c r="J1347" s="123"/>
      <c r="K1347" s="123"/>
      <c r="L1347" s="123"/>
      <c r="M1347" s="123"/>
      <c r="N1347" s="123"/>
      <c r="O1347" s="156" t="str">
        <f>Objects!$L$295</f>
        <v>Drum (Terephthalic Acid)</v>
      </c>
      <c r="P1347" s="123">
        <v>16</v>
      </c>
      <c r="Q1347" s="123" t="str">
        <f>Objects!$G$15</f>
        <v>Cobalt-Manganese-Bromide Catalyst</v>
      </c>
      <c r="R1347" s="123">
        <v>15</v>
      </c>
      <c r="S1347" s="123"/>
      <c r="T1347" s="123"/>
      <c r="U1347" s="123"/>
      <c r="V1347" s="123"/>
      <c r="W1347" s="123"/>
      <c r="X1347" s="123"/>
      <c r="Y1347" s="123"/>
      <c r="Z1347" s="123"/>
      <c r="AA1347" s="123"/>
      <c r="AB1347" s="147"/>
      <c r="AC1347" s="147"/>
    </row>
    <row r="1348" spans="1:29" ht="15" customHeight="1" x14ac:dyDescent="0.25">
      <c r="A1348" s="142"/>
      <c r="B1348" s="123"/>
      <c r="C1348" s="123"/>
      <c r="D1348" s="123"/>
      <c r="E1348" s="123" t="str">
        <f>Objects!$J$284</f>
        <v>Vial (Styrene)</v>
      </c>
      <c r="F1348" s="123">
        <v>1</v>
      </c>
      <c r="G1348" s="123"/>
      <c r="H1348" s="123"/>
      <c r="I1348" s="123"/>
      <c r="J1348" s="123"/>
      <c r="K1348" s="123"/>
      <c r="L1348" s="123"/>
      <c r="M1348" s="123"/>
      <c r="N1348" s="124"/>
      <c r="O1348" s="156" t="str">
        <f>Objects!$V$87</f>
        <v>Bag (PolyStyrene Pellets)</v>
      </c>
      <c r="P1348" s="123">
        <v>16</v>
      </c>
      <c r="Q1348" s="123" t="str">
        <f>Objects!$C$21</f>
        <v>Bitumen</v>
      </c>
      <c r="R1348" s="123">
        <v>1</v>
      </c>
      <c r="S1348" s="123"/>
      <c r="T1348" s="123"/>
      <c r="U1348" s="123"/>
      <c r="V1348" s="123"/>
      <c r="W1348" s="123"/>
      <c r="X1348" s="123"/>
      <c r="Y1348" s="123"/>
      <c r="Z1348" s="123"/>
      <c r="AA1348" s="123"/>
      <c r="AB1348" s="147"/>
      <c r="AC1348" s="147"/>
    </row>
    <row r="1349" spans="1:29" ht="15" customHeight="1" x14ac:dyDescent="0.25">
      <c r="A1349" s="142"/>
      <c r="B1349" s="123"/>
      <c r="C1349" s="123"/>
      <c r="D1349" s="123"/>
      <c r="E1349" s="123" t="str">
        <f>Objects!$K$284</f>
        <v>Beaker (Styrene)</v>
      </c>
      <c r="F1349" s="123">
        <v>1</v>
      </c>
      <c r="G1349" s="123"/>
      <c r="H1349" s="123"/>
      <c r="I1349" s="123"/>
      <c r="J1349" s="123"/>
      <c r="K1349" s="123"/>
      <c r="L1349" s="123"/>
      <c r="M1349" s="123"/>
      <c r="N1349" s="124"/>
      <c r="O1349" s="156" t="str">
        <f>Objects!$W$87</f>
        <v>Sack (PolyStyrene Pellets)</v>
      </c>
      <c r="P1349" s="123">
        <v>16</v>
      </c>
      <c r="Q1349" s="123" t="str">
        <f>Objects!$C$21</f>
        <v>Bitumen</v>
      </c>
      <c r="R1349" s="123">
        <v>16</v>
      </c>
      <c r="S1349" s="123"/>
      <c r="T1349" s="123"/>
      <c r="U1349" s="123"/>
      <c r="V1349" s="123"/>
      <c r="W1349" s="123"/>
      <c r="X1349" s="123"/>
      <c r="Y1349" s="123"/>
      <c r="Z1349" s="123"/>
      <c r="AA1349" s="123"/>
      <c r="AB1349" s="147"/>
      <c r="AC1349" s="147"/>
    </row>
    <row r="1350" spans="1:29" ht="15" customHeight="1" x14ac:dyDescent="0.25">
      <c r="A1350" s="142"/>
      <c r="B1350" s="123"/>
      <c r="C1350" s="123"/>
      <c r="D1350" s="123"/>
      <c r="E1350" s="123" t="str">
        <f>Objects!$L$284</f>
        <v>Drum (Styrene)</v>
      </c>
      <c r="F1350" s="123">
        <v>1</v>
      </c>
      <c r="G1350" s="123"/>
      <c r="H1350" s="123"/>
      <c r="I1350" s="123"/>
      <c r="J1350" s="123"/>
      <c r="K1350" s="123"/>
      <c r="L1350" s="123"/>
      <c r="M1350" s="123"/>
      <c r="N1350" s="124"/>
      <c r="O1350" s="156" t="str">
        <f>Objects!$X$87</f>
        <v>Powder Keg (PolyStyrene Pellets)</v>
      </c>
      <c r="P1350" s="123">
        <v>16</v>
      </c>
      <c r="Q1350" s="123" t="str">
        <f>Objects!$C$21</f>
        <v>Bitumen</v>
      </c>
      <c r="R1350" s="123">
        <v>64</v>
      </c>
      <c r="S1350" s="123"/>
      <c r="T1350" s="123"/>
      <c r="U1350" s="123"/>
      <c r="V1350" s="123"/>
      <c r="W1350" s="123"/>
      <c r="X1350" s="123"/>
      <c r="Y1350" s="123"/>
      <c r="Z1350" s="123"/>
      <c r="AA1350" s="123"/>
      <c r="AB1350" s="147"/>
      <c r="AC1350" s="147"/>
    </row>
    <row r="1351" spans="1:29" ht="15" customHeight="1" x14ac:dyDescent="0.25">
      <c r="A1351" s="142"/>
      <c r="B1351" s="123"/>
      <c r="C1351" s="123"/>
      <c r="D1351" s="123"/>
      <c r="E1351" s="123" t="str">
        <f>Objects!$J$173</f>
        <v>Vial (Lactic Acid)</v>
      </c>
      <c r="F1351" s="123">
        <v>1</v>
      </c>
      <c r="G1351" s="123"/>
      <c r="H1351" s="123"/>
      <c r="I1351" s="123"/>
      <c r="J1351" s="123"/>
      <c r="K1351" s="123"/>
      <c r="L1351" s="123"/>
      <c r="M1351" s="123"/>
      <c r="N1351" s="124"/>
      <c r="O1351" s="156" t="str">
        <f>Objects!$V$68</f>
        <v>Bag (PolyLactic Acid Pellets)</v>
      </c>
      <c r="P1351" s="123">
        <v>1</v>
      </c>
      <c r="Q1351" s="123"/>
      <c r="R1351" s="123"/>
      <c r="S1351" s="123"/>
      <c r="T1351" s="123"/>
      <c r="U1351" s="123"/>
      <c r="V1351" s="123"/>
      <c r="W1351" s="123"/>
      <c r="X1351" s="123"/>
      <c r="Y1351" s="123"/>
      <c r="Z1351" s="123"/>
      <c r="AA1351" s="123"/>
      <c r="AB1351" s="147"/>
      <c r="AC1351" s="147"/>
    </row>
    <row r="1352" spans="1:29" ht="15" customHeight="1" x14ac:dyDescent="0.25">
      <c r="A1352" s="142"/>
      <c r="B1352" s="123"/>
      <c r="C1352" s="123"/>
      <c r="D1352" s="123"/>
      <c r="E1352" s="123" t="str">
        <f>Objects!$K$173</f>
        <v>Beaker (Lactic Acid)</v>
      </c>
      <c r="F1352" s="123">
        <v>1</v>
      </c>
      <c r="G1352" s="123"/>
      <c r="H1352" s="123"/>
      <c r="I1352" s="123"/>
      <c r="J1352" s="123"/>
      <c r="K1352" s="123"/>
      <c r="L1352" s="123"/>
      <c r="M1352" s="123"/>
      <c r="N1352" s="124"/>
      <c r="O1352" s="156" t="str">
        <f>Objects!$W$68</f>
        <v>Sack (PolyLactic Acid Pellets)</v>
      </c>
      <c r="P1352" s="123">
        <v>1</v>
      </c>
      <c r="Q1352" s="123"/>
      <c r="R1352" s="123"/>
      <c r="S1352" s="123"/>
      <c r="T1352" s="123"/>
      <c r="U1352" s="123"/>
      <c r="V1352" s="123"/>
      <c r="W1352" s="123"/>
      <c r="X1352" s="123"/>
      <c r="Y1352" s="123"/>
      <c r="Z1352" s="123"/>
      <c r="AA1352" s="123"/>
      <c r="AB1352" s="147"/>
      <c r="AC1352" s="147"/>
    </row>
    <row r="1353" spans="1:29" ht="15" customHeight="1" x14ac:dyDescent="0.25">
      <c r="A1353" s="142"/>
      <c r="B1353" s="123"/>
      <c r="C1353" s="123"/>
      <c r="D1353" s="123"/>
      <c r="E1353" s="123" t="str">
        <f>Objects!$L$173</f>
        <v>Drum (Lactic Acid)</v>
      </c>
      <c r="F1353" s="123">
        <v>1</v>
      </c>
      <c r="G1353" s="123"/>
      <c r="H1353" s="123"/>
      <c r="I1353" s="123"/>
      <c r="J1353" s="123"/>
      <c r="K1353" s="123"/>
      <c r="L1353" s="123"/>
      <c r="M1353" s="123"/>
      <c r="N1353" s="124"/>
      <c r="O1353" s="156" t="str">
        <f>Objects!$X$68</f>
        <v>Powder Keg (PolyLactic Acid Pellets)</v>
      </c>
      <c r="P1353" s="123">
        <v>1</v>
      </c>
      <c r="Q1353" s="123"/>
      <c r="R1353" s="123"/>
      <c r="S1353" s="123"/>
      <c r="T1353" s="123"/>
      <c r="U1353" s="123"/>
      <c r="V1353" s="123"/>
      <c r="W1353" s="123"/>
      <c r="X1353" s="123"/>
      <c r="Y1353" s="123"/>
      <c r="Z1353" s="123"/>
      <c r="AA1353" s="123"/>
      <c r="AB1353" s="147"/>
      <c r="AC1353" s="147"/>
    </row>
    <row r="1354" spans="1:29" s="152" customFormat="1" ht="15" customHeight="1" x14ac:dyDescent="0.25">
      <c r="A1354" s="142"/>
      <c r="B1354" s="149"/>
      <c r="C1354" s="149"/>
      <c r="D1354" s="149"/>
      <c r="E1354" s="149" t="str">
        <f>Objects!$J$30</f>
        <v>Vial (Acetaldehyde)</v>
      </c>
      <c r="F1354" s="149">
        <v>1</v>
      </c>
      <c r="G1354" s="149" t="str">
        <f>Objects!$J$112</f>
        <v>Vial (Cyanide)</v>
      </c>
      <c r="H1354" s="149">
        <v>1</v>
      </c>
      <c r="I1354" s="149" t="str">
        <f>Objects!$J$45</f>
        <v>Flask (Ammonia)</v>
      </c>
      <c r="J1354" s="149">
        <v>1</v>
      </c>
      <c r="K1354" s="149"/>
      <c r="L1354" s="150"/>
      <c r="M1354" s="149"/>
      <c r="N1354" s="150"/>
      <c r="O1354" s="157"/>
      <c r="P1354" s="149"/>
      <c r="Q1354" s="149"/>
      <c r="R1354" s="149"/>
      <c r="S1354" s="149"/>
      <c r="T1354" s="149"/>
      <c r="U1354" s="149"/>
      <c r="V1354" s="149"/>
      <c r="W1354" s="149"/>
      <c r="X1354" s="149"/>
      <c r="Y1354" s="149"/>
      <c r="Z1354" s="149"/>
      <c r="AA1354" s="149"/>
      <c r="AB1354" s="151"/>
      <c r="AC1354" s="151"/>
    </row>
    <row r="1355" spans="1:29" s="152" customFormat="1" ht="15" customHeight="1" x14ac:dyDescent="0.25">
      <c r="A1355" s="142"/>
      <c r="B1355" s="149"/>
      <c r="C1355" s="149"/>
      <c r="D1355" s="149"/>
      <c r="E1355" s="149" t="str">
        <f>Objects!$K$30</f>
        <v>Beaker (Acetaldehyde)</v>
      </c>
      <c r="F1355" s="149">
        <v>1</v>
      </c>
      <c r="G1355" s="149" t="str">
        <f>Objects!$K$112</f>
        <v>Beaker (Cyanide)</v>
      </c>
      <c r="H1355" s="149">
        <v>1</v>
      </c>
      <c r="I1355" s="149" t="str">
        <f>Objects!$K$45</f>
        <v>Cartridge (Ammonia)</v>
      </c>
      <c r="J1355" s="149">
        <v>1</v>
      </c>
      <c r="K1355" s="149"/>
      <c r="L1355" s="150"/>
      <c r="M1355" s="149"/>
      <c r="N1355" s="150"/>
      <c r="O1355" s="157"/>
      <c r="P1355" s="149"/>
      <c r="Q1355" s="149"/>
      <c r="R1355" s="149"/>
      <c r="S1355" s="149"/>
      <c r="T1355" s="149"/>
      <c r="U1355" s="149"/>
      <c r="V1355" s="149"/>
      <c r="W1355" s="149"/>
      <c r="X1355" s="149"/>
      <c r="Y1355" s="149"/>
      <c r="Z1355" s="149"/>
      <c r="AA1355" s="149"/>
      <c r="AB1355" s="151"/>
      <c r="AC1355" s="151"/>
    </row>
    <row r="1356" spans="1:29" s="152" customFormat="1" ht="15" customHeight="1" x14ac:dyDescent="0.25">
      <c r="A1356" s="142"/>
      <c r="B1356" s="149"/>
      <c r="C1356" s="149"/>
      <c r="D1356" s="149"/>
      <c r="E1356" s="149" t="str">
        <f>Objects!$L$30</f>
        <v>Drum (Acetaldehyde)</v>
      </c>
      <c r="F1356" s="149">
        <v>1</v>
      </c>
      <c r="G1356" s="149" t="str">
        <f>Objects!$L$112</f>
        <v>Drum (Cyanide)</v>
      </c>
      <c r="H1356" s="149">
        <v>1</v>
      </c>
      <c r="I1356" s="149" t="str">
        <f>Objects!$L$45</f>
        <v>Canister (Ammonia)</v>
      </c>
      <c r="J1356" s="149">
        <v>1</v>
      </c>
      <c r="K1356" s="149"/>
      <c r="L1356" s="150"/>
      <c r="M1356" s="149"/>
      <c r="N1356" s="150"/>
      <c r="O1356" s="157"/>
      <c r="P1356" s="149"/>
      <c r="Q1356" s="149"/>
      <c r="R1356" s="149"/>
      <c r="S1356" s="149"/>
      <c r="T1356" s="149"/>
      <c r="U1356" s="149"/>
      <c r="V1356" s="149"/>
      <c r="W1356" s="149"/>
      <c r="X1356" s="149"/>
      <c r="Y1356" s="149"/>
      <c r="Z1356" s="149"/>
      <c r="AA1356" s="149"/>
      <c r="AB1356" s="151"/>
      <c r="AC1356" s="151"/>
    </row>
    <row r="1357" spans="1:29" ht="15" customHeight="1" x14ac:dyDescent="0.25">
      <c r="A1357" s="142"/>
      <c r="B1357" s="123"/>
      <c r="C1357" s="123"/>
      <c r="D1357" s="123"/>
      <c r="E1357" s="123" t="str">
        <f>Objects!$J$140</f>
        <v>Vial (Ethylene Glycol)</v>
      </c>
      <c r="F1357" s="123">
        <v>64</v>
      </c>
      <c r="G1357" s="123"/>
      <c r="H1357" s="123"/>
      <c r="I1357" s="123"/>
      <c r="J1357" s="124"/>
      <c r="K1357" s="123"/>
      <c r="L1357" s="124"/>
      <c r="M1357" s="123"/>
      <c r="N1357" s="124"/>
      <c r="O1357" s="156"/>
      <c r="P1357" s="123"/>
      <c r="Q1357" s="123"/>
      <c r="R1357" s="123"/>
      <c r="S1357" s="123"/>
      <c r="T1357" s="123"/>
      <c r="U1357" s="123"/>
      <c r="V1357" s="123"/>
      <c r="W1357" s="123"/>
      <c r="X1357" s="123"/>
      <c r="Y1357" s="123"/>
      <c r="Z1357" s="123"/>
      <c r="AA1357" s="123"/>
      <c r="AB1357" s="147"/>
      <c r="AC1357" s="147"/>
    </row>
    <row r="1358" spans="1:29" ht="15" customHeight="1" x14ac:dyDescent="0.25">
      <c r="A1358" s="142"/>
      <c r="B1358" s="123"/>
      <c r="C1358" s="123"/>
      <c r="D1358" s="123"/>
      <c r="E1358" s="123" t="str">
        <f>Objects!$K$140</f>
        <v>Beaker (Ethylene Glycol)</v>
      </c>
      <c r="F1358" s="123">
        <v>64</v>
      </c>
      <c r="G1358" s="123"/>
      <c r="H1358" s="123"/>
      <c r="I1358" s="123"/>
      <c r="J1358" s="124"/>
      <c r="K1358" s="123"/>
      <c r="L1358" s="124"/>
      <c r="M1358" s="123"/>
      <c r="N1358" s="124"/>
      <c r="O1358" s="156"/>
      <c r="P1358" s="123"/>
      <c r="Q1358" s="123"/>
      <c r="R1358" s="123"/>
      <c r="S1358" s="123"/>
      <c r="T1358" s="123"/>
      <c r="U1358" s="123"/>
      <c r="V1358" s="123"/>
      <c r="W1358" s="123"/>
      <c r="X1358" s="123"/>
      <c r="Y1358" s="123"/>
      <c r="Z1358" s="123"/>
      <c r="AA1358" s="123"/>
      <c r="AB1358" s="147"/>
      <c r="AC1358" s="147"/>
    </row>
    <row r="1359" spans="1:29" ht="15" customHeight="1" x14ac:dyDescent="0.25">
      <c r="A1359" s="142"/>
      <c r="B1359" s="123"/>
      <c r="C1359" s="123"/>
      <c r="D1359" s="123"/>
      <c r="E1359" s="123" t="str">
        <f>Objects!$L$140</f>
        <v>Drum (Ethylene Glycol)</v>
      </c>
      <c r="F1359" s="123">
        <v>64</v>
      </c>
      <c r="G1359" s="123"/>
      <c r="H1359" s="123"/>
      <c r="I1359" s="123"/>
      <c r="J1359" s="124"/>
      <c r="K1359" s="123"/>
      <c r="L1359" s="124"/>
      <c r="M1359" s="123"/>
      <c r="N1359" s="124"/>
      <c r="O1359" s="156"/>
      <c r="P1359" s="123"/>
      <c r="Q1359" s="123"/>
      <c r="R1359" s="123"/>
      <c r="S1359" s="123"/>
      <c r="T1359" s="123"/>
      <c r="U1359" s="123"/>
      <c r="V1359" s="123"/>
      <c r="W1359" s="123"/>
      <c r="X1359" s="123"/>
      <c r="Y1359" s="123"/>
      <c r="Z1359" s="123"/>
      <c r="AA1359" s="123"/>
      <c r="AB1359" s="147"/>
      <c r="AC1359" s="147"/>
    </row>
    <row r="1360" spans="1:29" ht="15" customHeight="1" x14ac:dyDescent="0.25">
      <c r="A1360" s="142"/>
      <c r="B1360" s="123"/>
      <c r="C1360" s="123"/>
      <c r="D1360" s="123"/>
      <c r="E1360" s="123" t="str">
        <f>Objects!$J$193</f>
        <v>Vial (m-Xylene)</v>
      </c>
      <c r="F1360" s="123">
        <v>64</v>
      </c>
      <c r="G1360" s="123" t="str">
        <f>Objects!$R$9</f>
        <v>Flask (Oxygen)</v>
      </c>
      <c r="H1360" s="123">
        <v>1</v>
      </c>
      <c r="I1360" s="123" t="str">
        <f>Objects!$G$15</f>
        <v>Cobalt-Manganese-Bromide Catalyst</v>
      </c>
      <c r="J1360" s="124">
        <v>1</v>
      </c>
      <c r="K1360" s="123"/>
      <c r="L1360" s="124"/>
      <c r="M1360" s="123"/>
      <c r="N1360" s="124"/>
      <c r="O1360" s="156" t="str">
        <f>Objects!$J$171</f>
        <v>Vial (Isophthalic Acid)</v>
      </c>
      <c r="P1360" s="123">
        <v>64</v>
      </c>
      <c r="Q1360" s="123"/>
      <c r="R1360" s="123"/>
      <c r="S1360" s="123"/>
      <c r="T1360" s="123"/>
      <c r="U1360" s="123"/>
      <c r="V1360" s="123"/>
      <c r="W1360" s="123"/>
      <c r="X1360" s="123"/>
      <c r="Y1360" s="123"/>
      <c r="Z1360" s="123"/>
      <c r="AA1360" s="123"/>
      <c r="AB1360" s="147"/>
      <c r="AC1360" s="147"/>
    </row>
    <row r="1361" spans="1:29" ht="15" customHeight="1" x14ac:dyDescent="0.25">
      <c r="A1361" s="142"/>
      <c r="B1361" s="123"/>
      <c r="C1361" s="123"/>
      <c r="D1361" s="123"/>
      <c r="E1361" s="123" t="str">
        <f>Objects!$K$193</f>
        <v>Beaker (m-Xylene)</v>
      </c>
      <c r="F1361" s="123">
        <v>64</v>
      </c>
      <c r="G1361" s="123" t="str">
        <f>Objects!$S$9</f>
        <v>Cartridge (Oxygen)</v>
      </c>
      <c r="H1361" s="123">
        <v>1</v>
      </c>
      <c r="I1361" s="123" t="str">
        <f>Objects!$G$15</f>
        <v>Cobalt-Manganese-Bromide Catalyst</v>
      </c>
      <c r="J1361" s="124">
        <v>4</v>
      </c>
      <c r="K1361" s="123"/>
      <c r="L1361" s="124"/>
      <c r="M1361" s="123"/>
      <c r="N1361" s="124"/>
      <c r="O1361" s="156" t="str">
        <f>Objects!$K$171</f>
        <v>Beaker (Isophthalic Acid)</v>
      </c>
      <c r="P1361" s="123">
        <v>64</v>
      </c>
      <c r="Q1361" s="123" t="str">
        <f>Objects!$G$15</f>
        <v>Cobalt-Manganese-Bromide Catalyst</v>
      </c>
      <c r="R1361" s="124">
        <v>3</v>
      </c>
      <c r="S1361" s="123"/>
      <c r="T1361" s="123"/>
      <c r="U1361" s="123"/>
      <c r="V1361" s="123"/>
      <c r="W1361" s="123"/>
      <c r="X1361" s="123"/>
      <c r="Y1361" s="123"/>
      <c r="Z1361" s="123"/>
      <c r="AA1361" s="123"/>
      <c r="AB1361" s="147"/>
      <c r="AC1361" s="147"/>
    </row>
    <row r="1362" spans="1:29" ht="15" customHeight="1" x14ac:dyDescent="0.25">
      <c r="A1362" s="142"/>
      <c r="B1362" s="123"/>
      <c r="C1362" s="123"/>
      <c r="D1362" s="123"/>
      <c r="E1362" s="123" t="str">
        <f>Objects!$L$193</f>
        <v>Drum (m-Xylene)</v>
      </c>
      <c r="F1362" s="123">
        <v>64</v>
      </c>
      <c r="G1362" s="123" t="str">
        <f>Objects!$T$9</f>
        <v>Canister (Oxygen)</v>
      </c>
      <c r="H1362" s="123">
        <v>1</v>
      </c>
      <c r="I1362" s="123" t="str">
        <f>Objects!$G$15</f>
        <v>Cobalt-Manganese-Bromide Catalyst</v>
      </c>
      <c r="J1362" s="124">
        <v>16</v>
      </c>
      <c r="K1362" s="123"/>
      <c r="L1362" s="124"/>
      <c r="M1362" s="123"/>
      <c r="N1362" s="124"/>
      <c r="O1362" s="156" t="str">
        <f>Objects!$L$171</f>
        <v>Drum (Isophthalic Acid)</v>
      </c>
      <c r="P1362" s="123">
        <v>64</v>
      </c>
      <c r="Q1362" s="123" t="str">
        <f>Objects!$G$15</f>
        <v>Cobalt-Manganese-Bromide Catalyst</v>
      </c>
      <c r="R1362" s="124">
        <v>15</v>
      </c>
      <c r="S1362" s="123"/>
      <c r="T1362" s="123"/>
      <c r="U1362" s="123"/>
      <c r="V1362" s="123"/>
      <c r="W1362" s="123"/>
      <c r="X1362" s="123"/>
      <c r="Y1362" s="123"/>
      <c r="Z1362" s="123"/>
      <c r="AA1362" s="123"/>
      <c r="AB1362" s="147"/>
      <c r="AC1362" s="147"/>
    </row>
    <row r="1363" spans="1:29" ht="15.75" customHeight="1" x14ac:dyDescent="0.25">
      <c r="A1363" s="142" t="str">
        <f>[3]Enums!$A$161</f>
        <v>1.4.2</v>
      </c>
      <c r="E1363" s="126" t="str">
        <f>Objects!$I$129</f>
        <v>Vial (Mercaptans)</v>
      </c>
      <c r="F1363" s="127">
        <v>1</v>
      </c>
      <c r="G1363" s="123" t="str">
        <f>Objects!$R$9</f>
        <v>Flask (Oxygen)</v>
      </c>
      <c r="H1363" s="123">
        <v>1</v>
      </c>
      <c r="I1363" s="61" t="str">
        <f>Objects!$G$37</f>
        <v>Vanadium Pentoxide Catalyst</v>
      </c>
      <c r="J1363" s="61">
        <v>1</v>
      </c>
      <c r="O1363" s="158" t="str">
        <f>Objects!$J$287</f>
        <v>Vial (Sulfuric Acid)</v>
      </c>
      <c r="P1363" s="127">
        <v>1</v>
      </c>
      <c r="Q1363" s="126" t="str">
        <f>Objects!$J$94</f>
        <v>Flask (Carbon Monoxide)</v>
      </c>
      <c r="R1363" s="126">
        <v>1</v>
      </c>
      <c r="S1363" s="61"/>
      <c r="T1363" s="61"/>
    </row>
    <row r="1364" spans="1:29" ht="15.75" customHeight="1" x14ac:dyDescent="0.25">
      <c r="A1364" s="142" t="str">
        <f>[3]Enums!$A$161</f>
        <v>1.4.2</v>
      </c>
      <c r="E1364" s="126" t="str">
        <f>Objects!$I$130</f>
        <v>Beaker (Mercaptans)</v>
      </c>
      <c r="F1364" s="127">
        <v>1</v>
      </c>
      <c r="G1364" s="123" t="str">
        <f>Objects!$S$9</f>
        <v>Cartridge (Oxygen)</v>
      </c>
      <c r="H1364" s="123">
        <v>1</v>
      </c>
      <c r="I1364" s="61" t="str">
        <f>Objects!$G$37</f>
        <v>Vanadium Pentoxide Catalyst</v>
      </c>
      <c r="J1364" s="61">
        <v>4</v>
      </c>
      <c r="O1364" s="158" t="str">
        <f>Objects!$K$287</f>
        <v>Beaker (Sulfuric Acid)</v>
      </c>
      <c r="P1364" s="127">
        <v>1</v>
      </c>
      <c r="Q1364" s="126" t="str">
        <f>Objects!$K$94</f>
        <v>Cartridge (Carbon Monoxide)</v>
      </c>
      <c r="R1364" s="126">
        <v>1</v>
      </c>
      <c r="S1364" s="61" t="str">
        <f>Objects!$G$37</f>
        <v>Vanadium Pentoxide Catalyst</v>
      </c>
      <c r="T1364" s="61">
        <v>3</v>
      </c>
    </row>
    <row r="1365" spans="1:29" ht="15.75" customHeight="1" x14ac:dyDescent="0.25">
      <c r="A1365" s="142" t="str">
        <f>[3]Enums!$A$161</f>
        <v>1.4.2</v>
      </c>
      <c r="E1365" s="126" t="str">
        <f>Objects!$I$131</f>
        <v>Drum (Mercaptans)</v>
      </c>
      <c r="F1365" s="127">
        <v>1</v>
      </c>
      <c r="G1365" s="123" t="str">
        <f>Objects!$T$9</f>
        <v>Canister (Oxygen)</v>
      </c>
      <c r="H1365" s="123">
        <v>1</v>
      </c>
      <c r="I1365" s="61" t="str">
        <f>Objects!$G$37</f>
        <v>Vanadium Pentoxide Catalyst</v>
      </c>
      <c r="J1365" s="61">
        <v>7</v>
      </c>
      <c r="O1365" s="158" t="str">
        <f>Objects!$L$287</f>
        <v>Drum (Sulfuric Acid)</v>
      </c>
      <c r="P1365" s="127">
        <v>1</v>
      </c>
      <c r="Q1365" s="126" t="str">
        <f>Objects!$L$94</f>
        <v>Canister (Carbon Monoxide)</v>
      </c>
      <c r="R1365" s="126">
        <v>1</v>
      </c>
      <c r="S1365" s="61" t="str">
        <f>Objects!$G$37</f>
        <v>Vanadium Pentoxide Catalyst</v>
      </c>
      <c r="T1365" s="61">
        <v>6</v>
      </c>
    </row>
    <row r="1366" spans="1:29" ht="15.75" customHeight="1" x14ac:dyDescent="0.25">
      <c r="A1366" s="190" t="str">
        <f>[3]Enums!$A$163</f>
        <v>1.4.4</v>
      </c>
      <c r="B1366" s="13"/>
      <c r="C1366" s="13"/>
      <c r="D1366" s="13"/>
      <c r="E1366" s="13" t="str">
        <f>[4]Objects!$J$196</f>
        <v>Vial (Methanol)</v>
      </c>
      <c r="F1366" s="189">
        <v>1</v>
      </c>
      <c r="G1366" s="13" t="str">
        <f>[4]Objects!$J$94</f>
        <v>Flask (Carbon Monoxide)</v>
      </c>
      <c r="H1366" s="189">
        <v>1</v>
      </c>
      <c r="I1366" s="13" t="str">
        <f>[4]Objects!$G$35</f>
        <v>Iridium Catalyst</v>
      </c>
      <c r="J1366" s="188">
        <v>1</v>
      </c>
      <c r="K1366" s="13"/>
      <c r="L1366" s="188"/>
      <c r="M1366" s="13"/>
      <c r="N1366" s="188"/>
      <c r="O1366" s="187" t="str">
        <f>[4]Objects!$J$31</f>
        <v>Vial (Acetic Acid)</v>
      </c>
      <c r="P1366" s="189">
        <v>1</v>
      </c>
    </row>
    <row r="1367" spans="1:29" ht="15.75" customHeight="1" x14ac:dyDescent="0.25">
      <c r="A1367" s="190" t="str">
        <f>[3]Enums!$A$163</f>
        <v>1.4.4</v>
      </c>
      <c r="B1367" s="13"/>
      <c r="C1367" s="13"/>
      <c r="D1367" s="13"/>
      <c r="E1367" s="13" t="str">
        <f>[4]Objects!$J$196</f>
        <v>Vial (Methanol)</v>
      </c>
      <c r="F1367" s="189">
        <v>4</v>
      </c>
      <c r="G1367" s="13" t="str">
        <f>[4]Objects!$J$94</f>
        <v>Flask (Carbon Monoxide)</v>
      </c>
      <c r="H1367" s="189">
        <v>4</v>
      </c>
      <c r="I1367" s="13" t="str">
        <f>[4]Objects!$G$35</f>
        <v>Iridium Catalyst</v>
      </c>
      <c r="J1367" s="188">
        <v>2</v>
      </c>
      <c r="K1367" s="13"/>
      <c r="L1367" s="188"/>
      <c r="M1367" s="13"/>
      <c r="N1367" s="188"/>
      <c r="O1367" s="187" t="str">
        <f>[4]Objects!$J$31</f>
        <v>Vial (Acetic Acid)</v>
      </c>
      <c r="P1367" s="189">
        <v>4</v>
      </c>
    </row>
    <row r="1368" spans="1:29" ht="15.75" customHeight="1" x14ac:dyDescent="0.25">
      <c r="A1368" s="190" t="str">
        <f>[3]Enums!$A$163</f>
        <v>1.4.4</v>
      </c>
      <c r="B1368" s="13"/>
      <c r="C1368" s="13"/>
      <c r="D1368" s="13"/>
      <c r="E1368" s="13" t="str">
        <f>[4]Objects!$J$196</f>
        <v>Vial (Methanol)</v>
      </c>
      <c r="F1368" s="189">
        <v>16</v>
      </c>
      <c r="G1368" s="13" t="str">
        <f>[4]Objects!$J$94</f>
        <v>Flask (Carbon Monoxide)</v>
      </c>
      <c r="H1368" s="189">
        <v>16</v>
      </c>
      <c r="I1368" s="13" t="str">
        <f>[4]Objects!$G$35</f>
        <v>Iridium Catalyst</v>
      </c>
      <c r="J1368" s="188">
        <v>3</v>
      </c>
      <c r="K1368" s="13"/>
      <c r="L1368" s="188"/>
      <c r="M1368" s="13"/>
      <c r="N1368" s="188"/>
      <c r="O1368" s="187" t="str">
        <f>[4]Objects!$J$31</f>
        <v>Vial (Acetic Acid)</v>
      </c>
      <c r="P1368" s="189">
        <v>16</v>
      </c>
    </row>
    <row r="1369" spans="1:29" ht="15.75" customHeight="1" x14ac:dyDescent="0.25">
      <c r="A1369" s="190" t="str">
        <f>[3]Enums!$A$163</f>
        <v>1.4.4</v>
      </c>
      <c r="B1369" s="13"/>
      <c r="C1369" s="13"/>
      <c r="D1369" s="13"/>
      <c r="E1369" s="13" t="str">
        <f>[4]Objects!$K$196</f>
        <v>Beaker (Methanol)</v>
      </c>
      <c r="F1369" s="189">
        <v>1</v>
      </c>
      <c r="G1369" s="13" t="str">
        <f>[4]Objects!$K$94</f>
        <v>Cartridge (Carbon Monoxide)</v>
      </c>
      <c r="H1369" s="189">
        <v>1</v>
      </c>
      <c r="I1369" s="13" t="str">
        <f>[4]Objects!$G$35</f>
        <v>Iridium Catalyst</v>
      </c>
      <c r="J1369" s="188">
        <v>4</v>
      </c>
      <c r="K1369" s="13"/>
      <c r="L1369" s="188"/>
      <c r="M1369" s="13"/>
      <c r="N1369" s="188"/>
      <c r="O1369" s="187" t="str">
        <f>[4]Objects!$K$31</f>
        <v>Beaker (Acetic Acid)</v>
      </c>
      <c r="P1369" s="189">
        <v>1</v>
      </c>
    </row>
    <row r="1370" spans="1:29" ht="15.75" customHeight="1" x14ac:dyDescent="0.25">
      <c r="A1370" s="190" t="str">
        <f>[3]Enums!$A$163</f>
        <v>1.4.4</v>
      </c>
      <c r="B1370" s="13"/>
      <c r="C1370" s="13"/>
      <c r="D1370" s="13"/>
      <c r="E1370" s="13" t="str">
        <f>[4]Objects!$K$196</f>
        <v>Beaker (Methanol)</v>
      </c>
      <c r="F1370" s="189">
        <v>4</v>
      </c>
      <c r="G1370" s="13" t="str">
        <f>[4]Objects!$K$94</f>
        <v>Cartridge (Carbon Monoxide)</v>
      </c>
      <c r="H1370" s="189">
        <v>4</v>
      </c>
      <c r="I1370" s="13" t="str">
        <f>[4]Objects!$G$35</f>
        <v>Iridium Catalyst</v>
      </c>
      <c r="J1370" s="188">
        <v>5</v>
      </c>
      <c r="K1370" s="13"/>
      <c r="L1370" s="188"/>
      <c r="M1370" s="13"/>
      <c r="N1370" s="188"/>
      <c r="O1370" s="187" t="str">
        <f>[4]Objects!$K$31</f>
        <v>Beaker (Acetic Acid)</v>
      </c>
      <c r="P1370" s="189">
        <v>4</v>
      </c>
    </row>
    <row r="1371" spans="1:29" ht="15.75" customHeight="1" x14ac:dyDescent="0.25">
      <c r="A1371" s="190" t="str">
        <f>[3]Enums!$A$163</f>
        <v>1.4.4</v>
      </c>
      <c r="B1371" s="13"/>
      <c r="C1371" s="13"/>
      <c r="D1371" s="13"/>
      <c r="E1371" s="13" t="str">
        <f>[4]Objects!$K$196</f>
        <v>Beaker (Methanol)</v>
      </c>
      <c r="F1371" s="189">
        <v>16</v>
      </c>
      <c r="G1371" s="13" t="str">
        <f>[4]Objects!$K$94</f>
        <v>Cartridge (Carbon Monoxide)</v>
      </c>
      <c r="H1371" s="189">
        <v>16</v>
      </c>
      <c r="I1371" s="13" t="str">
        <f>[4]Objects!$G$35</f>
        <v>Iridium Catalyst</v>
      </c>
      <c r="J1371" s="188">
        <v>6</v>
      </c>
      <c r="K1371" s="13"/>
      <c r="L1371" s="188"/>
      <c r="M1371" s="13"/>
      <c r="N1371" s="188"/>
      <c r="O1371" s="187" t="str">
        <f>[4]Objects!$K$31</f>
        <v>Beaker (Acetic Acid)</v>
      </c>
      <c r="P1371" s="189">
        <v>16</v>
      </c>
    </row>
    <row r="1372" spans="1:29" ht="15.75" customHeight="1" x14ac:dyDescent="0.25">
      <c r="A1372" s="190" t="str">
        <f>[3]Enums!$A$163</f>
        <v>1.4.4</v>
      </c>
      <c r="B1372" s="13"/>
      <c r="C1372" s="13"/>
      <c r="D1372" s="13"/>
      <c r="E1372" s="13" t="str">
        <f>[4]Objects!$L$196</f>
        <v>Drum (Methanol)</v>
      </c>
      <c r="F1372" s="189">
        <v>1</v>
      </c>
      <c r="G1372" s="13" t="str">
        <f>[4]Objects!$L$94</f>
        <v>Canister (Carbon Monoxide)</v>
      </c>
      <c r="H1372" s="189">
        <v>1</v>
      </c>
      <c r="I1372" s="13" t="str">
        <f>[4]Objects!$G$35</f>
        <v>Iridium Catalyst</v>
      </c>
      <c r="J1372" s="188">
        <v>7</v>
      </c>
      <c r="K1372" s="13"/>
      <c r="L1372" s="188"/>
      <c r="M1372" s="13"/>
      <c r="N1372" s="188"/>
      <c r="O1372" s="187" t="str">
        <f>[4]Objects!$L$31</f>
        <v>Drum (Acetic Acid)</v>
      </c>
      <c r="P1372" s="189">
        <v>1</v>
      </c>
    </row>
    <row r="1373" spans="1:29" ht="15.75" customHeight="1" x14ac:dyDescent="0.2">
      <c r="A1373" s="190" t="str">
        <f>[3]Enums!$A$163</f>
        <v>1.4.4</v>
      </c>
      <c r="B1373" s="13"/>
      <c r="C1373" s="13"/>
      <c r="D1373" s="13"/>
      <c r="E1373" s="13" t="str">
        <f>[4]Objects!$L$196</f>
        <v>Drum (Methanol)</v>
      </c>
      <c r="F1373" s="188">
        <v>4</v>
      </c>
      <c r="G1373" s="13" t="str">
        <f>[4]Objects!$L$94</f>
        <v>Canister (Carbon Monoxide)</v>
      </c>
      <c r="H1373" s="188">
        <v>4</v>
      </c>
      <c r="I1373" s="13" t="str">
        <f>[4]Objects!$G$35</f>
        <v>Iridium Catalyst</v>
      </c>
      <c r="J1373" s="188">
        <v>8</v>
      </c>
      <c r="K1373" s="13"/>
      <c r="L1373" s="188"/>
      <c r="M1373" s="13"/>
      <c r="N1373" s="188"/>
      <c r="O1373" s="187" t="str">
        <f>[4]Objects!$L$31</f>
        <v>Drum (Acetic Acid)</v>
      </c>
      <c r="P1373" s="188">
        <v>4</v>
      </c>
    </row>
    <row r="1374" spans="1:29" ht="15.75" customHeight="1" x14ac:dyDescent="0.2">
      <c r="A1374" s="190" t="str">
        <f>[3]Enums!$A$163</f>
        <v>1.4.4</v>
      </c>
      <c r="B1374" s="13"/>
      <c r="C1374" s="13"/>
      <c r="D1374" s="13"/>
      <c r="E1374" s="13" t="str">
        <f>[4]Objects!$L$196</f>
        <v>Drum (Methanol)</v>
      </c>
      <c r="F1374" s="188">
        <v>16</v>
      </c>
      <c r="G1374" s="13" t="str">
        <f>[4]Objects!$L$94</f>
        <v>Canister (Carbon Monoxide)</v>
      </c>
      <c r="H1374" s="188">
        <v>16</v>
      </c>
      <c r="I1374" s="13" t="str">
        <f>[4]Objects!$G$35</f>
        <v>Iridium Catalyst</v>
      </c>
      <c r="J1374" s="188">
        <v>9</v>
      </c>
      <c r="K1374" s="13"/>
      <c r="L1374" s="188"/>
      <c r="M1374" s="13"/>
      <c r="N1374" s="188"/>
      <c r="O1374" s="187" t="str">
        <f>[4]Objects!$L$31</f>
        <v>Drum (Acetic Acid)</v>
      </c>
      <c r="P1374" s="188">
        <v>16</v>
      </c>
    </row>
    <row r="1375" spans="1:29" ht="15.75" customHeight="1" x14ac:dyDescent="0.2">
      <c r="A1375" s="190" t="str">
        <f>[3]Enums!$A$163</f>
        <v>1.4.4</v>
      </c>
      <c r="B1375" s="13"/>
      <c r="C1375" s="13"/>
      <c r="D1375" s="13"/>
      <c r="E1375" s="13" t="str">
        <f>[4]Objects!$L$196</f>
        <v>Drum (Methanol)</v>
      </c>
      <c r="F1375" s="188">
        <v>64</v>
      </c>
      <c r="G1375" s="13" t="str">
        <f>[4]Objects!$L$94</f>
        <v>Canister (Carbon Monoxide)</v>
      </c>
      <c r="H1375" s="188">
        <v>64</v>
      </c>
      <c r="I1375" s="13" t="str">
        <f>[4]Objects!$G$35</f>
        <v>Iridium Catalyst</v>
      </c>
      <c r="J1375" s="188">
        <v>10</v>
      </c>
      <c r="K1375" s="13"/>
      <c r="L1375" s="188"/>
      <c r="M1375" s="13"/>
      <c r="N1375" s="188"/>
      <c r="O1375" s="187" t="str">
        <f>[4]Objects!$L$31</f>
        <v>Drum (Acetic Acid)</v>
      </c>
      <c r="P1375" s="188">
        <v>64</v>
      </c>
    </row>
    <row r="1376" spans="1:29" ht="15.75" customHeight="1" x14ac:dyDescent="0.25">
      <c r="A1376" s="190" t="str">
        <f>[3]Enums!$A$163</f>
        <v>1.4.4</v>
      </c>
      <c r="B1376" s="191"/>
      <c r="C1376" s="191"/>
      <c r="D1376" s="191"/>
      <c r="E1376" s="191" t="str">
        <f>[4]Objects!$J$30</f>
        <v>Vial (Acetaldehyde)</v>
      </c>
      <c r="F1376" s="191">
        <v>1</v>
      </c>
      <c r="G1376" s="191" t="str">
        <f>[4]Objects!$R$9</f>
        <v>Flask (Oxygen)</v>
      </c>
      <c r="H1376" s="191">
        <v>1</v>
      </c>
      <c r="I1376" s="191" t="str">
        <f>[4]Objects!$G$6</f>
        <v>Manganese Catalyst</v>
      </c>
      <c r="J1376" s="191">
        <v>1</v>
      </c>
      <c r="K1376" s="191"/>
      <c r="L1376" s="191"/>
      <c r="M1376" s="191"/>
      <c r="N1376" s="192"/>
      <c r="O1376" s="193" t="str">
        <f>[4]Objects!$J$31</f>
        <v>Vial (Acetic Acid)</v>
      </c>
      <c r="P1376" s="191">
        <v>1</v>
      </c>
    </row>
    <row r="1377" spans="1:20" ht="15.75" customHeight="1" x14ac:dyDescent="0.25">
      <c r="A1377" s="190" t="str">
        <f>[3]Enums!$A$163</f>
        <v>1.4.4</v>
      </c>
      <c r="B1377" s="191"/>
      <c r="C1377" s="191"/>
      <c r="D1377" s="191"/>
      <c r="E1377" s="191" t="str">
        <f>[4]Objects!$K$30</f>
        <v>Beaker (Acetaldehyde)</v>
      </c>
      <c r="F1377" s="191">
        <v>1</v>
      </c>
      <c r="G1377" s="191" t="str">
        <f>[4]Objects!$S$9</f>
        <v>Cartridge (Oxygen)</v>
      </c>
      <c r="H1377" s="191">
        <v>1</v>
      </c>
      <c r="I1377" s="191" t="str">
        <f>[4]Objects!$G$6</f>
        <v>Manganese Catalyst</v>
      </c>
      <c r="J1377" s="191">
        <v>4</v>
      </c>
      <c r="K1377" s="191"/>
      <c r="L1377" s="191"/>
      <c r="M1377" s="191"/>
      <c r="N1377" s="192"/>
      <c r="O1377" s="193" t="str">
        <f>[4]Objects!$K$31</f>
        <v>Beaker (Acetic Acid)</v>
      </c>
      <c r="P1377" s="191">
        <v>1</v>
      </c>
    </row>
    <row r="1378" spans="1:20" ht="15.75" customHeight="1" x14ac:dyDescent="0.25">
      <c r="A1378" s="190" t="str">
        <f>[3]Enums!$A$163</f>
        <v>1.4.4</v>
      </c>
      <c r="B1378" s="191"/>
      <c r="C1378" s="191"/>
      <c r="D1378" s="191"/>
      <c r="E1378" s="191" t="str">
        <f>[4]Objects!$L$30</f>
        <v>Drum (Acetaldehyde)</v>
      </c>
      <c r="F1378" s="191">
        <v>1</v>
      </c>
      <c r="G1378" s="191" t="str">
        <f>[4]Objects!$T$9</f>
        <v>Canister (Oxygen)</v>
      </c>
      <c r="H1378" s="191">
        <v>1</v>
      </c>
      <c r="I1378" s="191" t="str">
        <f>[4]Objects!$G$6</f>
        <v>Manganese Catalyst</v>
      </c>
      <c r="J1378" s="191">
        <v>7</v>
      </c>
      <c r="K1378" s="191"/>
      <c r="L1378" s="191"/>
      <c r="M1378" s="191"/>
      <c r="N1378" s="192"/>
      <c r="O1378" s="193" t="str">
        <f>[4]Objects!$L$31</f>
        <v>Drum (Acetic Acid)</v>
      </c>
      <c r="P1378" s="191">
        <v>1</v>
      </c>
    </row>
    <row r="1379" spans="1:20" ht="15.75" customHeight="1" x14ac:dyDescent="0.25">
      <c r="A1379" s="190" t="str">
        <f>[3]Enums!$A$163</f>
        <v>1.4.4</v>
      </c>
      <c r="B1379" s="191"/>
      <c r="C1379" s="191"/>
      <c r="D1379" s="191"/>
      <c r="E1379" s="191" t="str">
        <f>[4]Objects!$J$30</f>
        <v>Vial (Acetaldehyde)</v>
      </c>
      <c r="F1379" s="191">
        <v>1</v>
      </c>
      <c r="G1379" s="191" t="str">
        <f>[4]Objects!$R$9</f>
        <v>Flask (Oxygen)</v>
      </c>
      <c r="H1379" s="191">
        <v>1</v>
      </c>
      <c r="I1379" s="191" t="str">
        <f>[4]Objects!$G$5</f>
        <v>Cobalt Catalyst</v>
      </c>
      <c r="J1379" s="191">
        <v>1</v>
      </c>
      <c r="K1379" s="191"/>
      <c r="L1379" s="191"/>
      <c r="M1379" s="191"/>
      <c r="N1379" s="192"/>
      <c r="O1379" s="193" t="str">
        <f>[4]Objects!$J$31</f>
        <v>Vial (Acetic Acid)</v>
      </c>
      <c r="P1379" s="191">
        <v>1</v>
      </c>
    </row>
    <row r="1380" spans="1:20" ht="15.75" customHeight="1" x14ac:dyDescent="0.25">
      <c r="A1380" s="190" t="str">
        <f>[3]Enums!$A$163</f>
        <v>1.4.4</v>
      </c>
      <c r="B1380" s="191"/>
      <c r="C1380" s="191"/>
      <c r="D1380" s="191"/>
      <c r="E1380" s="191" t="str">
        <f>[4]Objects!$K$30</f>
        <v>Beaker (Acetaldehyde)</v>
      </c>
      <c r="F1380" s="191">
        <v>1</v>
      </c>
      <c r="G1380" s="191" t="str">
        <f>[4]Objects!$S$9</f>
        <v>Cartridge (Oxygen)</v>
      </c>
      <c r="H1380" s="191">
        <v>1</v>
      </c>
      <c r="I1380" s="191" t="str">
        <f>[4]Objects!$G$5</f>
        <v>Cobalt Catalyst</v>
      </c>
      <c r="J1380" s="191">
        <v>4</v>
      </c>
      <c r="K1380" s="191"/>
      <c r="L1380" s="191"/>
      <c r="M1380" s="191"/>
      <c r="N1380" s="192"/>
      <c r="O1380" s="193" t="str">
        <f>[4]Objects!$K$31</f>
        <v>Beaker (Acetic Acid)</v>
      </c>
      <c r="P1380" s="191">
        <v>1</v>
      </c>
    </row>
    <row r="1381" spans="1:20" ht="15.75" customHeight="1" x14ac:dyDescent="0.25">
      <c r="A1381" s="190" t="str">
        <f>[3]Enums!$A$163</f>
        <v>1.4.4</v>
      </c>
      <c r="B1381" s="191"/>
      <c r="C1381" s="191"/>
      <c r="D1381" s="191"/>
      <c r="E1381" s="191" t="str">
        <f>[4]Objects!$L$30</f>
        <v>Drum (Acetaldehyde)</v>
      </c>
      <c r="F1381" s="191">
        <v>1</v>
      </c>
      <c r="G1381" s="191" t="str">
        <f>[4]Objects!$T$9</f>
        <v>Canister (Oxygen)</v>
      </c>
      <c r="H1381" s="191">
        <v>1</v>
      </c>
      <c r="I1381" s="191" t="str">
        <f>[4]Objects!$G$5</f>
        <v>Cobalt Catalyst</v>
      </c>
      <c r="J1381" s="191">
        <v>7</v>
      </c>
      <c r="K1381" s="191"/>
      <c r="L1381" s="191"/>
      <c r="M1381" s="191"/>
      <c r="N1381" s="192"/>
      <c r="O1381" s="193" t="str">
        <f>[4]Objects!$L$31</f>
        <v>Drum (Acetic Acid)</v>
      </c>
      <c r="P1381" s="191">
        <v>1</v>
      </c>
    </row>
    <row r="1382" spans="1:20" ht="15.75" customHeight="1" x14ac:dyDescent="0.25">
      <c r="A1382" s="190" t="str">
        <f>[3]Enums!$A$163</f>
        <v>1.4.4</v>
      </c>
      <c r="B1382" s="191"/>
      <c r="C1382" s="191"/>
      <c r="D1382" s="191"/>
      <c r="E1382" s="191" t="str">
        <f>[4]Objects!$J$30</f>
        <v>Vial (Acetaldehyde)</v>
      </c>
      <c r="F1382" s="191">
        <v>1</v>
      </c>
      <c r="G1382" s="191" t="str">
        <f>[4]Objects!$R$9</f>
        <v>Flask (Oxygen)</v>
      </c>
      <c r="H1382" s="191">
        <v>1</v>
      </c>
      <c r="I1382" s="191" t="str">
        <f>[4]Objects!$G$15</f>
        <v>Cobalt-Manganese-Bromide Catalyst</v>
      </c>
      <c r="J1382" s="191">
        <v>1</v>
      </c>
      <c r="K1382" s="191"/>
      <c r="L1382" s="191"/>
      <c r="M1382" s="191"/>
      <c r="N1382" s="192"/>
      <c r="O1382" s="193" t="str">
        <f>[4]Objects!$J$31</f>
        <v>Vial (Acetic Acid)</v>
      </c>
      <c r="P1382" s="191">
        <v>1</v>
      </c>
    </row>
    <row r="1383" spans="1:20" ht="15.75" customHeight="1" x14ac:dyDescent="0.25">
      <c r="A1383" s="190" t="str">
        <f>[3]Enums!$A$163</f>
        <v>1.4.4</v>
      </c>
      <c r="B1383" s="191"/>
      <c r="C1383" s="191"/>
      <c r="D1383" s="191"/>
      <c r="E1383" s="191" t="str">
        <f>[4]Objects!$K$30</f>
        <v>Beaker (Acetaldehyde)</v>
      </c>
      <c r="F1383" s="191">
        <v>1</v>
      </c>
      <c r="G1383" s="191" t="str">
        <f>[4]Objects!$S$9</f>
        <v>Cartridge (Oxygen)</v>
      </c>
      <c r="H1383" s="191">
        <v>1</v>
      </c>
      <c r="I1383" s="191" t="str">
        <f>[4]Objects!$G$15</f>
        <v>Cobalt-Manganese-Bromide Catalyst</v>
      </c>
      <c r="J1383" s="191">
        <v>4</v>
      </c>
      <c r="K1383" s="191"/>
      <c r="L1383" s="191"/>
      <c r="M1383" s="191"/>
      <c r="N1383" s="192"/>
      <c r="O1383" s="193" t="str">
        <f>[4]Objects!$K$31</f>
        <v>Beaker (Acetic Acid)</v>
      </c>
      <c r="P1383" s="191">
        <v>1</v>
      </c>
    </row>
    <row r="1384" spans="1:20" ht="15.75" customHeight="1" x14ac:dyDescent="0.25">
      <c r="A1384" s="190" t="str">
        <f>[3]Enums!$A$163</f>
        <v>1.4.4</v>
      </c>
      <c r="B1384" s="191"/>
      <c r="C1384" s="191"/>
      <c r="D1384" s="191"/>
      <c r="E1384" s="191" t="str">
        <f>[4]Objects!$L$30</f>
        <v>Drum (Acetaldehyde)</v>
      </c>
      <c r="F1384" s="191">
        <v>1</v>
      </c>
      <c r="G1384" s="191" t="str">
        <f>[4]Objects!$T$9</f>
        <v>Canister (Oxygen)</v>
      </c>
      <c r="H1384" s="191">
        <v>1</v>
      </c>
      <c r="I1384" s="191" t="str">
        <f>[4]Objects!$G$15</f>
        <v>Cobalt-Manganese-Bromide Catalyst</v>
      </c>
      <c r="J1384" s="191">
        <v>7</v>
      </c>
      <c r="K1384" s="191"/>
      <c r="L1384" s="191"/>
      <c r="M1384" s="191"/>
      <c r="N1384" s="192"/>
      <c r="O1384" s="193" t="str">
        <f>[4]Objects!$L$31</f>
        <v>Drum (Acetic Acid)</v>
      </c>
      <c r="P1384" s="191">
        <v>1</v>
      </c>
    </row>
    <row r="1385" spans="1:20" ht="15.75" customHeight="1" x14ac:dyDescent="0.25">
      <c r="A1385" s="190" t="str">
        <f>[3]Enums!$A$163</f>
        <v>1.4.4</v>
      </c>
      <c r="B1385" s="191"/>
      <c r="C1385" s="191"/>
      <c r="D1385" s="191"/>
      <c r="E1385" s="191" t="str">
        <f>[4]Objects!$J$30</f>
        <v>Vial (Acetaldehyde)</v>
      </c>
      <c r="F1385" s="191">
        <v>1</v>
      </c>
      <c r="G1385" s="191" t="str">
        <f>[4]Objects!$R$9</f>
        <v>Flask (Oxygen)</v>
      </c>
      <c r="H1385" s="191">
        <v>1</v>
      </c>
      <c r="I1385" s="191" t="str">
        <f>[4]Objects!$G$36</f>
        <v>Chromium (VI) Oxide Catalyst</v>
      </c>
      <c r="J1385" s="191">
        <v>1</v>
      </c>
      <c r="K1385" s="191"/>
      <c r="L1385" s="191"/>
      <c r="M1385" s="191"/>
      <c r="N1385" s="192"/>
      <c r="O1385" s="193" t="str">
        <f>[4]Objects!$J$31</f>
        <v>Vial (Acetic Acid)</v>
      </c>
      <c r="P1385" s="191">
        <v>1</v>
      </c>
    </row>
    <row r="1386" spans="1:20" ht="15.75" customHeight="1" x14ac:dyDescent="0.25">
      <c r="A1386" s="190" t="str">
        <f>[3]Enums!$A$163</f>
        <v>1.4.4</v>
      </c>
      <c r="B1386" s="191"/>
      <c r="C1386" s="191"/>
      <c r="D1386" s="191"/>
      <c r="E1386" s="191" t="str">
        <f>[4]Objects!$K$30</f>
        <v>Beaker (Acetaldehyde)</v>
      </c>
      <c r="F1386" s="191">
        <v>1</v>
      </c>
      <c r="G1386" s="191" t="str">
        <f>[4]Objects!$S$9</f>
        <v>Cartridge (Oxygen)</v>
      </c>
      <c r="H1386" s="191">
        <v>1</v>
      </c>
      <c r="I1386" s="191" t="str">
        <f>[4]Objects!$G$36</f>
        <v>Chromium (VI) Oxide Catalyst</v>
      </c>
      <c r="J1386" s="191">
        <v>4</v>
      </c>
      <c r="K1386" s="191"/>
      <c r="L1386" s="191"/>
      <c r="M1386" s="191"/>
      <c r="N1386" s="192"/>
      <c r="O1386" s="193" t="str">
        <f>[4]Objects!$K$31</f>
        <v>Beaker (Acetic Acid)</v>
      </c>
      <c r="P1386" s="191">
        <v>1</v>
      </c>
    </row>
    <row r="1387" spans="1:20" ht="15.75" customHeight="1" x14ac:dyDescent="0.25">
      <c r="A1387" s="190" t="str">
        <f>[3]Enums!$A$163</f>
        <v>1.4.4</v>
      </c>
      <c r="B1387" s="191"/>
      <c r="C1387" s="191"/>
      <c r="D1387" s="191"/>
      <c r="E1387" s="191" t="str">
        <f>[4]Objects!$L$30</f>
        <v>Drum (Acetaldehyde)</v>
      </c>
      <c r="F1387" s="191">
        <v>1</v>
      </c>
      <c r="G1387" s="191" t="str">
        <f>[4]Objects!$T$9</f>
        <v>Canister (Oxygen)</v>
      </c>
      <c r="H1387" s="191">
        <v>1</v>
      </c>
      <c r="I1387" s="191" t="str">
        <f>[4]Objects!$G$36</f>
        <v>Chromium (VI) Oxide Catalyst</v>
      </c>
      <c r="J1387" s="191">
        <v>7</v>
      </c>
      <c r="K1387" s="191"/>
      <c r="L1387" s="191"/>
      <c r="M1387" s="191"/>
      <c r="N1387" s="192"/>
      <c r="O1387" s="193" t="str">
        <f>[4]Objects!$L$31</f>
        <v>Drum (Acetic Acid)</v>
      </c>
      <c r="P1387" s="191">
        <v>1</v>
      </c>
    </row>
    <row r="1388" spans="1:20" ht="15.75" customHeight="1" x14ac:dyDescent="0.2">
      <c r="A1388" s="190" t="str">
        <f>[3]Enums!$A$168</f>
        <v>1.4.9</v>
      </c>
      <c r="E1388" s="126" t="str">
        <f>Objects!$N$32</f>
        <v>Vial (Nitric Acid)</v>
      </c>
      <c r="F1388" s="127">
        <v>2</v>
      </c>
      <c r="G1388" s="126" t="str">
        <f>Objects!$R$48</f>
        <v>Bag (Silver)</v>
      </c>
      <c r="H1388" s="127">
        <v>1</v>
      </c>
      <c r="O1388" s="126" t="str">
        <f>Objects!$N$72</f>
        <v>Bag (Silver Nitrate)</v>
      </c>
      <c r="P1388" s="127">
        <v>1</v>
      </c>
      <c r="Q1388" s="126" t="str">
        <f>Objects!$J$317</f>
        <v>Vial (Deionized Water)</v>
      </c>
      <c r="R1388" s="126">
        <v>1</v>
      </c>
      <c r="S1388" s="126" t="str">
        <f>Objects!$N$56</f>
        <v>Flask (Nitrogen Dioxide)</v>
      </c>
      <c r="T1388" s="126">
        <v>1</v>
      </c>
    </row>
    <row r="1389" spans="1:20" ht="15.75" customHeight="1" x14ac:dyDescent="0.2">
      <c r="A1389" s="190" t="str">
        <f>[3]Enums!$A$168</f>
        <v>1.4.9</v>
      </c>
      <c r="E1389" s="126" t="str">
        <f>Objects!$O$32</f>
        <v>Beaker (Nitric Acid)</v>
      </c>
      <c r="F1389" s="127">
        <v>2</v>
      </c>
      <c r="G1389" s="126" t="str">
        <f>Objects!$S$48</f>
        <v>Sack (Silver)</v>
      </c>
      <c r="H1389" s="127">
        <v>1</v>
      </c>
      <c r="O1389" s="126" t="str">
        <f>Objects!$O$72</f>
        <v>Sack (Silver Nitrate)</v>
      </c>
      <c r="P1389" s="127">
        <v>1</v>
      </c>
      <c r="Q1389" s="126" t="str">
        <f>Objects!$K$317</f>
        <v>Beaker (Deionized Water)</v>
      </c>
      <c r="R1389" s="126">
        <v>1</v>
      </c>
      <c r="S1389" s="126" t="str">
        <f>Objects!$O$56</f>
        <v>Cartridge (Nitrogen Dioxide)</v>
      </c>
      <c r="T1389" s="126">
        <v>1</v>
      </c>
    </row>
    <row r="1390" spans="1:20" ht="15.75" customHeight="1" x14ac:dyDescent="0.2">
      <c r="A1390" s="190" t="str">
        <f>[3]Enums!$A$168</f>
        <v>1.4.9</v>
      </c>
      <c r="E1390" s="126" t="str">
        <f>Objects!$P$32</f>
        <v>Drum (Nitric Acid)</v>
      </c>
      <c r="F1390" s="127">
        <v>2</v>
      </c>
      <c r="G1390" s="126" t="str">
        <f>Objects!$T$48</f>
        <v>Powder Keg (Silver)</v>
      </c>
      <c r="H1390" s="127">
        <v>1</v>
      </c>
      <c r="O1390" s="126" t="str">
        <f>Objects!$P$72</f>
        <v>Powder Keg (Silver Nitrate)</v>
      </c>
      <c r="P1390" s="127">
        <v>1</v>
      </c>
      <c r="Q1390" s="126" t="str">
        <f>Objects!$L$317</f>
        <v>Drum (Deionized Water)</v>
      </c>
      <c r="R1390" s="126">
        <v>1</v>
      </c>
      <c r="S1390" s="126" t="str">
        <f>Objects!$P$56</f>
        <v>Canister (Nitrogen Dioxide)</v>
      </c>
      <c r="T1390" s="126">
        <v>1</v>
      </c>
    </row>
    <row r="1391" spans="1:20" ht="15.75" customHeight="1" x14ac:dyDescent="0.2">
      <c r="A1391" s="190" t="str">
        <f>[3]Enums!$A$168</f>
        <v>1.4.9</v>
      </c>
      <c r="E1391" s="126" t="str">
        <f>Objects!$Q$32</f>
        <v>Chemical Vat (Nitric Acid)</v>
      </c>
      <c r="F1391" s="127">
        <v>2</v>
      </c>
      <c r="G1391" s="126" t="str">
        <f>Objects!$U$48</f>
        <v>Chemical Silo (Silver)</v>
      </c>
      <c r="H1391" s="127">
        <v>1</v>
      </c>
      <c r="O1391" s="126" t="str">
        <f>Objects!$Q$72</f>
        <v>Chemical Silo (Silver Nitrate)</v>
      </c>
      <c r="P1391" s="127">
        <v>1</v>
      </c>
      <c r="Q1391" s="126" t="str">
        <f>Objects!$M$317</f>
        <v>Chemical Vat (Deionized Water)</v>
      </c>
      <c r="R1391" s="126">
        <v>1</v>
      </c>
      <c r="S1391" s="126" t="str">
        <f>Objects!$Q$56</f>
        <v>Chemical Tank (Nitrogen Dioxide)</v>
      </c>
      <c r="T1391" s="126">
        <v>1</v>
      </c>
    </row>
    <row r="1392" spans="1:20" ht="15.75" customHeight="1" x14ac:dyDescent="0.2">
      <c r="O1392" s="1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42</v>
      </c>
      <c r="C1" s="34" t="s">
        <v>52</v>
      </c>
      <c r="D1" s="34" t="s">
        <v>43</v>
      </c>
      <c r="E1" s="34" t="s">
        <v>43</v>
      </c>
      <c r="F1" s="34" t="s">
        <v>53</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54</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65</v>
      </c>
    </row>
    <row r="6" spans="1:7" x14ac:dyDescent="0.2">
      <c r="A6" s="33" t="str">
        <f>[3]Enums!$A$134</f>
        <v>1.0.0</v>
      </c>
      <c r="B6" t="str">
        <f>'[2]Blocks (Poly)'!$D$1&amp;" (Polymer)"</f>
        <v>Block (Polymer)</v>
      </c>
      <c r="C6">
        <v>6</v>
      </c>
      <c r="D6" t="str">
        <f>'[2]Walls (Poly)'!$D$1&amp;" (Polymer)"</f>
        <v>Wall (Polymer)</v>
      </c>
      <c r="E6">
        <v>6</v>
      </c>
      <c r="F6" t="str">
        <f xml:space="preserve"> [3]Enums!$A$57</f>
        <v>Craft</v>
      </c>
      <c r="G6" s="33" t="s">
        <v>66</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59</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58</v>
      </c>
    </row>
    <row r="26" spans="1:7" x14ac:dyDescent="0.2">
      <c r="A26" s="33" t="str">
        <f>[3]Enums!$A$134</f>
        <v>1.0.0</v>
      </c>
      <c r="B26" s="33" t="s">
        <v>55</v>
      </c>
      <c r="C26">
        <v>1</v>
      </c>
      <c r="D26" s="33" t="str">
        <f>'[2]Gripped Tools'!$C$1</f>
        <v>Gripped Tool</v>
      </c>
      <c r="E26">
        <v>1</v>
      </c>
      <c r="F26" t="str">
        <f xml:space="preserve"> [3]Enums!$A$57</f>
        <v>Craft</v>
      </c>
      <c r="G26" s="33" t="s">
        <v>56</v>
      </c>
    </row>
    <row r="27" spans="1:7" x14ac:dyDescent="0.2">
      <c r="A27" s="33" t="str">
        <f>[3]Enums!$A$134</f>
        <v>1.0.0</v>
      </c>
      <c r="B27" t="str">
        <f>'[2]Pogo Sticks'!$C$1</f>
        <v>Pogo Stick</v>
      </c>
      <c r="C27">
        <v>1</v>
      </c>
      <c r="D27" t="str">
        <f>"Gripped "&amp;B27</f>
        <v>Gripped Pogo Stick</v>
      </c>
      <c r="E27">
        <v>1</v>
      </c>
      <c r="F27" t="str">
        <f xml:space="preserve"> [3]Enums!$A$57</f>
        <v>Craft</v>
      </c>
      <c r="G27" s="33" t="s">
        <v>57</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324</v>
      </c>
      <c r="C3" s="33"/>
    </row>
    <row r="4" spans="1:3" x14ac:dyDescent="0.2">
      <c r="A4" s="33"/>
      <c r="B4" t="s">
        <v>325</v>
      </c>
    </row>
    <row r="5" spans="1:3" x14ac:dyDescent="0.2">
      <c r="A5" s="33"/>
      <c r="B5" s="33" t="s">
        <v>326</v>
      </c>
      <c r="C5" s="33"/>
    </row>
    <row r="6" spans="1:3" x14ac:dyDescent="0.2">
      <c r="A6" s="33"/>
      <c r="B6" s="33" t="s">
        <v>327</v>
      </c>
      <c r="C6" s="33"/>
    </row>
    <row r="7" spans="1:3" x14ac:dyDescent="0.2">
      <c r="A7" s="33"/>
      <c r="B7" s="33" t="s">
        <v>328</v>
      </c>
      <c r="C7" s="33"/>
    </row>
    <row r="8" spans="1:3" x14ac:dyDescent="0.2">
      <c r="B8" s="33" t="s">
        <v>329</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173" t="str">
        <f>[3]Enums!$A$133</f>
        <v>Version</v>
      </c>
      <c r="B1" s="173" t="s">
        <v>209</v>
      </c>
      <c r="C1" s="178" t="s">
        <v>2</v>
      </c>
      <c r="D1" s="178" t="s">
        <v>3</v>
      </c>
      <c r="E1" s="178" t="s">
        <v>4</v>
      </c>
      <c r="F1" s="178" t="s">
        <v>5</v>
      </c>
      <c r="G1" s="178" t="s">
        <v>6</v>
      </c>
      <c r="H1" s="178" t="s">
        <v>7</v>
      </c>
      <c r="I1" s="178" t="s">
        <v>8</v>
      </c>
      <c r="J1" s="178" t="s">
        <v>9</v>
      </c>
      <c r="K1" s="178" t="s">
        <v>10</v>
      </c>
      <c r="L1" s="178" t="s">
        <v>11</v>
      </c>
      <c r="M1" s="178" t="s">
        <v>12</v>
      </c>
      <c r="N1" s="178" t="s">
        <v>13</v>
      </c>
      <c r="O1" s="178" t="s">
        <v>14</v>
      </c>
      <c r="P1" s="178" t="s">
        <v>15</v>
      </c>
      <c r="Q1" s="178" t="s">
        <v>16</v>
      </c>
      <c r="R1" s="178" t="s">
        <v>17</v>
      </c>
      <c r="S1" s="178" t="s">
        <v>18</v>
      </c>
      <c r="T1" s="178" t="s">
        <v>19</v>
      </c>
      <c r="U1" s="178"/>
      <c r="V1" s="178"/>
      <c r="W1" s="173" t="s">
        <v>218</v>
      </c>
      <c r="X1" s="173" t="s">
        <v>219</v>
      </c>
      <c r="Y1" s="173" t="s">
        <v>220</v>
      </c>
      <c r="Z1" s="173" t="s">
        <v>221</v>
      </c>
      <c r="AA1" s="173" t="s">
        <v>222</v>
      </c>
      <c r="AB1" s="174" t="s">
        <v>217</v>
      </c>
      <c r="AC1" s="174">
        <v>16</v>
      </c>
      <c r="AD1" s="177"/>
      <c r="AE1" s="34"/>
      <c r="AF1" s="34"/>
      <c r="AG1" s="34"/>
      <c r="AH1" s="34"/>
      <c r="AI1" s="34"/>
      <c r="AJ1" s="34"/>
      <c r="AK1" s="34" t="s">
        <v>198</v>
      </c>
      <c r="AL1" s="34" t="s">
        <v>197</v>
      </c>
      <c r="AM1" s="34" t="s">
        <v>196</v>
      </c>
      <c r="AN1" s="34" t="s">
        <v>195</v>
      </c>
      <c r="AO1" s="34"/>
      <c r="AP1" s="34" t="s">
        <v>198</v>
      </c>
      <c r="AQ1" s="34" t="s">
        <v>197</v>
      </c>
      <c r="AR1" s="34" t="s">
        <v>196</v>
      </c>
      <c r="AS1" s="34" t="s">
        <v>195</v>
      </c>
      <c r="AT1" s="34" t="s">
        <v>199</v>
      </c>
      <c r="AU1" s="34" t="s">
        <v>205</v>
      </c>
      <c r="AV1" s="34" t="s">
        <v>206</v>
      </c>
      <c r="AW1" s="34" t="s">
        <v>207</v>
      </c>
      <c r="AX1" s="34" t="s">
        <v>208</v>
      </c>
      <c r="AY1" s="34" t="s">
        <v>194</v>
      </c>
      <c r="AZ1" s="34" t="s">
        <v>193</v>
      </c>
      <c r="BA1" s="34" t="s">
        <v>200</v>
      </c>
      <c r="BB1" s="34" t="s">
        <v>201</v>
      </c>
    </row>
    <row r="2" spans="1:54" ht="15" x14ac:dyDescent="0.25">
      <c r="A2" s="113" t="str">
        <f>[3]Enums!$A$153</f>
        <v>1.3.2</v>
      </c>
      <c r="B2" s="175" t="b">
        <v>0</v>
      </c>
      <c r="C2" s="81" t="str">
        <f>IF(D2&lt;&gt;"", Objects!$F$7, "")</f>
        <v/>
      </c>
      <c r="D2" s="81"/>
      <c r="E2" s="81" t="str">
        <f>IF(F2&lt;&gt;"", Objects!$F$7, "")</f>
        <v/>
      </c>
      <c r="F2" s="175"/>
      <c r="G2" s="81" t="str">
        <f>IF(H2&lt;&gt;"", Objects!$D$7, "")</f>
        <v/>
      </c>
      <c r="H2" s="175"/>
      <c r="I2" s="81" t="str">
        <f>IF(J2&lt;&gt;"", Objects!$E$7, "")</f>
        <v>Copper Nugget</v>
      </c>
      <c r="J2" s="175">
        <v>1</v>
      </c>
      <c r="K2" s="81" t="str">
        <f>IF($B2, Objects!$AW$66, Objects!$E$7)</f>
        <v>Copper Nugget</v>
      </c>
      <c r="L2" s="81">
        <f>IF($B2, 16, 1)</f>
        <v>1</v>
      </c>
      <c r="M2" s="81" t="str">
        <f>IF(N2&lt;&gt;"",Objects!$AW$77,"")</f>
        <v/>
      </c>
      <c r="N2" s="175" t="str">
        <f t="shared" ref="N2:N13" si="0">IF(_xlfn.FLOOR.MATH($W2/64/64/64)&lt;&gt;0,_xlfn.FLOOR.MATH($W2/64/64/64),"")</f>
        <v/>
      </c>
      <c r="O2" s="81" t="str">
        <f>IF(P2&lt;&gt;"", Objects!$AW$68, "")</f>
        <v/>
      </c>
      <c r="P2" s="175" t="str">
        <f t="shared" ref="P2:P13" si="1">IF(MOD(_xlfn.FLOOR.MATH($W2/64/64), 64)&lt;&gt;0,MOD(_xlfn.FLOOR.MATH($W2/64/64), 64),"")</f>
        <v/>
      </c>
      <c r="Q2" s="81" t="str">
        <f>IF(R2&lt;&gt;"", Objects!$AW$67, "")</f>
        <v/>
      </c>
      <c r="R2" s="175" t="str">
        <f t="shared" ref="R2:R13" si="2">IF(MOD(_xlfn.FLOOR.MATH($W2/64), 64)&lt;&gt;0,MOD(_xlfn.FLOOR.MATH($W2/64), 64),"")</f>
        <v/>
      </c>
      <c r="S2" s="81" t="str">
        <f>IF(T2&lt;&gt;"", Objects!$AW$66, "")</f>
        <v>Coins (Copper)</v>
      </c>
      <c r="T2" s="175">
        <f t="shared" ref="T2:T13" si="3">IF(MOD($W2, 64)&lt;&gt;0,MOD($W2, 64),"")</f>
        <v>16</v>
      </c>
      <c r="U2" s="175"/>
      <c r="V2" s="175"/>
      <c r="W2" s="175">
        <f t="shared" ref="W2:W33" si="4">SUM(X2:AA2)*IF(B2,1,$AC$1)</f>
        <v>16</v>
      </c>
      <c r="X2" s="175">
        <f t="shared" ref="X2:X33" si="5">IFERROR(VLOOKUP(C2,$AB$2:$AC$8,2,FALSE)*D2,0)</f>
        <v>0</v>
      </c>
      <c r="Y2" s="175">
        <f t="shared" ref="Y2:Y33" si="6">IFERROR(VLOOKUP(E2,$AB$2:$AC$8,2,FALSE)*F2,0)</f>
        <v>0</v>
      </c>
      <c r="Z2" s="175">
        <f t="shared" ref="Z2:Z33" si="7">IFERROR(VLOOKUP(G2,$AB$2:$AC$8,2,FALSE)*H2,0)</f>
        <v>0</v>
      </c>
      <c r="AA2" s="175">
        <f t="shared" ref="AA2:AA33" si="8">IFERROR(VLOOKUP(I2,$AB$2:$AC$8,2,FALSE)*J2,0)</f>
        <v>1</v>
      </c>
      <c r="AB2" s="176" t="s">
        <v>210</v>
      </c>
      <c r="AC2" s="176">
        <v>1</v>
      </c>
      <c r="AD2" s="17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3" t="str">
        <f>[3]Enums!$A$153</f>
        <v>1.3.2</v>
      </c>
      <c r="B3" s="175" t="b">
        <v>0</v>
      </c>
      <c r="C3" s="81" t="str">
        <f>IF(D3&lt;&gt;"", Objects!$F$7, "")</f>
        <v/>
      </c>
      <c r="D3" s="81"/>
      <c r="E3" s="81" t="str">
        <f>IF(F3&lt;&gt;"", Objects!$F$7, "")</f>
        <v/>
      </c>
      <c r="F3" s="175"/>
      <c r="G3" s="81" t="str">
        <f>IF(H3&lt;&gt;"", Objects!$D$7, "")</f>
        <v>Copper Ingot</v>
      </c>
      <c r="H3" s="175">
        <v>1</v>
      </c>
      <c r="I3" s="81" t="str">
        <f>IF(J3&lt;&gt;"", Objects!$E$7, "")</f>
        <v/>
      </c>
      <c r="J3" s="175"/>
      <c r="K3" s="81" t="str">
        <f>IF($B3, Objects!$AW$66, Objects!$E$7)</f>
        <v>Copper Nugget</v>
      </c>
      <c r="L3" s="81">
        <f t="shared" ref="L3:L23" si="12">IF($B3, 16, 1)</f>
        <v>1</v>
      </c>
      <c r="M3" s="81" t="str">
        <f>IF(N3&lt;&gt;"",Objects!$AW$77,"")</f>
        <v/>
      </c>
      <c r="N3" s="175" t="str">
        <f t="shared" si="0"/>
        <v/>
      </c>
      <c r="O3" s="81" t="str">
        <f>IF(P3&lt;&gt;"", Objects!$AW$68, "")</f>
        <v/>
      </c>
      <c r="P3" s="175" t="str">
        <f t="shared" si="1"/>
        <v/>
      </c>
      <c r="Q3" s="81" t="str">
        <f>IF(R3&lt;&gt;"", Objects!$AW$67, "")</f>
        <v>Bars (Copper)</v>
      </c>
      <c r="R3" s="175">
        <f t="shared" si="2"/>
        <v>2</v>
      </c>
      <c r="S3" s="81" t="str">
        <f>IF(T3&lt;&gt;"", Objects!$AW$66, "")</f>
        <v>Coins (Copper)</v>
      </c>
      <c r="T3" s="175">
        <f t="shared" si="3"/>
        <v>16</v>
      </c>
      <c r="U3" s="175"/>
      <c r="V3" s="175"/>
      <c r="W3" s="175">
        <f t="shared" si="4"/>
        <v>144</v>
      </c>
      <c r="X3" s="175">
        <f t="shared" si="5"/>
        <v>0</v>
      </c>
      <c r="Y3" s="175">
        <f t="shared" si="6"/>
        <v>0</v>
      </c>
      <c r="Z3" s="175">
        <f t="shared" si="7"/>
        <v>9</v>
      </c>
      <c r="AA3" s="175">
        <f t="shared" si="8"/>
        <v>0</v>
      </c>
      <c r="AB3" s="176" t="s">
        <v>211</v>
      </c>
      <c r="AC3" s="176">
        <v>64</v>
      </c>
      <c r="AD3" s="17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3" t="str">
        <f>[3]Enums!$A$153</f>
        <v>1.3.2</v>
      </c>
      <c r="B4" s="175" t="b">
        <v>0</v>
      </c>
      <c r="C4" s="81" t="str">
        <f>IF(D4&lt;&gt;"", Objects!$F$7, "")</f>
        <v/>
      </c>
      <c r="D4" s="81"/>
      <c r="E4" s="81" t="str">
        <f>IF(F4&lt;&gt;"", Objects!$F$7, "")</f>
        <v>Block of Copper</v>
      </c>
      <c r="F4" s="175">
        <v>1</v>
      </c>
      <c r="G4" s="81" t="str">
        <f>IF(H4&lt;&gt;"", Objects!$D$7, "")</f>
        <v/>
      </c>
      <c r="H4" s="175"/>
      <c r="I4" s="81" t="str">
        <f>IF(J4&lt;&gt;"", Objects!$E$7, "")</f>
        <v/>
      </c>
      <c r="J4" s="175"/>
      <c r="K4" s="81" t="str">
        <f>IF($B4, Objects!$AW$66, Objects!$E$7)</f>
        <v>Copper Nugget</v>
      </c>
      <c r="L4" s="81">
        <f t="shared" si="12"/>
        <v>1</v>
      </c>
      <c r="M4" s="81" t="str">
        <f>IF(N4&lt;&gt;"",Objects!$AW$77,"")</f>
        <v/>
      </c>
      <c r="N4" s="175" t="str">
        <f t="shared" si="0"/>
        <v/>
      </c>
      <c r="O4" s="81" t="str">
        <f>IF(P4&lt;&gt;"", Objects!$AW$68, "")</f>
        <v/>
      </c>
      <c r="P4" s="175" t="str">
        <f t="shared" si="1"/>
        <v/>
      </c>
      <c r="Q4" s="81" t="str">
        <f>IF(R4&lt;&gt;"", Objects!$AW$67, "")</f>
        <v>Bars (Copper)</v>
      </c>
      <c r="R4" s="175">
        <f t="shared" si="2"/>
        <v>20</v>
      </c>
      <c r="S4" s="81" t="str">
        <f>IF(T4&lt;&gt;"", Objects!$AW$66, "")</f>
        <v>Coins (Copper)</v>
      </c>
      <c r="T4" s="175">
        <f t="shared" si="3"/>
        <v>16</v>
      </c>
      <c r="U4" s="175"/>
      <c r="V4" s="175"/>
      <c r="W4" s="175">
        <f t="shared" si="4"/>
        <v>1296</v>
      </c>
      <c r="X4" s="175">
        <f t="shared" si="5"/>
        <v>0</v>
      </c>
      <c r="Y4" s="175">
        <f t="shared" si="6"/>
        <v>81</v>
      </c>
      <c r="Z4" s="175">
        <f t="shared" si="7"/>
        <v>0</v>
      </c>
      <c r="AA4" s="175">
        <f t="shared" si="8"/>
        <v>0</v>
      </c>
      <c r="AB4" s="176" t="s">
        <v>212</v>
      </c>
      <c r="AC4" s="176">
        <v>4096</v>
      </c>
      <c r="AD4" s="17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3" t="str">
        <f>[3]Enums!$A$153</f>
        <v>1.3.2</v>
      </c>
      <c r="B5" s="175" t="b">
        <v>0</v>
      </c>
      <c r="C5" s="81" t="str">
        <f>IF(D5&lt;&gt;"", Objects!$F$7, "")</f>
        <v/>
      </c>
      <c r="D5" s="81"/>
      <c r="E5" s="81" t="str">
        <f>IF(F5&lt;&gt;"", Objects!$F$7, "")</f>
        <v>Block of Copper</v>
      </c>
      <c r="F5" s="175">
        <v>2</v>
      </c>
      <c r="G5" s="81" t="str">
        <f>IF(H5&lt;&gt;"", Objects!$D$7, "")</f>
        <v/>
      </c>
      <c r="H5" s="175"/>
      <c r="I5" s="81" t="str">
        <f>IF(J5&lt;&gt;"", Objects!$E$7, "")</f>
        <v/>
      </c>
      <c r="J5" s="175"/>
      <c r="K5" s="81" t="str">
        <f>IF($B5, Objects!$AW$66, Objects!$E$7)</f>
        <v>Copper Nugget</v>
      </c>
      <c r="L5" s="81">
        <f t="shared" si="12"/>
        <v>1</v>
      </c>
      <c r="M5" s="81" t="str">
        <f>IF(N5&lt;&gt;"",Objects!$AW$77,"")</f>
        <v/>
      </c>
      <c r="N5" s="175" t="str">
        <f t="shared" si="0"/>
        <v/>
      </c>
      <c r="O5" s="81" t="str">
        <f>IF(P5&lt;&gt;"", Objects!$AW$68, "")</f>
        <v/>
      </c>
      <c r="P5" s="175" t="str">
        <f t="shared" si="1"/>
        <v/>
      </c>
      <c r="Q5" s="81" t="str">
        <f>IF(R5&lt;&gt;"", Objects!$AW$67, "")</f>
        <v>Bars (Copper)</v>
      </c>
      <c r="R5" s="175">
        <f t="shared" si="2"/>
        <v>40</v>
      </c>
      <c r="S5" s="81" t="str">
        <f>IF(T5&lt;&gt;"", Objects!$AW$66, "")</f>
        <v>Coins (Copper)</v>
      </c>
      <c r="T5" s="175">
        <f t="shared" si="3"/>
        <v>32</v>
      </c>
      <c r="U5" s="175"/>
      <c r="V5" s="175"/>
      <c r="W5" s="175">
        <f t="shared" si="4"/>
        <v>2592</v>
      </c>
      <c r="X5" s="175">
        <f t="shared" si="5"/>
        <v>0</v>
      </c>
      <c r="Y5" s="175">
        <f t="shared" si="6"/>
        <v>162</v>
      </c>
      <c r="Z5" s="175">
        <f t="shared" si="7"/>
        <v>0</v>
      </c>
      <c r="AA5" s="175">
        <f t="shared" si="8"/>
        <v>0</v>
      </c>
      <c r="AB5" s="176" t="s">
        <v>213</v>
      </c>
      <c r="AC5" s="176">
        <v>262144</v>
      </c>
      <c r="AD5" s="17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3" t="str">
        <f>[3]Enums!$A$153</f>
        <v>1.3.2</v>
      </c>
      <c r="B6" s="175" t="b">
        <v>0</v>
      </c>
      <c r="C6" s="81" t="str">
        <f>IF(D6&lt;&gt;"", Objects!$F$7, "")</f>
        <v/>
      </c>
      <c r="D6" s="81"/>
      <c r="E6" s="81" t="str">
        <f>IF(F6&lt;&gt;"", Objects!$F$7, "")</f>
        <v>Block of Copper</v>
      </c>
      <c r="F6" s="175">
        <v>4</v>
      </c>
      <c r="G6" s="81" t="str">
        <f>IF(H6&lt;&gt;"", Objects!$D$7, "")</f>
        <v/>
      </c>
      <c r="H6" s="175"/>
      <c r="I6" s="81" t="str">
        <f>IF(J6&lt;&gt;"", Objects!$E$7, "")</f>
        <v/>
      </c>
      <c r="J6" s="175"/>
      <c r="K6" s="81" t="str">
        <f>IF($B6, Objects!$AW$66, Objects!$E$7)</f>
        <v>Copper Nugget</v>
      </c>
      <c r="L6" s="81">
        <f t="shared" si="12"/>
        <v>1</v>
      </c>
      <c r="M6" s="81" t="str">
        <f>IF(N6&lt;&gt;"",Objects!$AW$77,"")</f>
        <v/>
      </c>
      <c r="N6" s="175" t="str">
        <f t="shared" si="0"/>
        <v/>
      </c>
      <c r="O6" s="81" t="str">
        <f>IF(P6&lt;&gt;"", Objects!$AW$68, "")</f>
        <v>Stacks (Copper)</v>
      </c>
      <c r="P6" s="175">
        <f t="shared" si="1"/>
        <v>1</v>
      </c>
      <c r="Q6" s="81" t="str">
        <f>IF(R6&lt;&gt;"", Objects!$AW$67, "")</f>
        <v>Bars (Copper)</v>
      </c>
      <c r="R6" s="175">
        <f t="shared" si="2"/>
        <v>17</v>
      </c>
      <c r="S6" s="81" t="str">
        <f>IF(T6&lt;&gt;"", Objects!$AW$66, "")</f>
        <v/>
      </c>
      <c r="T6" s="175" t="str">
        <f t="shared" si="3"/>
        <v/>
      </c>
      <c r="U6" s="175"/>
      <c r="V6" s="175"/>
      <c r="W6" s="175">
        <f t="shared" si="4"/>
        <v>5184</v>
      </c>
      <c r="X6" s="175">
        <f t="shared" si="5"/>
        <v>0</v>
      </c>
      <c r="Y6" s="175">
        <f t="shared" si="6"/>
        <v>324</v>
      </c>
      <c r="Z6" s="175">
        <f t="shared" si="7"/>
        <v>0</v>
      </c>
      <c r="AA6" s="175">
        <f t="shared" si="8"/>
        <v>0</v>
      </c>
      <c r="AB6" s="176" t="s">
        <v>214</v>
      </c>
      <c r="AC6" s="176">
        <v>1</v>
      </c>
      <c r="AD6" s="17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3" t="str">
        <f>[3]Enums!$A$153</f>
        <v>1.3.2</v>
      </c>
      <c r="B7" s="175" t="b">
        <v>0</v>
      </c>
      <c r="C7" s="81" t="str">
        <f>IF(D7&lt;&gt;"", Objects!$F$7, "")</f>
        <v/>
      </c>
      <c r="D7" s="81"/>
      <c r="E7" s="81" t="str">
        <f>IF(F7&lt;&gt;"", Objects!$F$7, "")</f>
        <v>Block of Copper</v>
      </c>
      <c r="F7" s="175">
        <v>8</v>
      </c>
      <c r="G7" s="81" t="str">
        <f>IF(H7&lt;&gt;"", Objects!$D$7, "")</f>
        <v/>
      </c>
      <c r="H7" s="175"/>
      <c r="I7" s="81" t="str">
        <f>IF(J7&lt;&gt;"", Objects!$E$7, "")</f>
        <v/>
      </c>
      <c r="J7" s="175"/>
      <c r="K7" s="81" t="str">
        <f>IF($B7, Objects!$AW$66, Objects!$E$7)</f>
        <v>Copper Nugget</v>
      </c>
      <c r="L7" s="81">
        <f t="shared" si="12"/>
        <v>1</v>
      </c>
      <c r="M7" s="81" t="str">
        <f>IF(N7&lt;&gt;"",Objects!$AW$77,"")</f>
        <v/>
      </c>
      <c r="N7" s="175" t="str">
        <f t="shared" si="0"/>
        <v/>
      </c>
      <c r="O7" s="81" t="str">
        <f>IF(P7&lt;&gt;"", Objects!$AW$68, "")</f>
        <v>Stacks (Copper)</v>
      </c>
      <c r="P7" s="175">
        <f t="shared" si="1"/>
        <v>2</v>
      </c>
      <c r="Q7" s="81" t="str">
        <f>IF(R7&lt;&gt;"", Objects!$AW$67, "")</f>
        <v>Bars (Copper)</v>
      </c>
      <c r="R7" s="175">
        <f t="shared" si="2"/>
        <v>34</v>
      </c>
      <c r="S7" s="81" t="str">
        <f>IF(T7&lt;&gt;"", Objects!$AW$66, "")</f>
        <v/>
      </c>
      <c r="T7" s="175" t="str">
        <f t="shared" si="3"/>
        <v/>
      </c>
      <c r="U7" s="175"/>
      <c r="V7" s="175"/>
      <c r="W7" s="175">
        <f t="shared" si="4"/>
        <v>10368</v>
      </c>
      <c r="X7" s="175">
        <f t="shared" si="5"/>
        <v>0</v>
      </c>
      <c r="Y7" s="175">
        <f t="shared" si="6"/>
        <v>648</v>
      </c>
      <c r="Z7" s="175">
        <f t="shared" si="7"/>
        <v>0</v>
      </c>
      <c r="AA7" s="175">
        <f t="shared" si="8"/>
        <v>0</v>
      </c>
      <c r="AB7" s="176" t="s">
        <v>215</v>
      </c>
      <c r="AC7" s="176">
        <v>9</v>
      </c>
      <c r="AD7" s="17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3" t="str">
        <f>[3]Enums!$A$153</f>
        <v>1.3.2</v>
      </c>
      <c r="B8" s="175" t="b">
        <v>0</v>
      </c>
      <c r="C8" s="81" t="str">
        <f>IF(D8&lt;&gt;"", Objects!$F$7, "")</f>
        <v/>
      </c>
      <c r="D8" s="81"/>
      <c r="E8" s="81" t="str">
        <f>IF(F8&lt;&gt;"", Objects!$F$7, "")</f>
        <v>Block of Copper</v>
      </c>
      <c r="F8" s="175">
        <v>16</v>
      </c>
      <c r="G8" s="81" t="str">
        <f>IF(H8&lt;&gt;"", Objects!$D$7, "")</f>
        <v/>
      </c>
      <c r="H8" s="175"/>
      <c r="I8" s="81" t="str">
        <f>IF(J8&lt;&gt;"", Objects!$E$7, "")</f>
        <v/>
      </c>
      <c r="J8" s="175"/>
      <c r="K8" s="81" t="str">
        <f>IF($B8, Objects!$AW$66, Objects!$E$7)</f>
        <v>Copper Nugget</v>
      </c>
      <c r="L8" s="81">
        <f t="shared" si="12"/>
        <v>1</v>
      </c>
      <c r="M8" s="81" t="str">
        <f>IF(N8&lt;&gt;"",Objects!$AW$77,"")</f>
        <v/>
      </c>
      <c r="N8" s="175" t="str">
        <f t="shared" si="0"/>
        <v/>
      </c>
      <c r="O8" s="81" t="str">
        <f>IF(P8&lt;&gt;"", Objects!$AW$68, "")</f>
        <v>Stacks (Copper)</v>
      </c>
      <c r="P8" s="175">
        <f t="shared" si="1"/>
        <v>5</v>
      </c>
      <c r="Q8" s="81" t="str">
        <f>IF(R8&lt;&gt;"", Objects!$AW$67, "")</f>
        <v>Bars (Copper)</v>
      </c>
      <c r="R8" s="175">
        <f t="shared" si="2"/>
        <v>4</v>
      </c>
      <c r="S8" s="81" t="str">
        <f>IF(T8&lt;&gt;"", Objects!$AW$66, "")</f>
        <v/>
      </c>
      <c r="T8" s="175" t="str">
        <f t="shared" si="3"/>
        <v/>
      </c>
      <c r="U8" s="175"/>
      <c r="V8" s="175"/>
      <c r="W8" s="175">
        <f t="shared" si="4"/>
        <v>20736</v>
      </c>
      <c r="X8" s="175">
        <f t="shared" si="5"/>
        <v>0</v>
      </c>
      <c r="Y8" s="175">
        <f t="shared" si="6"/>
        <v>1296</v>
      </c>
      <c r="Z8" s="175">
        <f t="shared" si="7"/>
        <v>0</v>
      </c>
      <c r="AA8" s="175">
        <f t="shared" si="8"/>
        <v>0</v>
      </c>
      <c r="AB8" s="176" t="s">
        <v>216</v>
      </c>
      <c r="AC8" s="176">
        <v>81</v>
      </c>
      <c r="AD8" s="17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3" t="str">
        <f>[3]Enums!$A$153</f>
        <v>1.3.2</v>
      </c>
      <c r="B9" s="175" t="b">
        <v>0</v>
      </c>
      <c r="C9" s="81" t="str">
        <f>IF(D9&lt;&gt;"", Objects!$F$7, "")</f>
        <v/>
      </c>
      <c r="D9" s="81"/>
      <c r="E9" s="81" t="str">
        <f>IF(F9&lt;&gt;"", Objects!$F$7, "")</f>
        <v>Block of Copper</v>
      </c>
      <c r="F9" s="175">
        <v>32</v>
      </c>
      <c r="G9" s="81" t="str">
        <f>IF(H9&lt;&gt;"", Objects!$D$7, "")</f>
        <v/>
      </c>
      <c r="H9" s="175"/>
      <c r="I9" s="81" t="str">
        <f>IF(J9&lt;&gt;"", Objects!$E$7, "")</f>
        <v/>
      </c>
      <c r="J9" s="175"/>
      <c r="K9" s="81" t="str">
        <f>IF($B9, Objects!$AW$66, Objects!$E$7)</f>
        <v>Copper Nugget</v>
      </c>
      <c r="L9" s="81">
        <f t="shared" si="12"/>
        <v>1</v>
      </c>
      <c r="M9" s="81" t="str">
        <f>IF(N9&lt;&gt;"",Objects!$AW$77,"")</f>
        <v/>
      </c>
      <c r="N9" s="175" t="str">
        <f t="shared" si="0"/>
        <v/>
      </c>
      <c r="O9" s="81" t="str">
        <f>IF(P9&lt;&gt;"", Objects!$AW$68, "")</f>
        <v>Stacks (Copper)</v>
      </c>
      <c r="P9" s="175">
        <f t="shared" si="1"/>
        <v>10</v>
      </c>
      <c r="Q9" s="81" t="str">
        <f>IF(R9&lt;&gt;"", Objects!$AW$67, "")</f>
        <v>Bars (Copper)</v>
      </c>
      <c r="R9" s="175">
        <f t="shared" si="2"/>
        <v>8</v>
      </c>
      <c r="S9" s="81" t="str">
        <f>IF(T9&lt;&gt;"", Objects!$AW$66, "")</f>
        <v/>
      </c>
      <c r="T9" s="175" t="str">
        <f t="shared" si="3"/>
        <v/>
      </c>
      <c r="U9" s="175"/>
      <c r="V9" s="175"/>
      <c r="W9" s="175">
        <f t="shared" si="4"/>
        <v>41472</v>
      </c>
      <c r="X9" s="175">
        <f t="shared" si="5"/>
        <v>0</v>
      </c>
      <c r="Y9" s="175">
        <f t="shared" si="6"/>
        <v>2592</v>
      </c>
      <c r="Z9" s="175">
        <f t="shared" si="7"/>
        <v>0</v>
      </c>
      <c r="AA9" s="175">
        <f t="shared" si="8"/>
        <v>0</v>
      </c>
      <c r="AB9" s="175"/>
      <c r="AC9" s="175"/>
      <c r="AD9" s="17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3" t="str">
        <f>[3]Enums!$A$153</f>
        <v>1.3.2</v>
      </c>
      <c r="B10" s="17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175" t="str">
        <f t="shared" si="0"/>
        <v/>
      </c>
      <c r="O10" s="81" t="str">
        <f>IF(P10&lt;&gt;"", Objects!$AW$68, "")</f>
        <v>Stacks (Copper)</v>
      </c>
      <c r="P10" s="175">
        <f t="shared" si="1"/>
        <v>20</v>
      </c>
      <c r="Q10" s="81" t="str">
        <f>IF(R10&lt;&gt;"", Objects!$AW$67, "")</f>
        <v>Bars (Copper)</v>
      </c>
      <c r="R10" s="175">
        <f t="shared" si="2"/>
        <v>16</v>
      </c>
      <c r="S10" s="81" t="str">
        <f>IF(T10&lt;&gt;"", Objects!$AW$66, "")</f>
        <v/>
      </c>
      <c r="T10" s="175" t="str">
        <f t="shared" si="3"/>
        <v/>
      </c>
      <c r="U10" s="175"/>
      <c r="V10" s="175"/>
      <c r="W10" s="175">
        <f t="shared" si="4"/>
        <v>82944</v>
      </c>
      <c r="X10" s="175">
        <f t="shared" si="5"/>
        <v>0</v>
      </c>
      <c r="Y10" s="175">
        <f t="shared" si="6"/>
        <v>5184</v>
      </c>
      <c r="Z10" s="175">
        <f t="shared" si="7"/>
        <v>0</v>
      </c>
      <c r="AA10" s="175">
        <f t="shared" si="8"/>
        <v>0</v>
      </c>
      <c r="AB10" s="175"/>
      <c r="AC10" s="175"/>
      <c r="AD10" s="17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3" t="str">
        <f>[3]Enums!$A$153</f>
        <v>1.3.2</v>
      </c>
      <c r="B11" s="17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175" t="str">
        <f t="shared" si="0"/>
        <v/>
      </c>
      <c r="O11" s="81" t="str">
        <f>IF(P11&lt;&gt;"", Objects!$AW$68, "")</f>
        <v>Stacks (Copper)</v>
      </c>
      <c r="P11" s="175">
        <f t="shared" si="1"/>
        <v>40</v>
      </c>
      <c r="Q11" s="81" t="str">
        <f>IF(R11&lt;&gt;"", Objects!$AW$67, "")</f>
        <v>Bars (Copper)</v>
      </c>
      <c r="R11" s="175">
        <f t="shared" si="2"/>
        <v>32</v>
      </c>
      <c r="S11" s="81" t="str">
        <f>IF(T11&lt;&gt;"", Objects!$AW$66, "")</f>
        <v/>
      </c>
      <c r="T11" s="175" t="str">
        <f t="shared" si="3"/>
        <v/>
      </c>
      <c r="U11" s="175"/>
      <c r="V11" s="175"/>
      <c r="W11" s="175">
        <f t="shared" si="4"/>
        <v>165888</v>
      </c>
      <c r="X11" s="175">
        <f t="shared" si="5"/>
        <v>5184</v>
      </c>
      <c r="Y11" s="175">
        <f t="shared" si="6"/>
        <v>5184</v>
      </c>
      <c r="Z11" s="175">
        <f t="shared" si="7"/>
        <v>0</v>
      </c>
      <c r="AA11" s="175">
        <f t="shared" si="8"/>
        <v>0</v>
      </c>
      <c r="AB11" s="175"/>
      <c r="AC11" s="175"/>
      <c r="AD11" s="17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3" t="str">
        <f>[3]Enums!$A$153</f>
        <v>1.3.2</v>
      </c>
      <c r="B12" s="17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175" t="str">
        <f t="shared" si="0"/>
        <v/>
      </c>
      <c r="O12" s="81" t="str">
        <f>IF(P12&lt;&gt;"", Objects!$AW$68, "")</f>
        <v>Stacks (Copper)</v>
      </c>
      <c r="P12" s="175">
        <f t="shared" si="1"/>
        <v>60</v>
      </c>
      <c r="Q12" s="81" t="str">
        <f>IF(R12&lt;&gt;"", Objects!$AW$67, "")</f>
        <v>Bars (Copper)</v>
      </c>
      <c r="R12" s="175">
        <f t="shared" si="2"/>
        <v>48</v>
      </c>
      <c r="S12" s="81" t="str">
        <f>IF(T12&lt;&gt;"", Objects!$AW$66, "")</f>
        <v/>
      </c>
      <c r="T12" s="175" t="str">
        <f t="shared" si="3"/>
        <v/>
      </c>
      <c r="U12" s="175"/>
      <c r="V12" s="175"/>
      <c r="W12" s="175">
        <f t="shared" si="4"/>
        <v>248832</v>
      </c>
      <c r="X12" s="175">
        <f t="shared" si="5"/>
        <v>5184</v>
      </c>
      <c r="Y12" s="175">
        <f t="shared" si="6"/>
        <v>5184</v>
      </c>
      <c r="Z12" s="175">
        <f t="shared" si="7"/>
        <v>5184</v>
      </c>
      <c r="AA12" s="175">
        <f t="shared" si="8"/>
        <v>0</v>
      </c>
      <c r="AB12" s="175"/>
      <c r="AC12" s="175"/>
      <c r="AD12" s="17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3" t="str">
        <f>[3]Enums!$A$153</f>
        <v>1.3.2</v>
      </c>
      <c r="B13" s="17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175">
        <f t="shared" si="0"/>
        <v>1</v>
      </c>
      <c r="O13" s="81" t="str">
        <f>IF(P13&lt;&gt;"", Objects!$AW$68, "")</f>
        <v>Stacks (Copper)</v>
      </c>
      <c r="P13" s="175">
        <f t="shared" si="1"/>
        <v>17</v>
      </c>
      <c r="Q13" s="81" t="str">
        <f>IF(R13&lt;&gt;"", Objects!$AW$67, "")</f>
        <v/>
      </c>
      <c r="R13" s="175" t="str">
        <f t="shared" si="2"/>
        <v/>
      </c>
      <c r="S13" s="81" t="str">
        <f>IF(T13&lt;&gt;"", Objects!$AW$66, "")</f>
        <v/>
      </c>
      <c r="T13" s="175" t="str">
        <f t="shared" si="3"/>
        <v/>
      </c>
      <c r="U13" s="175"/>
      <c r="V13" s="175"/>
      <c r="W13" s="175">
        <f t="shared" si="4"/>
        <v>331776</v>
      </c>
      <c r="X13" s="175">
        <f t="shared" si="5"/>
        <v>5184</v>
      </c>
      <c r="Y13" s="175">
        <f t="shared" si="6"/>
        <v>5184</v>
      </c>
      <c r="Z13" s="175">
        <f t="shared" si="7"/>
        <v>5184</v>
      </c>
      <c r="AA13" s="175">
        <f t="shared" si="8"/>
        <v>5184</v>
      </c>
      <c r="AB13" s="175"/>
      <c r="AC13" s="175"/>
      <c r="AD13" s="17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3" t="str">
        <f>[3]Enums!$A$153</f>
        <v>1.3.2</v>
      </c>
      <c r="B14" s="175" t="b">
        <v>1</v>
      </c>
      <c r="C14" s="81" t="str">
        <f>IF(D14&lt;&gt;"",Objects!$AW$77,"")</f>
        <v/>
      </c>
      <c r="D14" s="175"/>
      <c r="E14" s="81" t="str">
        <f>IF(F14&lt;&gt;"", Objects!$AW$68, "")</f>
        <v/>
      </c>
      <c r="F14" s="175"/>
      <c r="G14" s="81" t="str">
        <f>IF(H14&lt;&gt;"", Objects!$AW$67, "")</f>
        <v/>
      </c>
      <c r="H14" s="175"/>
      <c r="I14" s="81" t="str">
        <f>IF(J14&lt;&gt;"", Objects!$AW$66, "")</f>
        <v>Coins (Copper)</v>
      </c>
      <c r="J14" s="175">
        <v>16</v>
      </c>
      <c r="K14" s="81" t="str">
        <f>IF($B14, Objects!$AW$66, Objects!$E$7)</f>
        <v>Coins (Copper)</v>
      </c>
      <c r="L14" s="81">
        <f t="shared" si="12"/>
        <v>16</v>
      </c>
      <c r="M14" s="81" t="str">
        <f>IF(N14&lt;&gt;"", Objects!$F$7, "")</f>
        <v/>
      </c>
      <c r="N14" s="175" t="str">
        <f t="shared" ref="N14:N33" si="21">IF(_xlfn.FLOOR.MATH($W14/9/9/16)&gt;64,64,"")</f>
        <v/>
      </c>
      <c r="O14" s="81" t="str">
        <f>IF(P14&lt;&gt;"", Objects!$F$7, "")</f>
        <v/>
      </c>
      <c r="P14" s="17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175" t="str">
        <f t="shared" ref="R14:R33" si="23">IF(MOD(_xlfn.FLOOR.MATH($W14/16/9),9)&lt;&gt;0,MOD(_xlfn.FLOOR.MATH($W14/16/9),9),"")</f>
        <v/>
      </c>
      <c r="S14" s="81" t="str">
        <f>IF(T14&lt;&gt;"", Objects!$E$7, "")</f>
        <v>Copper Nugget</v>
      </c>
      <c r="T14" s="175">
        <f t="shared" ref="T14:T33" si="24">IF(MOD(_xlfn.FLOOR.MATH($W14/16),9)&lt;&gt;0,MOD(_xlfn.FLOOR.MATH($W14/16),9),"")</f>
        <v>1</v>
      </c>
      <c r="U14" s="175"/>
      <c r="V14" s="175"/>
      <c r="W14" s="175">
        <f t="shared" si="4"/>
        <v>16</v>
      </c>
      <c r="X14" s="175">
        <f t="shared" si="5"/>
        <v>0</v>
      </c>
      <c r="Y14" s="175">
        <f t="shared" si="6"/>
        <v>0</v>
      </c>
      <c r="Z14" s="175">
        <f t="shared" si="7"/>
        <v>0</v>
      </c>
      <c r="AA14" s="175">
        <f t="shared" si="8"/>
        <v>16</v>
      </c>
      <c r="AB14" s="175"/>
      <c r="AC14" s="175"/>
      <c r="AD14" s="17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3" t="str">
        <f>[3]Enums!$A$153</f>
        <v>1.3.2</v>
      </c>
      <c r="B15" s="175" t="b">
        <v>1</v>
      </c>
      <c r="C15" s="81" t="str">
        <f>IF(D15&lt;&gt;"",Objects!$AW$77,"")</f>
        <v/>
      </c>
      <c r="D15" s="175"/>
      <c r="E15" s="81" t="str">
        <f>IF(F15&lt;&gt;"", Objects!$AW$68, "")</f>
        <v/>
      </c>
      <c r="F15" s="175"/>
      <c r="G15" s="81" t="str">
        <f>IF(H15&lt;&gt;"", Objects!$AW$67, "")</f>
        <v>Bars (Copper)</v>
      </c>
      <c r="H15" s="175">
        <v>1</v>
      </c>
      <c r="I15" s="81" t="str">
        <f>IF(J15&lt;&gt;"", Objects!$AW$66, "")</f>
        <v/>
      </c>
      <c r="J15" s="175"/>
      <c r="K15" s="81" t="str">
        <f>IF($B15, Objects!$AW$66, Objects!$E$7)</f>
        <v>Coins (Copper)</v>
      </c>
      <c r="L15" s="81">
        <f t="shared" si="12"/>
        <v>16</v>
      </c>
      <c r="M15" s="81" t="str">
        <f>IF(N15&lt;&gt;"", Objects!$F$7, "")</f>
        <v/>
      </c>
      <c r="N15" s="175" t="str">
        <f t="shared" si="21"/>
        <v/>
      </c>
      <c r="O15" s="81" t="str">
        <f>IF(P15&lt;&gt;"", Objects!$F$7, "")</f>
        <v/>
      </c>
      <c r="P15" s="175" t="str">
        <f t="shared" si="22"/>
        <v/>
      </c>
      <c r="Q15" s="81" t="str">
        <f>IF(R15&lt;&gt;"", Objects!$D$7, "")</f>
        <v/>
      </c>
      <c r="R15" s="175" t="str">
        <f t="shared" si="23"/>
        <v/>
      </c>
      <c r="S15" s="81" t="str">
        <f>IF(T15&lt;&gt;"", Objects!$E$7, "")</f>
        <v>Copper Nugget</v>
      </c>
      <c r="T15" s="175">
        <f t="shared" si="24"/>
        <v>4</v>
      </c>
      <c r="U15" s="175"/>
      <c r="V15" s="175"/>
      <c r="W15" s="175">
        <f t="shared" si="4"/>
        <v>64</v>
      </c>
      <c r="X15" s="175">
        <f t="shared" si="5"/>
        <v>0</v>
      </c>
      <c r="Y15" s="175">
        <f t="shared" si="6"/>
        <v>0</v>
      </c>
      <c r="Z15" s="175">
        <f t="shared" si="7"/>
        <v>64</v>
      </c>
      <c r="AA15" s="175">
        <f t="shared" si="8"/>
        <v>0</v>
      </c>
      <c r="AB15" s="175"/>
      <c r="AC15" s="175"/>
      <c r="AD15" s="17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3" t="str">
        <f>[3]Enums!$A$153</f>
        <v>1.3.2</v>
      </c>
      <c r="B16" s="175" t="b">
        <v>1</v>
      </c>
      <c r="C16" s="81" t="str">
        <f>IF(D16&lt;&gt;"",Objects!$AW$77,"")</f>
        <v/>
      </c>
      <c r="D16" s="175"/>
      <c r="E16" s="81" t="str">
        <f>IF(F16&lt;&gt;"", Objects!$AW$68, "")</f>
        <v/>
      </c>
      <c r="F16" s="175"/>
      <c r="G16" s="81" t="str">
        <f>IF(H16&lt;&gt;"", Objects!$AW$67, "")</f>
        <v>Bars (Copper)</v>
      </c>
      <c r="H16" s="175">
        <v>16</v>
      </c>
      <c r="I16" s="81" t="str">
        <f>IF(J16&lt;&gt;"", Objects!$AW$66, "")</f>
        <v/>
      </c>
      <c r="J16" s="175"/>
      <c r="K16" s="81" t="str">
        <f>IF($B16, Objects!$AW$66, Objects!$E$7)</f>
        <v>Coins (Copper)</v>
      </c>
      <c r="L16" s="81">
        <f t="shared" si="12"/>
        <v>16</v>
      </c>
      <c r="M16" s="81" t="str">
        <f>IF(N16&lt;&gt;"", Objects!$F$7, "")</f>
        <v/>
      </c>
      <c r="N16" s="175" t="str">
        <f t="shared" si="21"/>
        <v/>
      </c>
      <c r="O16" s="81" t="str">
        <f>IF(P16&lt;&gt;"", Objects!$F$7, "")</f>
        <v/>
      </c>
      <c r="P16" s="175" t="str">
        <f t="shared" si="22"/>
        <v/>
      </c>
      <c r="Q16" s="81" t="str">
        <f>IF(R16&lt;&gt;"", Objects!$D$7, "")</f>
        <v>Copper Ingot</v>
      </c>
      <c r="R16" s="175">
        <f t="shared" si="23"/>
        <v>7</v>
      </c>
      <c r="S16" s="81" t="str">
        <f>IF(T16&lt;&gt;"", Objects!$E$7, "")</f>
        <v>Copper Nugget</v>
      </c>
      <c r="T16" s="175">
        <f t="shared" si="24"/>
        <v>1</v>
      </c>
      <c r="U16" s="175"/>
      <c r="V16" s="175"/>
      <c r="W16" s="175">
        <f t="shared" si="4"/>
        <v>1024</v>
      </c>
      <c r="X16" s="175">
        <f t="shared" si="5"/>
        <v>0</v>
      </c>
      <c r="Y16" s="175">
        <f t="shared" si="6"/>
        <v>0</v>
      </c>
      <c r="Z16" s="175">
        <f t="shared" si="7"/>
        <v>1024</v>
      </c>
      <c r="AA16" s="175">
        <f t="shared" si="8"/>
        <v>0</v>
      </c>
      <c r="AB16" s="175"/>
      <c r="AC16" s="175"/>
      <c r="AD16" s="17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3" t="str">
        <f>[3]Enums!$A$153</f>
        <v>1.3.2</v>
      </c>
      <c r="B17" s="175" t="b">
        <v>1</v>
      </c>
      <c r="C17" s="81" t="str">
        <f>IF(D17&lt;&gt;"",Objects!$AW$77,"")</f>
        <v/>
      </c>
      <c r="D17" s="175"/>
      <c r="E17" s="81" t="str">
        <f>IF(F17&lt;&gt;"", Objects!$AW$68, "")</f>
        <v>Stacks (Copper)</v>
      </c>
      <c r="F17" s="175">
        <v>1</v>
      </c>
      <c r="G17" s="81" t="str">
        <f>IF(H17&lt;&gt;"", Objects!$AW$67, "")</f>
        <v/>
      </c>
      <c r="H17" s="175"/>
      <c r="I17" s="81" t="str">
        <f>IF(J17&lt;&gt;"", Objects!$AW$66, "")</f>
        <v/>
      </c>
      <c r="J17" s="175"/>
      <c r="K17" s="81" t="str">
        <f>IF($B17, Objects!$AW$66, Objects!$E$7)</f>
        <v>Coins (Copper)</v>
      </c>
      <c r="L17" s="81">
        <f t="shared" si="12"/>
        <v>16</v>
      </c>
      <c r="M17" s="81" t="str">
        <f>IF(N17&lt;&gt;"", Objects!$F$7, "")</f>
        <v/>
      </c>
      <c r="N17" s="175" t="str">
        <f t="shared" si="21"/>
        <v/>
      </c>
      <c r="O17" s="81" t="str">
        <f>IF(P17&lt;&gt;"", Objects!$F$7, "")</f>
        <v>Block of Copper</v>
      </c>
      <c r="P17" s="175">
        <f t="shared" si="22"/>
        <v>3</v>
      </c>
      <c r="Q17" s="81" t="str">
        <f>IF(R17&lt;&gt;"", Objects!$D$7, "")</f>
        <v>Copper Ingot</v>
      </c>
      <c r="R17" s="175">
        <f t="shared" si="23"/>
        <v>1</v>
      </c>
      <c r="S17" s="81" t="str">
        <f>IF(T17&lt;&gt;"", Objects!$E$7, "")</f>
        <v>Copper Nugget</v>
      </c>
      <c r="T17" s="175">
        <f t="shared" si="24"/>
        <v>4</v>
      </c>
      <c r="U17" s="175"/>
      <c r="V17" s="175"/>
      <c r="W17" s="175">
        <f t="shared" si="4"/>
        <v>4096</v>
      </c>
      <c r="X17" s="175">
        <f t="shared" si="5"/>
        <v>0</v>
      </c>
      <c r="Y17" s="175">
        <f t="shared" si="6"/>
        <v>4096</v>
      </c>
      <c r="Z17" s="175">
        <f t="shared" si="7"/>
        <v>0</v>
      </c>
      <c r="AA17" s="175">
        <f t="shared" si="8"/>
        <v>0</v>
      </c>
      <c r="AB17" s="175"/>
      <c r="AC17" s="175"/>
      <c r="AD17" s="17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3" t="str">
        <f>[3]Enums!$A$153</f>
        <v>1.3.2</v>
      </c>
      <c r="B18" s="175" t="b">
        <v>1</v>
      </c>
      <c r="C18" s="81" t="str">
        <f>IF(D18&lt;&gt;"",Objects!$AW$77,"")</f>
        <v/>
      </c>
      <c r="D18" s="175"/>
      <c r="E18" s="81" t="str">
        <f>IF(F18&lt;&gt;"", Objects!$AW$68, "")</f>
        <v>Stacks (Copper)</v>
      </c>
      <c r="F18" s="175">
        <v>16</v>
      </c>
      <c r="G18" s="81" t="str">
        <f>IF(H18&lt;&gt;"", Objects!$AW$67, "")</f>
        <v/>
      </c>
      <c r="H18" s="175"/>
      <c r="I18" s="81" t="str">
        <f>IF(J18&lt;&gt;"", Objects!$AW$66, "")</f>
        <v/>
      </c>
      <c r="J18" s="175"/>
      <c r="K18" s="81" t="str">
        <f>IF($B18, Objects!$AW$66, Objects!$E$7)</f>
        <v>Coins (Copper)</v>
      </c>
      <c r="L18" s="81">
        <f t="shared" si="12"/>
        <v>16</v>
      </c>
      <c r="M18" s="81" t="str">
        <f>IF(N18&lt;&gt;"", Objects!$F$7, "")</f>
        <v/>
      </c>
      <c r="N18" s="175" t="str">
        <f t="shared" si="21"/>
        <v/>
      </c>
      <c r="O18" s="81" t="str">
        <f>IF(P18&lt;&gt;"", Objects!$F$7, "")</f>
        <v>Block of Copper</v>
      </c>
      <c r="P18" s="175">
        <f t="shared" si="22"/>
        <v>50</v>
      </c>
      <c r="Q18" s="81" t="str">
        <f>IF(R18&lt;&gt;"", Objects!$D$7, "")</f>
        <v>Copper Ingot</v>
      </c>
      <c r="R18" s="175">
        <f t="shared" si="23"/>
        <v>5</v>
      </c>
      <c r="S18" s="81" t="str">
        <f>IF(T18&lt;&gt;"", Objects!$E$7, "")</f>
        <v>Copper Nugget</v>
      </c>
      <c r="T18" s="175">
        <f t="shared" si="24"/>
        <v>1</v>
      </c>
      <c r="U18" s="175"/>
      <c r="V18" s="175"/>
      <c r="W18" s="175">
        <f t="shared" si="4"/>
        <v>65536</v>
      </c>
      <c r="X18" s="175">
        <f t="shared" si="5"/>
        <v>0</v>
      </c>
      <c r="Y18" s="175">
        <f t="shared" si="6"/>
        <v>65536</v>
      </c>
      <c r="Z18" s="175">
        <f t="shared" si="7"/>
        <v>0</v>
      </c>
      <c r="AA18" s="175">
        <f t="shared" si="8"/>
        <v>0</v>
      </c>
      <c r="AB18" s="175"/>
      <c r="AC18" s="175"/>
      <c r="AD18" s="17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3" t="str">
        <f>[3]Enums!$A$153</f>
        <v>1.3.2</v>
      </c>
      <c r="B19" s="175" t="b">
        <v>1</v>
      </c>
      <c r="C19" s="81" t="str">
        <f>IF(D19&lt;&gt;"",Objects!$AW$77,"")</f>
        <v/>
      </c>
      <c r="D19" s="175"/>
      <c r="E19" s="81" t="str">
        <f>IF(F19&lt;&gt;"", Objects!$AW$68, "")</f>
        <v>Stacks (Copper)</v>
      </c>
      <c r="F19" s="175">
        <v>32</v>
      </c>
      <c r="G19" s="81" t="str">
        <f>IF(H19&lt;&gt;"", Objects!$AW$67, "")</f>
        <v/>
      </c>
      <c r="H19" s="175"/>
      <c r="I19" s="81" t="str">
        <f>IF(J19&lt;&gt;"", Objects!$AW$66, "")</f>
        <v/>
      </c>
      <c r="J19" s="175"/>
      <c r="K19" s="81" t="str">
        <f>IF($B19, Objects!$AW$66, Objects!$E$7)</f>
        <v>Coins (Copper)</v>
      </c>
      <c r="L19" s="81">
        <f t="shared" si="12"/>
        <v>16</v>
      </c>
      <c r="M19" s="81" t="str">
        <f>IF(N19&lt;&gt;"", Objects!$F$7, "")</f>
        <v>Block of Copper</v>
      </c>
      <c r="N19" s="175">
        <f t="shared" si="21"/>
        <v>64</v>
      </c>
      <c r="O19" s="81" t="str">
        <f>IF(P19&lt;&gt;"", Objects!$F$7, "")</f>
        <v>Block of Copper</v>
      </c>
      <c r="P19" s="175">
        <f t="shared" si="22"/>
        <v>37</v>
      </c>
      <c r="Q19" s="81" t="str">
        <f>IF(R19&lt;&gt;"", Objects!$D$7, "")</f>
        <v>Copper Ingot</v>
      </c>
      <c r="R19" s="175">
        <f t="shared" si="23"/>
        <v>1</v>
      </c>
      <c r="S19" s="81" t="str">
        <f>IF(T19&lt;&gt;"", Objects!$E$7, "")</f>
        <v>Copper Nugget</v>
      </c>
      <c r="T19" s="175">
        <f t="shared" si="24"/>
        <v>2</v>
      </c>
      <c r="U19" s="175"/>
      <c r="V19" s="175"/>
      <c r="W19" s="175">
        <f t="shared" si="4"/>
        <v>131072</v>
      </c>
      <c r="X19" s="175">
        <f t="shared" si="5"/>
        <v>0</v>
      </c>
      <c r="Y19" s="175">
        <f t="shared" si="6"/>
        <v>131072</v>
      </c>
      <c r="Z19" s="175">
        <f t="shared" si="7"/>
        <v>0</v>
      </c>
      <c r="AA19" s="175">
        <f t="shared" si="8"/>
        <v>0</v>
      </c>
      <c r="AB19" s="175"/>
      <c r="AC19" s="175"/>
      <c r="AD19" s="17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3" t="str">
        <f>[3]Enums!$A$153</f>
        <v>1.3.2</v>
      </c>
      <c r="B20" s="175" t="b">
        <v>1</v>
      </c>
      <c r="C20" s="81" t="str">
        <f>IF(D20&lt;&gt;"",Objects!$AW$77,"")</f>
        <v>Trove (Copper)</v>
      </c>
      <c r="D20" s="175">
        <v>1</v>
      </c>
      <c r="E20" s="81" t="str">
        <f>IF(F20&lt;&gt;"", Objects!$AW$68, "")</f>
        <v>Stacks (Copper)</v>
      </c>
      <c r="F20" s="175">
        <v>17</v>
      </c>
      <c r="G20" s="81" t="str">
        <f>IF(H20&lt;&gt;"", Objects!$AW$67, "")</f>
        <v/>
      </c>
      <c r="H20" s="175"/>
      <c r="I20" s="81" t="str">
        <f>IF(J20&lt;&gt;"", Objects!$AW$66, "")</f>
        <v/>
      </c>
      <c r="J20" s="175"/>
      <c r="K20" s="81" t="str">
        <f>IF($B20, Objects!$AW$66, Objects!$E$7)</f>
        <v>Coins (Copper)</v>
      </c>
      <c r="L20" s="81">
        <f t="shared" si="12"/>
        <v>16</v>
      </c>
      <c r="M20" s="81" t="str">
        <f>IF(N20&lt;&gt;"", Objects!$F$7, "")</f>
        <v>Block of Copper</v>
      </c>
      <c r="N20" s="175">
        <f t="shared" si="21"/>
        <v>64</v>
      </c>
      <c r="O20" s="81" t="str">
        <f>IF(P20&lt;&gt;"", Objects!$F$7, "")</f>
        <v>Block of Copper</v>
      </c>
      <c r="P20" s="175">
        <f t="shared" si="22"/>
        <v>64</v>
      </c>
      <c r="Q20" s="81" t="str">
        <f>IF(R20&lt;&gt;"", Objects!$D$7, "")</f>
        <v/>
      </c>
      <c r="R20" s="175" t="str">
        <f t="shared" si="23"/>
        <v/>
      </c>
      <c r="S20" s="81" t="str">
        <f>IF(T20&lt;&gt;"", Objects!$E$7, "")</f>
        <v/>
      </c>
      <c r="T20" s="175" t="str">
        <f t="shared" si="24"/>
        <v/>
      </c>
      <c r="U20" s="175"/>
      <c r="V20" s="175"/>
      <c r="W20" s="175">
        <f t="shared" si="4"/>
        <v>331776</v>
      </c>
      <c r="X20" s="175">
        <f t="shared" si="5"/>
        <v>262144</v>
      </c>
      <c r="Y20" s="175">
        <f t="shared" si="6"/>
        <v>69632</v>
      </c>
      <c r="Z20" s="175">
        <f t="shared" si="7"/>
        <v>0</v>
      </c>
      <c r="AA20" s="175">
        <f t="shared" si="8"/>
        <v>0</v>
      </c>
      <c r="AB20" s="175"/>
      <c r="AC20" s="175"/>
      <c r="AD20" s="17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3" t="str">
        <f>[3]Enums!$A$153</f>
        <v>1.3.2</v>
      </c>
      <c r="B21" s="175" t="b">
        <v>1</v>
      </c>
      <c r="C21" s="81" t="str">
        <f>IF(D21&lt;&gt;"",Objects!$AW$77,"")</f>
        <v/>
      </c>
      <c r="D21" s="175"/>
      <c r="E21" s="81" t="str">
        <f>IF(F21&lt;&gt;"", Objects!$AW$68, "")</f>
        <v>Stacks (Copper)</v>
      </c>
      <c r="F21" s="175">
        <v>60</v>
      </c>
      <c r="G21" s="81" t="str">
        <f>IF(H21&lt;&gt;"", Objects!$AW$67, "")</f>
        <v>Bars (Copper)</v>
      </c>
      <c r="H21" s="175">
        <v>48</v>
      </c>
      <c r="I21" s="81" t="str">
        <f>IF(J21&lt;&gt;"", Objects!$AW$66, "")</f>
        <v/>
      </c>
      <c r="J21" s="175"/>
      <c r="K21" s="81" t="str">
        <f>IF($B21, Objects!$AW$66, Objects!$E$7)</f>
        <v>Coins (Copper)</v>
      </c>
      <c r="L21" s="81">
        <f t="shared" si="12"/>
        <v>16</v>
      </c>
      <c r="M21" s="81" t="str">
        <f>IF(N21&lt;&gt;"", Objects!$F$7, "")</f>
        <v>Block of Copper</v>
      </c>
      <c r="N21" s="175">
        <f t="shared" si="21"/>
        <v>64</v>
      </c>
      <c r="O21" s="81" t="str">
        <f>IF(P21&lt;&gt;"", Objects!$F$7, "")</f>
        <v>Block of Copper</v>
      </c>
      <c r="P21" s="175">
        <f t="shared" si="22"/>
        <v>64</v>
      </c>
      <c r="Q21" s="81" t="str">
        <f>IF(R21&lt;&gt;"", Objects!$D$7, "")</f>
        <v/>
      </c>
      <c r="R21" s="175" t="str">
        <f t="shared" si="23"/>
        <v/>
      </c>
      <c r="S21" s="81" t="str">
        <f>IF(T21&lt;&gt;"", Objects!$E$7, "")</f>
        <v/>
      </c>
      <c r="T21" s="175" t="str">
        <f t="shared" si="24"/>
        <v/>
      </c>
      <c r="U21" s="175"/>
      <c r="V21" s="175"/>
      <c r="W21" s="175">
        <f t="shared" si="4"/>
        <v>248832</v>
      </c>
      <c r="X21" s="175">
        <f t="shared" si="5"/>
        <v>0</v>
      </c>
      <c r="Y21" s="175">
        <f t="shared" si="6"/>
        <v>245760</v>
      </c>
      <c r="Z21" s="175">
        <f t="shared" si="7"/>
        <v>3072</v>
      </c>
      <c r="AA21" s="175">
        <f t="shared" si="8"/>
        <v>0</v>
      </c>
      <c r="AB21" s="175"/>
      <c r="AC21" s="175"/>
      <c r="AD21" s="17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3" t="str">
        <f>[3]Enums!$A$153</f>
        <v>1.3.2</v>
      </c>
      <c r="B22" s="175" t="b">
        <v>1</v>
      </c>
      <c r="C22" s="81" t="str">
        <f>IF(D22&lt;&gt;"",Objects!$AW$77,"")</f>
        <v/>
      </c>
      <c r="D22" s="175"/>
      <c r="E22" s="81" t="str">
        <f>IF(F22&lt;&gt;"", Objects!$AW$68, "")</f>
        <v>Stacks (Copper)</v>
      </c>
      <c r="F22" s="175">
        <v>20</v>
      </c>
      <c r="G22" s="81" t="str">
        <f>IF(H22&lt;&gt;"", Objects!$AW$67, "")</f>
        <v>Bars (Copper)</v>
      </c>
      <c r="H22" s="175">
        <v>16</v>
      </c>
      <c r="I22" s="81" t="str">
        <f>IF(J22&lt;&gt;"", Objects!$AW$66, "")</f>
        <v/>
      </c>
      <c r="J22" s="175"/>
      <c r="K22" s="81" t="str">
        <f>IF($B22, Objects!$AW$66, Objects!$E$7)</f>
        <v>Coins (Copper)</v>
      </c>
      <c r="L22" s="81">
        <f t="shared" si="12"/>
        <v>16</v>
      </c>
      <c r="M22" s="81" t="str">
        <f>IF(N22&lt;&gt;"", Objects!$F$7, "")</f>
        <v/>
      </c>
      <c r="N22" s="175" t="str">
        <f t="shared" si="21"/>
        <v/>
      </c>
      <c r="O22" s="81" t="str">
        <f>IF(P22&lt;&gt;"", Objects!$F$7, "")</f>
        <v>Block of Copper</v>
      </c>
      <c r="P22" s="175">
        <f t="shared" si="22"/>
        <v>64</v>
      </c>
      <c r="Q22" s="81" t="str">
        <f>IF(R22&lt;&gt;"", Objects!$D$7, "")</f>
        <v/>
      </c>
      <c r="R22" s="175" t="str">
        <f t="shared" si="23"/>
        <v/>
      </c>
      <c r="S22" s="81" t="str">
        <f>IF(T22&lt;&gt;"", Objects!$E$7, "")</f>
        <v/>
      </c>
      <c r="T22" s="175" t="str">
        <f t="shared" si="24"/>
        <v/>
      </c>
      <c r="U22" s="175"/>
      <c r="V22" s="175"/>
      <c r="W22" s="175">
        <f t="shared" si="4"/>
        <v>82944</v>
      </c>
      <c r="X22" s="175">
        <f t="shared" si="5"/>
        <v>0</v>
      </c>
      <c r="Y22" s="175">
        <f t="shared" si="6"/>
        <v>81920</v>
      </c>
      <c r="Z22" s="175">
        <f t="shared" si="7"/>
        <v>1024</v>
      </c>
      <c r="AA22" s="175">
        <f t="shared" si="8"/>
        <v>0</v>
      </c>
      <c r="AB22" s="175"/>
      <c r="AC22" s="175"/>
      <c r="AD22" s="17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3" t="str">
        <f>[3]Enums!$A$153</f>
        <v>1.3.2</v>
      </c>
      <c r="B23" s="175" t="b">
        <v>1</v>
      </c>
      <c r="C23" s="81" t="str">
        <f>IF(D23&lt;&gt;"",Objects!$AW$77,"")</f>
        <v/>
      </c>
      <c r="D23" s="175"/>
      <c r="E23" s="81" t="str">
        <f>IF(F23&lt;&gt;"", Objects!$AW$68, "")</f>
        <v>Stacks (Copper)</v>
      </c>
      <c r="F23" s="175">
        <v>40</v>
      </c>
      <c r="G23" s="81" t="str">
        <f>IF(H23&lt;&gt;"", Objects!$AW$67, "")</f>
        <v>Bars (Copper)</v>
      </c>
      <c r="H23" s="175">
        <v>32</v>
      </c>
      <c r="I23" s="81" t="str">
        <f>IF(J23&lt;&gt;"", Objects!$AW$66, "")</f>
        <v/>
      </c>
      <c r="J23" s="175"/>
      <c r="K23" s="81" t="str">
        <f>IF($B23, Objects!$AW$66, Objects!$E$7)</f>
        <v>Coins (Copper)</v>
      </c>
      <c r="L23" s="81">
        <f t="shared" si="12"/>
        <v>16</v>
      </c>
      <c r="M23" s="81" t="str">
        <f>IF(N23&lt;&gt;"", Objects!$F$7, "")</f>
        <v>Block of Copper</v>
      </c>
      <c r="N23" s="175">
        <f t="shared" si="21"/>
        <v>64</v>
      </c>
      <c r="O23" s="81" t="str">
        <f>IF(P23&lt;&gt;"", Objects!$F$7, "")</f>
        <v>Block of Copper</v>
      </c>
      <c r="P23" s="175">
        <f t="shared" si="22"/>
        <v>64</v>
      </c>
      <c r="Q23" s="81" t="str">
        <f>IF(R23&lt;&gt;"", Objects!$D$7, "")</f>
        <v/>
      </c>
      <c r="R23" s="175" t="str">
        <f t="shared" si="23"/>
        <v/>
      </c>
      <c r="S23" s="81" t="str">
        <f>IF(T23&lt;&gt;"", Objects!$E$7, "")</f>
        <v/>
      </c>
      <c r="T23" s="175" t="str">
        <f t="shared" si="24"/>
        <v/>
      </c>
      <c r="U23" s="175"/>
      <c r="V23" s="175"/>
      <c r="W23" s="175">
        <f t="shared" si="4"/>
        <v>165888</v>
      </c>
      <c r="X23" s="175">
        <f t="shared" si="5"/>
        <v>0</v>
      </c>
      <c r="Y23" s="175">
        <f t="shared" si="6"/>
        <v>163840</v>
      </c>
      <c r="Z23" s="175">
        <f t="shared" si="7"/>
        <v>2048</v>
      </c>
      <c r="AA23" s="175">
        <f t="shared" si="8"/>
        <v>0</v>
      </c>
      <c r="AB23" s="175"/>
      <c r="AC23" s="175"/>
      <c r="AD23" s="17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3" t="str">
        <f>[3]Enums!$A$153</f>
        <v>1.3.2</v>
      </c>
      <c r="B24" s="175" t="b">
        <v>1</v>
      </c>
      <c r="C24" s="81" t="str">
        <f>IF(D24&lt;&gt;"",Objects!$AW$77,"")</f>
        <v/>
      </c>
      <c r="D24" s="175"/>
      <c r="E24" s="81" t="str">
        <f>IF(F24&lt;&gt;"", Objects!$AW$68, "")</f>
        <v/>
      </c>
      <c r="F24" s="175"/>
      <c r="G24" s="81" t="str">
        <f>IF(H24&lt;&gt;"", Objects!$AW$67, "")</f>
        <v/>
      </c>
      <c r="H24" s="175"/>
      <c r="I24" s="81" t="str">
        <f>IF(J24&lt;&gt;"", Objects!$AW$66, "")</f>
        <v>Coins (Copper)</v>
      </c>
      <c r="J24" s="175">
        <v>64</v>
      </c>
      <c r="K24" s="81" t="str">
        <f>IF($B24, Objects!$AW$67, Objects!$E$7)</f>
        <v>Bars (Copper)</v>
      </c>
      <c r="L24" s="81">
        <f>IF($B24, 1, 1)</f>
        <v>1</v>
      </c>
      <c r="M24" s="81" t="str">
        <f>IF(N24&lt;&gt;"", Objects!$F$7, "")</f>
        <v/>
      </c>
      <c r="N24" s="175" t="str">
        <f t="shared" si="21"/>
        <v/>
      </c>
      <c r="O24" s="81" t="str">
        <f>IF(P24&lt;&gt;"", Objects!$F$7, "")</f>
        <v/>
      </c>
      <c r="P24" s="175" t="str">
        <f t="shared" si="22"/>
        <v/>
      </c>
      <c r="Q24" s="81" t="str">
        <f>IF(R24&lt;&gt;"", Objects!$D$7, "")</f>
        <v/>
      </c>
      <c r="R24" s="175" t="str">
        <f t="shared" si="23"/>
        <v/>
      </c>
      <c r="S24" s="81" t="str">
        <f>IF(T24&lt;&gt;"", Objects!$E$7, "")</f>
        <v>Copper Nugget</v>
      </c>
      <c r="T24" s="175">
        <f t="shared" si="24"/>
        <v>4</v>
      </c>
      <c r="U24" s="175"/>
      <c r="V24" s="175"/>
      <c r="W24" s="175">
        <f t="shared" si="4"/>
        <v>64</v>
      </c>
      <c r="X24" s="175">
        <f t="shared" si="5"/>
        <v>0</v>
      </c>
      <c r="Y24" s="175">
        <f t="shared" si="6"/>
        <v>0</v>
      </c>
      <c r="Z24" s="175">
        <f t="shared" si="7"/>
        <v>0</v>
      </c>
      <c r="AA24" s="175">
        <f t="shared" si="8"/>
        <v>64</v>
      </c>
      <c r="AB24" s="175"/>
      <c r="AC24" s="175"/>
      <c r="AD24" s="17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3" t="str">
        <f>[3]Enums!$A$153</f>
        <v>1.3.2</v>
      </c>
      <c r="B25" s="175" t="b">
        <v>1</v>
      </c>
      <c r="C25" s="81" t="str">
        <f>IF(D25&lt;&gt;"",Objects!$AW$77,"")</f>
        <v/>
      </c>
      <c r="D25" s="175"/>
      <c r="E25" s="81" t="str">
        <f>IF(F25&lt;&gt;"", Objects!$AW$68, "")</f>
        <v/>
      </c>
      <c r="F25" s="175"/>
      <c r="G25" s="81" t="str">
        <f>IF(H25&lt;&gt;"", Objects!$AW$67, "")</f>
        <v>Bars (Copper)</v>
      </c>
      <c r="H25" s="175">
        <v>1</v>
      </c>
      <c r="I25" s="81" t="str">
        <f>IF(J25&lt;&gt;"", Objects!$AW$66, "")</f>
        <v/>
      </c>
      <c r="J25" s="175"/>
      <c r="K25" s="81" t="str">
        <f>IF($B25, Objects!$AW$67, Objects!$E$7)</f>
        <v>Bars (Copper)</v>
      </c>
      <c r="L25" s="81">
        <f t="shared" ref="L25:L33" si="26">IF($B25, 1, 1)</f>
        <v>1</v>
      </c>
      <c r="M25" s="81" t="str">
        <f>IF(N25&lt;&gt;"", Objects!$F$7, "")</f>
        <v/>
      </c>
      <c r="N25" s="175" t="str">
        <f t="shared" si="21"/>
        <v/>
      </c>
      <c r="O25" s="81" t="str">
        <f>IF(P25&lt;&gt;"", Objects!$F$7, "")</f>
        <v/>
      </c>
      <c r="P25" s="175" t="str">
        <f t="shared" si="22"/>
        <v/>
      </c>
      <c r="Q25" s="81" t="str">
        <f>IF(R25&lt;&gt;"", Objects!$D$7, "")</f>
        <v/>
      </c>
      <c r="R25" s="175" t="str">
        <f t="shared" si="23"/>
        <v/>
      </c>
      <c r="S25" s="81" t="str">
        <f>IF(T25&lt;&gt;"", Objects!$E$7, "")</f>
        <v>Copper Nugget</v>
      </c>
      <c r="T25" s="175">
        <f t="shared" si="24"/>
        <v>4</v>
      </c>
      <c r="U25" s="175"/>
      <c r="V25" s="175"/>
      <c r="W25" s="175">
        <f t="shared" si="4"/>
        <v>64</v>
      </c>
      <c r="X25" s="175">
        <f t="shared" si="5"/>
        <v>0</v>
      </c>
      <c r="Y25" s="175">
        <f t="shared" si="6"/>
        <v>0</v>
      </c>
      <c r="Z25" s="175">
        <f t="shared" si="7"/>
        <v>64</v>
      </c>
      <c r="AA25" s="175">
        <f t="shared" si="8"/>
        <v>0</v>
      </c>
      <c r="AB25" s="175"/>
      <c r="AC25" s="175"/>
      <c r="AD25" s="17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3" t="str">
        <f>[3]Enums!$A$153</f>
        <v>1.3.2</v>
      </c>
      <c r="B26" s="175" t="b">
        <v>1</v>
      </c>
      <c r="C26" s="81" t="str">
        <f>IF(D26&lt;&gt;"",Objects!$AW$77,"")</f>
        <v/>
      </c>
      <c r="D26" s="175"/>
      <c r="E26" s="81" t="str">
        <f>IF(F26&lt;&gt;"", Objects!$AW$68, "")</f>
        <v/>
      </c>
      <c r="F26" s="175"/>
      <c r="G26" s="81" t="str">
        <f>IF(H26&lt;&gt;"", Objects!$AW$67, "")</f>
        <v>Bars (Copper)</v>
      </c>
      <c r="H26" s="175">
        <v>4</v>
      </c>
      <c r="I26" s="81" t="str">
        <f>IF(J26&lt;&gt;"", Objects!$AW$66, "")</f>
        <v/>
      </c>
      <c r="J26" s="175"/>
      <c r="K26" s="81" t="str">
        <f>IF($B26, Objects!$AW$67, Objects!$E$7)</f>
        <v>Bars (Copper)</v>
      </c>
      <c r="L26" s="81">
        <f t="shared" si="26"/>
        <v>1</v>
      </c>
      <c r="M26" s="81" t="str">
        <f>IF(N26&lt;&gt;"", Objects!$F$7, "")</f>
        <v/>
      </c>
      <c r="N26" s="175" t="str">
        <f t="shared" si="21"/>
        <v/>
      </c>
      <c r="O26" s="81" t="str">
        <f>IF(P26&lt;&gt;"", Objects!$F$7, "")</f>
        <v/>
      </c>
      <c r="P26" s="175" t="str">
        <f t="shared" si="22"/>
        <v/>
      </c>
      <c r="Q26" s="81" t="str">
        <f>IF(R26&lt;&gt;"", Objects!$D$7, "")</f>
        <v>Copper Ingot</v>
      </c>
      <c r="R26" s="175">
        <f t="shared" si="23"/>
        <v>1</v>
      </c>
      <c r="S26" s="81" t="str">
        <f>IF(T26&lt;&gt;"", Objects!$E$7, "")</f>
        <v>Copper Nugget</v>
      </c>
      <c r="T26" s="175">
        <f t="shared" si="24"/>
        <v>7</v>
      </c>
      <c r="U26" s="175"/>
      <c r="V26" s="175"/>
      <c r="W26" s="175">
        <f t="shared" si="4"/>
        <v>256</v>
      </c>
      <c r="X26" s="175">
        <f t="shared" si="5"/>
        <v>0</v>
      </c>
      <c r="Y26" s="175">
        <f t="shared" si="6"/>
        <v>0</v>
      </c>
      <c r="Z26" s="175">
        <f t="shared" si="7"/>
        <v>256</v>
      </c>
      <c r="AA26" s="175">
        <f t="shared" si="8"/>
        <v>0</v>
      </c>
      <c r="AB26" s="175"/>
      <c r="AC26" s="175"/>
      <c r="AD26" s="17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3" t="str">
        <f>[3]Enums!$A$153</f>
        <v>1.3.2</v>
      </c>
      <c r="B27" s="175" t="b">
        <v>1</v>
      </c>
      <c r="C27" s="81" t="str">
        <f>IF(D27&lt;&gt;"",Objects!$AW$77,"")</f>
        <v/>
      </c>
      <c r="D27" s="175"/>
      <c r="E27" s="81" t="str">
        <f>IF(F27&lt;&gt;"", Objects!$AW$68, "")</f>
        <v/>
      </c>
      <c r="F27" s="175"/>
      <c r="G27" s="81" t="str">
        <f>IF(H27&lt;&gt;"", Objects!$AW$67, "")</f>
        <v>Bars (Copper)</v>
      </c>
      <c r="H27" s="175">
        <v>16</v>
      </c>
      <c r="I27" s="81" t="str">
        <f>IF(J27&lt;&gt;"", Objects!$AW$66, "")</f>
        <v/>
      </c>
      <c r="J27" s="175"/>
      <c r="K27" s="81" t="str">
        <f>IF($B27, Objects!$AW$67, Objects!$E$7)</f>
        <v>Bars (Copper)</v>
      </c>
      <c r="L27" s="81">
        <f t="shared" si="26"/>
        <v>1</v>
      </c>
      <c r="M27" s="81" t="str">
        <f>IF(N27&lt;&gt;"", Objects!$F$7, "")</f>
        <v/>
      </c>
      <c r="N27" s="175" t="str">
        <f t="shared" si="21"/>
        <v/>
      </c>
      <c r="O27" s="81" t="str">
        <f>IF(P27&lt;&gt;"", Objects!$F$7, "")</f>
        <v/>
      </c>
      <c r="P27" s="175" t="str">
        <f t="shared" si="22"/>
        <v/>
      </c>
      <c r="Q27" s="81" t="str">
        <f>IF(R27&lt;&gt;"", Objects!$D$7, "")</f>
        <v>Copper Ingot</v>
      </c>
      <c r="R27" s="175">
        <f t="shared" si="23"/>
        <v>7</v>
      </c>
      <c r="S27" s="81" t="str">
        <f>IF(T27&lt;&gt;"", Objects!$E$7, "")</f>
        <v>Copper Nugget</v>
      </c>
      <c r="T27" s="175">
        <f t="shared" si="24"/>
        <v>1</v>
      </c>
      <c r="U27" s="175"/>
      <c r="V27" s="175"/>
      <c r="W27" s="175">
        <f t="shared" si="4"/>
        <v>1024</v>
      </c>
      <c r="X27" s="175">
        <f t="shared" si="5"/>
        <v>0</v>
      </c>
      <c r="Y27" s="175">
        <f t="shared" si="6"/>
        <v>0</v>
      </c>
      <c r="Z27" s="175">
        <f t="shared" si="7"/>
        <v>1024</v>
      </c>
      <c r="AA27" s="175">
        <f t="shared" si="8"/>
        <v>0</v>
      </c>
      <c r="AB27" s="175"/>
      <c r="AC27" s="175"/>
      <c r="AD27" s="17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3" t="str">
        <f>[3]Enums!$A$153</f>
        <v>1.3.2</v>
      </c>
      <c r="B28" s="175" t="b">
        <v>1</v>
      </c>
      <c r="C28" s="81" t="str">
        <f>IF(D28&lt;&gt;"",Objects!$AW$77,"")</f>
        <v/>
      </c>
      <c r="D28" s="175"/>
      <c r="E28" s="81" t="str">
        <f>IF(F28&lt;&gt;"", Objects!$AW$68, "")</f>
        <v/>
      </c>
      <c r="F28" s="175"/>
      <c r="G28" s="81" t="str">
        <f>IF(H28&lt;&gt;"", Objects!$AW$67, "")</f>
        <v>Bars (Copper)</v>
      </c>
      <c r="H28" s="175">
        <v>32</v>
      </c>
      <c r="I28" s="81" t="str">
        <f>IF(J28&lt;&gt;"", Objects!$AW$66, "")</f>
        <v/>
      </c>
      <c r="J28" s="175"/>
      <c r="K28" s="81" t="str">
        <f>IF($B28, Objects!$AW$67, Objects!$E$7)</f>
        <v>Bars (Copper)</v>
      </c>
      <c r="L28" s="81">
        <f t="shared" si="26"/>
        <v>1</v>
      </c>
      <c r="M28" s="81" t="str">
        <f>IF(N28&lt;&gt;"", Objects!$F$7, "")</f>
        <v/>
      </c>
      <c r="N28" s="175" t="str">
        <f t="shared" si="21"/>
        <v/>
      </c>
      <c r="O28" s="81" t="str">
        <f>IF(P28&lt;&gt;"", Objects!$F$7, "")</f>
        <v>Block of Copper</v>
      </c>
      <c r="P28" s="175">
        <f t="shared" si="22"/>
        <v>1</v>
      </c>
      <c r="Q28" s="81" t="str">
        <f>IF(R28&lt;&gt;"", Objects!$D$7, "")</f>
        <v>Copper Ingot</v>
      </c>
      <c r="R28" s="175">
        <f t="shared" si="23"/>
        <v>5</v>
      </c>
      <c r="S28" s="81" t="str">
        <f>IF(T28&lt;&gt;"", Objects!$E$7, "")</f>
        <v>Copper Nugget</v>
      </c>
      <c r="T28" s="175">
        <f t="shared" si="24"/>
        <v>2</v>
      </c>
      <c r="U28" s="175"/>
      <c r="V28" s="175"/>
      <c r="W28" s="175">
        <f t="shared" si="4"/>
        <v>2048</v>
      </c>
      <c r="X28" s="175">
        <f t="shared" si="5"/>
        <v>0</v>
      </c>
      <c r="Y28" s="175">
        <f t="shared" si="6"/>
        <v>0</v>
      </c>
      <c r="Z28" s="175">
        <f t="shared" si="7"/>
        <v>2048</v>
      </c>
      <c r="AA28" s="175">
        <f t="shared" si="8"/>
        <v>0</v>
      </c>
      <c r="AB28" s="175"/>
      <c r="AC28" s="175"/>
      <c r="AD28" s="17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3" t="str">
        <f>[3]Enums!$A$153</f>
        <v>1.3.2</v>
      </c>
      <c r="B29" s="175" t="b">
        <v>1</v>
      </c>
      <c r="C29" s="81" t="str">
        <f>IF(D29&lt;&gt;"",Objects!$AW$77,"")</f>
        <v/>
      </c>
      <c r="D29" s="175"/>
      <c r="E29" s="81" t="str">
        <f>IF(F29&lt;&gt;"", Objects!$AW$68, "")</f>
        <v/>
      </c>
      <c r="F29" s="175"/>
      <c r="G29" s="81" t="str">
        <f>IF(H29&lt;&gt;"", Objects!$AW$67, "")</f>
        <v>Bars (Copper)</v>
      </c>
      <c r="H29" s="175">
        <v>64</v>
      </c>
      <c r="I29" s="81" t="str">
        <f>IF(J29&lt;&gt;"", Objects!$AW$66, "")</f>
        <v/>
      </c>
      <c r="J29" s="175"/>
      <c r="K29" s="81" t="str">
        <f>IF($B29, Objects!$AW$67, Objects!$E$7)</f>
        <v>Bars (Copper)</v>
      </c>
      <c r="L29" s="81">
        <f t="shared" si="26"/>
        <v>1</v>
      </c>
      <c r="M29" s="81" t="str">
        <f>IF(N29&lt;&gt;"", Objects!$F$7, "")</f>
        <v/>
      </c>
      <c r="N29" s="175" t="str">
        <f t="shared" si="21"/>
        <v/>
      </c>
      <c r="O29" s="81" t="str">
        <f>IF(P29&lt;&gt;"", Objects!$F$7, "")</f>
        <v>Block of Copper</v>
      </c>
      <c r="P29" s="175">
        <f t="shared" si="22"/>
        <v>3</v>
      </c>
      <c r="Q29" s="81" t="str">
        <f>IF(R29&lt;&gt;"", Objects!$D$7, "")</f>
        <v>Copper Ingot</v>
      </c>
      <c r="R29" s="175">
        <f t="shared" si="23"/>
        <v>1</v>
      </c>
      <c r="S29" s="81" t="str">
        <f>IF(T29&lt;&gt;"", Objects!$E$7, "")</f>
        <v>Copper Nugget</v>
      </c>
      <c r="T29" s="175">
        <f t="shared" si="24"/>
        <v>4</v>
      </c>
      <c r="U29" s="175"/>
      <c r="V29" s="175"/>
      <c r="W29" s="175">
        <f t="shared" si="4"/>
        <v>4096</v>
      </c>
      <c r="X29" s="175">
        <f t="shared" si="5"/>
        <v>0</v>
      </c>
      <c r="Y29" s="175">
        <f t="shared" si="6"/>
        <v>0</v>
      </c>
      <c r="Z29" s="175">
        <f t="shared" si="7"/>
        <v>4096</v>
      </c>
      <c r="AA29" s="175">
        <f t="shared" si="8"/>
        <v>0</v>
      </c>
      <c r="AB29" s="175"/>
      <c r="AC29" s="175"/>
      <c r="AD29" s="17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3" t="str">
        <f>[3]Enums!$A$153</f>
        <v>1.3.2</v>
      </c>
      <c r="B30" s="175" t="b">
        <v>1</v>
      </c>
      <c r="C30" s="81" t="str">
        <f>IF(D30&lt;&gt;"",Objects!$AW$77,"")</f>
        <v/>
      </c>
      <c r="D30" s="175"/>
      <c r="E30" s="81" t="str">
        <f>IF(F30&lt;&gt;"", Objects!$AW$68, "")</f>
        <v>Stacks (Copper)</v>
      </c>
      <c r="F30" s="175">
        <v>1</v>
      </c>
      <c r="G30" s="81" t="str">
        <f>IF(H30&lt;&gt;"", Objects!$AW$67, "")</f>
        <v/>
      </c>
      <c r="H30" s="175"/>
      <c r="I30" s="81" t="str">
        <f>IF(J30&lt;&gt;"", Objects!$AW$66, "")</f>
        <v/>
      </c>
      <c r="J30" s="175"/>
      <c r="K30" s="81" t="str">
        <f>IF($B30, Objects!$AW$67, Objects!$E$7)</f>
        <v>Bars (Copper)</v>
      </c>
      <c r="L30" s="81">
        <f t="shared" si="26"/>
        <v>1</v>
      </c>
      <c r="M30" s="81" t="str">
        <f>IF(N30&lt;&gt;"", Objects!$F$7, "")</f>
        <v/>
      </c>
      <c r="N30" s="175" t="str">
        <f t="shared" si="21"/>
        <v/>
      </c>
      <c r="O30" s="81" t="str">
        <f>IF(P30&lt;&gt;"", Objects!$F$7, "")</f>
        <v>Block of Copper</v>
      </c>
      <c r="P30" s="175">
        <f t="shared" si="22"/>
        <v>3</v>
      </c>
      <c r="Q30" s="81" t="str">
        <f>IF(R30&lt;&gt;"", Objects!$D$7, "")</f>
        <v>Copper Ingot</v>
      </c>
      <c r="R30" s="175">
        <f t="shared" si="23"/>
        <v>1</v>
      </c>
      <c r="S30" s="81" t="str">
        <f>IF(T30&lt;&gt;"", Objects!$E$7, "")</f>
        <v>Copper Nugget</v>
      </c>
      <c r="T30" s="175">
        <f t="shared" si="24"/>
        <v>4</v>
      </c>
      <c r="U30" s="175"/>
      <c r="V30" s="175"/>
      <c r="W30" s="175">
        <f t="shared" si="4"/>
        <v>4096</v>
      </c>
      <c r="X30" s="175">
        <f t="shared" si="5"/>
        <v>0</v>
      </c>
      <c r="Y30" s="175">
        <f t="shared" si="6"/>
        <v>4096</v>
      </c>
      <c r="Z30" s="175">
        <f t="shared" si="7"/>
        <v>0</v>
      </c>
      <c r="AA30" s="175">
        <f t="shared" si="8"/>
        <v>0</v>
      </c>
      <c r="AB30" s="175"/>
      <c r="AC30" s="175"/>
      <c r="AD30" s="17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3" t="str">
        <f>[3]Enums!$A$153</f>
        <v>1.3.2</v>
      </c>
      <c r="B31" s="175" t="b">
        <v>1</v>
      </c>
      <c r="C31" s="81" t="str">
        <f>IF(D31&lt;&gt;"",Objects!$AW$77,"")</f>
        <v/>
      </c>
      <c r="D31" s="175"/>
      <c r="E31" s="81" t="str">
        <f>IF(F31&lt;&gt;"", Objects!$AW$68, "")</f>
        <v>Stacks (Copper)</v>
      </c>
      <c r="F31" s="175">
        <v>4</v>
      </c>
      <c r="G31" s="81" t="str">
        <f>IF(H31&lt;&gt;"", Objects!$AW$67, "")</f>
        <v/>
      </c>
      <c r="H31" s="175"/>
      <c r="I31" s="81" t="str">
        <f>IF(J31&lt;&gt;"", Objects!$AW$66, "")</f>
        <v/>
      </c>
      <c r="J31" s="175"/>
      <c r="K31" s="81" t="str">
        <f>IF($B31, Objects!$AW$67, Objects!$E$7)</f>
        <v>Bars (Copper)</v>
      </c>
      <c r="L31" s="81">
        <f t="shared" si="26"/>
        <v>1</v>
      </c>
      <c r="M31" s="81" t="str">
        <f>IF(N31&lt;&gt;"", Objects!$F$7, "")</f>
        <v/>
      </c>
      <c r="N31" s="175" t="str">
        <f t="shared" si="21"/>
        <v/>
      </c>
      <c r="O31" s="81" t="str">
        <f>IF(P31&lt;&gt;"", Objects!$F$7, "")</f>
        <v>Block of Copper</v>
      </c>
      <c r="P31" s="175">
        <f t="shared" si="22"/>
        <v>12</v>
      </c>
      <c r="Q31" s="81" t="str">
        <f>IF(R31&lt;&gt;"", Objects!$D$7, "")</f>
        <v>Copper Ingot</v>
      </c>
      <c r="R31" s="175">
        <f t="shared" si="23"/>
        <v>5</v>
      </c>
      <c r="S31" s="81" t="str">
        <f>IF(T31&lt;&gt;"", Objects!$E$7, "")</f>
        <v>Copper Nugget</v>
      </c>
      <c r="T31" s="175">
        <f t="shared" si="24"/>
        <v>7</v>
      </c>
      <c r="U31" s="175"/>
      <c r="V31" s="175"/>
      <c r="W31" s="175">
        <f t="shared" si="4"/>
        <v>16384</v>
      </c>
      <c r="X31" s="175">
        <f t="shared" si="5"/>
        <v>0</v>
      </c>
      <c r="Y31" s="175">
        <f t="shared" si="6"/>
        <v>16384</v>
      </c>
      <c r="Z31" s="175">
        <f t="shared" si="7"/>
        <v>0</v>
      </c>
      <c r="AA31" s="175">
        <f t="shared" si="8"/>
        <v>0</v>
      </c>
      <c r="AB31" s="175"/>
      <c r="AC31" s="175"/>
      <c r="AD31" s="17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3" t="str">
        <f>[3]Enums!$A$153</f>
        <v>1.3.2</v>
      </c>
      <c r="B32" s="175" t="b">
        <v>1</v>
      </c>
      <c r="C32" s="81" t="str">
        <f>IF(D32&lt;&gt;"",Objects!$AW$77,"")</f>
        <v/>
      </c>
      <c r="D32" s="175"/>
      <c r="E32" s="81" t="str">
        <f>IF(F32&lt;&gt;"", Objects!$AW$68, "")</f>
        <v>Stacks (Copper)</v>
      </c>
      <c r="F32" s="175">
        <v>16</v>
      </c>
      <c r="G32" s="81" t="str">
        <f>IF(H32&lt;&gt;"", Objects!$AW$67, "")</f>
        <v/>
      </c>
      <c r="H32" s="175"/>
      <c r="I32" s="81" t="str">
        <f>IF(J32&lt;&gt;"", Objects!$AW$66, "")</f>
        <v/>
      </c>
      <c r="J32" s="175"/>
      <c r="K32" s="81" t="str">
        <f>IF($B32, Objects!$AW$67, Objects!$E$7)</f>
        <v>Bars (Copper)</v>
      </c>
      <c r="L32" s="81">
        <f t="shared" si="26"/>
        <v>1</v>
      </c>
      <c r="M32" s="81" t="str">
        <f>IF(N32&lt;&gt;"", Objects!$F$7, "")</f>
        <v/>
      </c>
      <c r="N32" s="175" t="str">
        <f t="shared" si="21"/>
        <v/>
      </c>
      <c r="O32" s="81" t="str">
        <f>IF(P32&lt;&gt;"", Objects!$F$7, "")</f>
        <v>Block of Copper</v>
      </c>
      <c r="P32" s="175">
        <f t="shared" si="22"/>
        <v>50</v>
      </c>
      <c r="Q32" s="81" t="str">
        <f>IF(R32&lt;&gt;"", Objects!$D$7, "")</f>
        <v>Copper Ingot</v>
      </c>
      <c r="R32" s="175">
        <f t="shared" si="23"/>
        <v>5</v>
      </c>
      <c r="S32" s="81" t="str">
        <f>IF(T32&lt;&gt;"", Objects!$E$7, "")</f>
        <v>Copper Nugget</v>
      </c>
      <c r="T32" s="175">
        <f t="shared" si="24"/>
        <v>1</v>
      </c>
      <c r="U32" s="175"/>
      <c r="V32" s="175"/>
      <c r="W32" s="175">
        <f t="shared" si="4"/>
        <v>65536</v>
      </c>
      <c r="X32" s="175">
        <f t="shared" si="5"/>
        <v>0</v>
      </c>
      <c r="Y32" s="175">
        <f t="shared" si="6"/>
        <v>65536</v>
      </c>
      <c r="Z32" s="175">
        <f t="shared" si="7"/>
        <v>0</v>
      </c>
      <c r="AA32" s="175">
        <f t="shared" si="8"/>
        <v>0</v>
      </c>
      <c r="AB32" s="175"/>
      <c r="AC32" s="175"/>
      <c r="AD32" s="17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3" t="str">
        <f>[3]Enums!$A$153</f>
        <v>1.3.2</v>
      </c>
      <c r="B33" s="175" t="b">
        <v>1</v>
      </c>
      <c r="C33" s="81" t="str">
        <f>IF(D33&lt;&gt;"",Objects!$AW$77,"")</f>
        <v/>
      </c>
      <c r="D33" s="175"/>
      <c r="E33" s="81" t="str">
        <f>IF(F33&lt;&gt;"", Objects!$AW$68, "")</f>
        <v>Stacks (Copper)</v>
      </c>
      <c r="F33" s="175">
        <v>32</v>
      </c>
      <c r="G33" s="81" t="str">
        <f>IF(H33&lt;&gt;"", Objects!$AW$67, "")</f>
        <v/>
      </c>
      <c r="H33" s="175"/>
      <c r="I33" s="81" t="str">
        <f>IF(J33&lt;&gt;"", Objects!$AW$66, "")</f>
        <v/>
      </c>
      <c r="J33" s="175"/>
      <c r="K33" s="81" t="str">
        <f>IF($B33, Objects!$AW$67, Objects!$E$7)</f>
        <v>Bars (Copper)</v>
      </c>
      <c r="L33" s="81">
        <f t="shared" si="26"/>
        <v>1</v>
      </c>
      <c r="M33" s="81" t="str">
        <f>IF(N33&lt;&gt;"", Objects!$F$7, "")</f>
        <v>Block of Copper</v>
      </c>
      <c r="N33" s="175">
        <f t="shared" si="21"/>
        <v>64</v>
      </c>
      <c r="O33" s="81" t="str">
        <f>IF(P33&lt;&gt;"", Objects!$F$7, "")</f>
        <v>Block of Copper</v>
      </c>
      <c r="P33" s="175">
        <f t="shared" si="22"/>
        <v>37</v>
      </c>
      <c r="Q33" s="81" t="str">
        <f>IF(R33&lt;&gt;"", Objects!$D$7, "")</f>
        <v>Copper Ingot</v>
      </c>
      <c r="R33" s="175">
        <f t="shared" si="23"/>
        <v>1</v>
      </c>
      <c r="S33" s="81" t="str">
        <f>IF(T33&lt;&gt;"", Objects!$E$7, "")</f>
        <v>Copper Nugget</v>
      </c>
      <c r="T33" s="175">
        <f t="shared" si="24"/>
        <v>2</v>
      </c>
      <c r="U33" s="175"/>
      <c r="V33" s="175"/>
      <c r="W33" s="175">
        <f t="shared" si="4"/>
        <v>131072</v>
      </c>
      <c r="X33" s="175">
        <f t="shared" si="5"/>
        <v>0</v>
      </c>
      <c r="Y33" s="175">
        <f t="shared" si="6"/>
        <v>131072</v>
      </c>
      <c r="Z33" s="175">
        <f t="shared" si="7"/>
        <v>0</v>
      </c>
      <c r="AA33" s="175">
        <f t="shared" si="8"/>
        <v>0</v>
      </c>
      <c r="AB33" s="175"/>
      <c r="AC33" s="175"/>
      <c r="AD33" s="17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3"/>
      <c r="B34" s="175"/>
      <c r="C34" s="81"/>
      <c r="D34" s="175"/>
      <c r="E34" s="81"/>
      <c r="F34" s="175"/>
      <c r="G34" s="81"/>
      <c r="H34" s="175"/>
      <c r="I34" s="81"/>
      <c r="J34" s="175"/>
      <c r="K34" s="81"/>
      <c r="L34" s="81"/>
      <c r="M34" s="81"/>
      <c r="N34" s="175"/>
      <c r="O34" s="81"/>
      <c r="P34" s="175"/>
      <c r="Q34" s="81"/>
      <c r="R34" s="175"/>
      <c r="S34" s="81"/>
      <c r="T34" s="175"/>
      <c r="U34" s="175"/>
      <c r="V34" s="175"/>
      <c r="W34" s="175"/>
      <c r="X34" s="175"/>
      <c r="Y34" s="175"/>
      <c r="Z34" s="175"/>
      <c r="AA34" s="175"/>
      <c r="AB34" s="175"/>
      <c r="AC34" s="175"/>
      <c r="AD34" s="175"/>
    </row>
    <row r="35" spans="1:54" ht="15" x14ac:dyDescent="0.25">
      <c r="A35" s="113"/>
      <c r="B35" s="175"/>
      <c r="C35" s="81"/>
      <c r="D35" s="175"/>
      <c r="E35" s="81"/>
      <c r="F35" s="175"/>
      <c r="G35" s="81"/>
      <c r="H35" s="175"/>
      <c r="I35" s="81"/>
      <c r="J35" s="175"/>
      <c r="K35" s="81"/>
      <c r="L35" s="81"/>
      <c r="M35" s="81"/>
      <c r="N35" s="175"/>
      <c r="O35" s="81"/>
      <c r="P35" s="175"/>
      <c r="Q35" s="81"/>
      <c r="R35" s="175"/>
      <c r="S35" s="81"/>
      <c r="T35" s="175"/>
      <c r="U35" s="175"/>
      <c r="V35" s="175"/>
      <c r="W35" s="175"/>
      <c r="X35" s="175"/>
      <c r="Y35" s="175"/>
      <c r="Z35" s="175"/>
      <c r="AA35" s="175"/>
      <c r="AB35" s="175"/>
      <c r="AC35" s="175"/>
      <c r="AD35" s="175"/>
    </row>
    <row r="36" spans="1:54" ht="15" x14ac:dyDescent="0.25">
      <c r="A36" s="113"/>
      <c r="B36" s="175"/>
      <c r="C36" s="81"/>
      <c r="D36" s="175"/>
      <c r="E36" s="81"/>
      <c r="F36" s="175"/>
      <c r="G36" s="81"/>
      <c r="H36" s="175"/>
      <c r="I36" s="81"/>
      <c r="J36" s="175"/>
      <c r="K36" s="81"/>
      <c r="L36" s="81"/>
      <c r="M36" s="81"/>
      <c r="N36" s="175"/>
      <c r="O36" s="81"/>
      <c r="P36" s="175"/>
      <c r="Q36" s="81"/>
      <c r="R36" s="175"/>
      <c r="S36" s="81"/>
      <c r="T36" s="175"/>
      <c r="U36" s="175"/>
      <c r="V36" s="175"/>
      <c r="W36" s="175"/>
      <c r="X36" s="175"/>
      <c r="Y36" s="175"/>
      <c r="Z36" s="175"/>
      <c r="AA36" s="175"/>
      <c r="AB36" s="175"/>
      <c r="AC36" s="175"/>
      <c r="AD36" s="17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181" customWidth="1"/>
  </cols>
  <sheetData>
    <row r="1" spans="1:8" x14ac:dyDescent="0.2">
      <c r="A1" s="34" t="s">
        <v>52</v>
      </c>
      <c r="B1" s="34" t="s">
        <v>223</v>
      </c>
      <c r="C1" s="34" t="s">
        <v>224</v>
      </c>
      <c r="D1" s="34" t="s">
        <v>227</v>
      </c>
      <c r="E1" s="34" t="s">
        <v>53</v>
      </c>
      <c r="F1" s="34" t="s">
        <v>240</v>
      </c>
      <c r="G1" s="34" t="s">
        <v>225</v>
      </c>
      <c r="H1" s="180" t="s">
        <v>226</v>
      </c>
    </row>
    <row r="2" spans="1:8" ht="38.25" x14ac:dyDescent="0.2">
      <c r="A2">
        <v>1</v>
      </c>
      <c r="B2" s="179">
        <v>42250</v>
      </c>
      <c r="C2" s="179">
        <v>42334</v>
      </c>
      <c r="D2" s="179">
        <v>42362</v>
      </c>
      <c r="E2" s="184" t="s">
        <v>265</v>
      </c>
      <c r="F2" s="179" t="s">
        <v>243</v>
      </c>
      <c r="G2" t="s">
        <v>228</v>
      </c>
      <c r="H2" s="183" t="s">
        <v>262</v>
      </c>
    </row>
    <row r="3" spans="1:8" ht="38.25" x14ac:dyDescent="0.2">
      <c r="A3">
        <v>2</v>
      </c>
      <c r="B3" s="179">
        <v>42257</v>
      </c>
      <c r="C3" s="179">
        <v>42341</v>
      </c>
      <c r="D3" s="179">
        <v>42369</v>
      </c>
      <c r="E3" t="s">
        <v>239</v>
      </c>
      <c r="F3" t="s">
        <v>241</v>
      </c>
      <c r="G3" t="s">
        <v>261</v>
      </c>
      <c r="H3" s="183" t="s">
        <v>266</v>
      </c>
    </row>
    <row r="4" spans="1:8" ht="31.5" customHeight="1" x14ac:dyDescent="0.2">
      <c r="A4">
        <v>3</v>
      </c>
      <c r="B4" s="179">
        <v>42264</v>
      </c>
      <c r="C4" s="179">
        <v>42348</v>
      </c>
      <c r="D4" s="179">
        <v>42376</v>
      </c>
      <c r="E4" s="179" t="s">
        <v>242</v>
      </c>
      <c r="F4" s="179" t="s">
        <v>243</v>
      </c>
      <c r="G4" t="s">
        <v>233</v>
      </c>
      <c r="H4" s="181" t="s">
        <v>283</v>
      </c>
    </row>
    <row r="5" spans="1:8" ht="25.5" x14ac:dyDescent="0.2">
      <c r="A5">
        <v>4</v>
      </c>
      <c r="B5" s="179">
        <v>42271</v>
      </c>
      <c r="C5" s="179">
        <v>42355</v>
      </c>
      <c r="D5" s="179">
        <v>42383</v>
      </c>
      <c r="E5" s="179" t="s">
        <v>231</v>
      </c>
      <c r="F5" s="179" t="s">
        <v>243</v>
      </c>
      <c r="G5" t="s">
        <v>232</v>
      </c>
      <c r="H5" s="183" t="s">
        <v>267</v>
      </c>
    </row>
    <row r="6" spans="1:8" ht="25.5" x14ac:dyDescent="0.2">
      <c r="A6">
        <v>5</v>
      </c>
      <c r="B6" s="179">
        <v>42278</v>
      </c>
      <c r="C6" s="179">
        <v>42362</v>
      </c>
      <c r="D6" s="179">
        <v>42390</v>
      </c>
      <c r="E6" s="179" t="s">
        <v>234</v>
      </c>
      <c r="F6" s="179" t="s">
        <v>245</v>
      </c>
      <c r="G6" t="s">
        <v>236</v>
      </c>
      <c r="H6" s="181" t="s">
        <v>237</v>
      </c>
    </row>
    <row r="7" spans="1:8" ht="25.5" x14ac:dyDescent="0.2">
      <c r="A7">
        <v>6</v>
      </c>
      <c r="B7" s="179">
        <v>42285</v>
      </c>
      <c r="C7" s="179">
        <v>42369</v>
      </c>
      <c r="D7" s="179">
        <v>42397</v>
      </c>
      <c r="E7" s="179" t="s">
        <v>251</v>
      </c>
      <c r="F7" s="179" t="s">
        <v>246</v>
      </c>
      <c r="G7" t="s">
        <v>252</v>
      </c>
      <c r="H7" s="182" t="s">
        <v>253</v>
      </c>
    </row>
    <row r="8" spans="1:8" ht="38.25" x14ac:dyDescent="0.2">
      <c r="A8">
        <v>7</v>
      </c>
      <c r="B8" s="179">
        <v>42292</v>
      </c>
      <c r="C8" s="179">
        <v>42376</v>
      </c>
      <c r="D8" s="179">
        <v>42404</v>
      </c>
      <c r="E8" s="179" t="s">
        <v>230</v>
      </c>
      <c r="F8" s="179" t="s">
        <v>244</v>
      </c>
      <c r="G8" t="s">
        <v>229</v>
      </c>
      <c r="H8" s="183" t="s">
        <v>323</v>
      </c>
    </row>
    <row r="9" spans="1:8" ht="25.5" x14ac:dyDescent="0.2">
      <c r="A9">
        <v>8</v>
      </c>
      <c r="B9" s="179">
        <v>42299</v>
      </c>
      <c r="C9" s="179">
        <v>42383</v>
      </c>
      <c r="D9" s="179">
        <v>42411</v>
      </c>
      <c r="E9" s="179" t="s">
        <v>239</v>
      </c>
      <c r="F9" s="179" t="s">
        <v>241</v>
      </c>
      <c r="G9" t="s">
        <v>250</v>
      </c>
      <c r="H9" s="182" t="s">
        <v>284</v>
      </c>
    </row>
    <row r="10" spans="1:8" ht="38.25" x14ac:dyDescent="0.2">
      <c r="A10">
        <v>9</v>
      </c>
      <c r="B10" s="179">
        <v>42306</v>
      </c>
      <c r="C10" s="179">
        <v>42390</v>
      </c>
      <c r="D10" s="179">
        <v>42418</v>
      </c>
      <c r="E10" s="179" t="s">
        <v>235</v>
      </c>
      <c r="F10" s="179" t="s">
        <v>246</v>
      </c>
      <c r="G10" t="s">
        <v>238</v>
      </c>
      <c r="H10" s="181" t="s">
        <v>247</v>
      </c>
    </row>
    <row r="11" spans="1:8" ht="25.5" x14ac:dyDescent="0.2">
      <c r="A11">
        <v>10</v>
      </c>
      <c r="B11" s="179">
        <v>42313</v>
      </c>
      <c r="C11" s="179">
        <v>42397</v>
      </c>
      <c r="D11" s="179">
        <v>42425</v>
      </c>
      <c r="E11" s="179" t="s">
        <v>254</v>
      </c>
      <c r="F11" s="179" t="s">
        <v>255</v>
      </c>
      <c r="G11" t="s">
        <v>256</v>
      </c>
      <c r="H11" s="182" t="s">
        <v>257</v>
      </c>
    </row>
    <row r="12" spans="1:8" ht="25.5" x14ac:dyDescent="0.2">
      <c r="A12">
        <v>11</v>
      </c>
      <c r="B12" s="179">
        <v>42320</v>
      </c>
      <c r="C12" s="179">
        <v>42404</v>
      </c>
      <c r="D12" s="179">
        <v>42432</v>
      </c>
      <c r="E12" s="179" t="s">
        <v>239</v>
      </c>
      <c r="F12" s="179" t="s">
        <v>241</v>
      </c>
      <c r="G12" t="s">
        <v>249</v>
      </c>
      <c r="H12" s="181" t="s">
        <v>248</v>
      </c>
    </row>
    <row r="13" spans="1:8" x14ac:dyDescent="0.2">
      <c r="A13">
        <v>12</v>
      </c>
      <c r="B13" s="179">
        <v>42327</v>
      </c>
      <c r="C13" s="179">
        <v>42411</v>
      </c>
      <c r="D13" s="179">
        <v>42439</v>
      </c>
      <c r="E13" s="179" t="s">
        <v>258</v>
      </c>
      <c r="F13" s="179" t="s">
        <v>246</v>
      </c>
      <c r="G13" t="s">
        <v>260</v>
      </c>
      <c r="H13" s="182" t="s">
        <v>259</v>
      </c>
    </row>
    <row r="14" spans="1:8" ht="25.5" x14ac:dyDescent="0.2">
      <c r="A14">
        <v>13</v>
      </c>
      <c r="B14" s="179">
        <v>42334</v>
      </c>
      <c r="C14" s="179">
        <v>42418</v>
      </c>
      <c r="D14" s="179">
        <v>42446</v>
      </c>
      <c r="E14" s="184" t="s">
        <v>242</v>
      </c>
      <c r="F14" s="184" t="s">
        <v>241</v>
      </c>
      <c r="G14" s="33" t="s">
        <v>263</v>
      </c>
      <c r="H14" s="183" t="s">
        <v>264</v>
      </c>
    </row>
    <row r="15" spans="1:8" x14ac:dyDescent="0.2">
      <c r="A15">
        <v>14</v>
      </c>
      <c r="B15" s="179">
        <v>42341</v>
      </c>
      <c r="C15" s="179">
        <v>42425</v>
      </c>
      <c r="D15" s="179">
        <v>42453</v>
      </c>
      <c r="E15" s="179" t="s">
        <v>239</v>
      </c>
      <c r="F15" s="179" t="s">
        <v>243</v>
      </c>
      <c r="G15" s="33" t="s">
        <v>274</v>
      </c>
      <c r="H15" s="181" t="s">
        <v>275</v>
      </c>
    </row>
    <row r="16" spans="1:8" ht="38.25" x14ac:dyDescent="0.2">
      <c r="A16">
        <v>15</v>
      </c>
      <c r="B16" s="179">
        <v>42348</v>
      </c>
      <c r="C16" s="179">
        <v>42432</v>
      </c>
      <c r="D16" s="179">
        <v>42460</v>
      </c>
      <c r="E16" s="179" t="s">
        <v>251</v>
      </c>
      <c r="F16" s="179" t="s">
        <v>277</v>
      </c>
      <c r="G16" s="33" t="s">
        <v>278</v>
      </c>
      <c r="H16" s="181" t="s">
        <v>301</v>
      </c>
    </row>
    <row r="17" spans="1:8" ht="25.5" x14ac:dyDescent="0.2">
      <c r="A17">
        <v>16</v>
      </c>
      <c r="B17" s="179">
        <v>42355</v>
      </c>
      <c r="C17" s="179">
        <v>42439</v>
      </c>
      <c r="D17" s="179">
        <v>42467</v>
      </c>
      <c r="E17" s="179" t="s">
        <v>280</v>
      </c>
      <c r="F17" s="179" t="s">
        <v>281</v>
      </c>
      <c r="G17" s="33" t="s">
        <v>279</v>
      </c>
      <c r="H17" s="181" t="s">
        <v>302</v>
      </c>
    </row>
    <row r="18" spans="1:8" x14ac:dyDescent="0.2">
      <c r="A18">
        <v>17</v>
      </c>
      <c r="B18" s="179">
        <v>42362</v>
      </c>
      <c r="C18" s="179">
        <v>42446</v>
      </c>
      <c r="D18" s="179">
        <v>42474</v>
      </c>
      <c r="E18" t="s">
        <v>242</v>
      </c>
      <c r="F18" t="s">
        <v>241</v>
      </c>
      <c r="G18" t="s">
        <v>272</v>
      </c>
      <c r="H18" s="181" t="s">
        <v>273</v>
      </c>
    </row>
    <row r="19" spans="1:8" ht="25.5" x14ac:dyDescent="0.2">
      <c r="A19">
        <v>18</v>
      </c>
      <c r="B19" s="179">
        <v>42369</v>
      </c>
      <c r="C19" s="179">
        <v>42453</v>
      </c>
      <c r="D19" s="179">
        <v>42481</v>
      </c>
      <c r="E19" t="s">
        <v>268</v>
      </c>
      <c r="F19" s="179" t="s">
        <v>244</v>
      </c>
      <c r="G19" t="s">
        <v>269</v>
      </c>
      <c r="H19" s="181" t="s">
        <v>270</v>
      </c>
    </row>
    <row r="20" spans="1:8" ht="51" x14ac:dyDescent="0.2">
      <c r="A20">
        <v>19</v>
      </c>
      <c r="B20" s="179">
        <v>42376</v>
      </c>
      <c r="C20" s="179">
        <v>42460</v>
      </c>
      <c r="D20" s="179">
        <v>42488</v>
      </c>
      <c r="E20" t="s">
        <v>268</v>
      </c>
      <c r="F20" s="179" t="s">
        <v>276</v>
      </c>
      <c r="G20" t="s">
        <v>271</v>
      </c>
      <c r="H20" s="181" t="s">
        <v>282</v>
      </c>
    </row>
    <row r="21" spans="1:8" x14ac:dyDescent="0.2">
      <c r="A21">
        <v>20</v>
      </c>
      <c r="B21" s="179">
        <v>42383</v>
      </c>
      <c r="C21" s="179">
        <v>42467</v>
      </c>
      <c r="D21" s="179">
        <v>42495</v>
      </c>
      <c r="E21" t="s">
        <v>268</v>
      </c>
      <c r="F21" s="179" t="s">
        <v>294</v>
      </c>
      <c r="G21" t="s">
        <v>295</v>
      </c>
      <c r="H21" s="181" t="s">
        <v>296</v>
      </c>
    </row>
    <row r="22" spans="1:8" x14ac:dyDescent="0.2">
      <c r="A22">
        <v>21</v>
      </c>
      <c r="B22" s="179">
        <v>42390</v>
      </c>
      <c r="C22" s="179">
        <v>42474</v>
      </c>
      <c r="D22" s="179">
        <v>42502</v>
      </c>
      <c r="E22" t="s">
        <v>268</v>
      </c>
      <c r="F22" s="179" t="s">
        <v>294</v>
      </c>
      <c r="G22" t="s">
        <v>297</v>
      </c>
      <c r="H22" s="181" t="s">
        <v>299</v>
      </c>
    </row>
    <row r="23" spans="1:8" x14ac:dyDescent="0.2">
      <c r="A23">
        <v>22</v>
      </c>
      <c r="B23" s="179">
        <v>42397</v>
      </c>
      <c r="C23" s="179">
        <v>42481</v>
      </c>
      <c r="D23" s="179">
        <v>42509</v>
      </c>
      <c r="E23" t="s">
        <v>268</v>
      </c>
      <c r="F23" s="179" t="s">
        <v>294</v>
      </c>
      <c r="G23" t="s">
        <v>298</v>
      </c>
      <c r="H23" s="181" t="s">
        <v>300</v>
      </c>
    </row>
    <row r="24" spans="1:8" x14ac:dyDescent="0.2">
      <c r="A24">
        <v>23</v>
      </c>
      <c r="B24" s="179">
        <v>42404</v>
      </c>
      <c r="C24" s="179">
        <v>42488</v>
      </c>
      <c r="D24" s="179">
        <v>42516</v>
      </c>
      <c r="E24" t="s">
        <v>239</v>
      </c>
      <c r="F24" s="179" t="s">
        <v>294</v>
      </c>
      <c r="G24" t="s">
        <v>305</v>
      </c>
      <c r="H24" s="181" t="s">
        <v>304</v>
      </c>
    </row>
    <row r="25" spans="1:8" x14ac:dyDescent="0.2">
      <c r="A25">
        <v>24</v>
      </c>
      <c r="B25" s="179">
        <v>42411</v>
      </c>
      <c r="C25" s="179">
        <v>42495</v>
      </c>
      <c r="D25" s="179">
        <v>42523</v>
      </c>
      <c r="E25" t="s">
        <v>239</v>
      </c>
      <c r="F25" s="179" t="s">
        <v>243</v>
      </c>
      <c r="G25" t="s">
        <v>303</v>
      </c>
      <c r="H25" s="181" t="s">
        <v>311</v>
      </c>
    </row>
    <row r="26" spans="1:8" x14ac:dyDescent="0.2">
      <c r="A26">
        <v>25</v>
      </c>
      <c r="B26" s="179">
        <v>42418</v>
      </c>
      <c r="C26" s="179">
        <v>42502</v>
      </c>
      <c r="D26" s="179">
        <v>42530</v>
      </c>
      <c r="E26" t="s">
        <v>239</v>
      </c>
      <c r="F26" s="179" t="s">
        <v>241</v>
      </c>
      <c r="G26" t="s">
        <v>306</v>
      </c>
      <c r="H26" s="181" t="s">
        <v>312</v>
      </c>
    </row>
    <row r="27" spans="1:8" x14ac:dyDescent="0.2">
      <c r="A27">
        <v>26</v>
      </c>
      <c r="B27" s="179">
        <v>42425</v>
      </c>
      <c r="C27" s="179">
        <v>42509</v>
      </c>
      <c r="D27" s="179">
        <v>42537</v>
      </c>
      <c r="E27" t="s">
        <v>239</v>
      </c>
    </row>
    <row r="28" spans="1:8" ht="25.5" x14ac:dyDescent="0.2">
      <c r="A28">
        <v>27</v>
      </c>
      <c r="B28" s="179">
        <v>42432</v>
      </c>
      <c r="C28" s="179">
        <v>42516</v>
      </c>
      <c r="D28" s="179">
        <v>42544</v>
      </c>
      <c r="E28" s="179" t="s">
        <v>285</v>
      </c>
      <c r="F28" s="179" t="s">
        <v>241</v>
      </c>
      <c r="G28" t="s">
        <v>288</v>
      </c>
      <c r="H28" s="181" t="s">
        <v>289</v>
      </c>
    </row>
    <row r="29" spans="1:8" x14ac:dyDescent="0.2">
      <c r="A29">
        <v>28</v>
      </c>
      <c r="B29" s="179">
        <v>42439</v>
      </c>
      <c r="C29" s="179">
        <v>42523</v>
      </c>
      <c r="D29" s="179">
        <v>42551</v>
      </c>
      <c r="E29" t="s">
        <v>285</v>
      </c>
      <c r="F29" s="179" t="s">
        <v>241</v>
      </c>
      <c r="G29" t="s">
        <v>286</v>
      </c>
      <c r="H29" s="181" t="s">
        <v>287</v>
      </c>
    </row>
    <row r="30" spans="1:8" ht="25.5" x14ac:dyDescent="0.2">
      <c r="A30">
        <v>29</v>
      </c>
      <c r="B30" s="179">
        <v>42446</v>
      </c>
      <c r="C30" s="179">
        <v>42530</v>
      </c>
      <c r="D30" s="179">
        <v>42558</v>
      </c>
      <c r="E30" s="179" t="s">
        <v>285</v>
      </c>
      <c r="F30" s="179" t="s">
        <v>281</v>
      </c>
      <c r="G30" t="s">
        <v>292</v>
      </c>
      <c r="H30" s="181" t="s">
        <v>293</v>
      </c>
    </row>
    <row r="31" spans="1:8" x14ac:dyDescent="0.2">
      <c r="A31">
        <v>30</v>
      </c>
      <c r="B31" s="179">
        <v>42453</v>
      </c>
      <c r="C31" s="179">
        <v>42537</v>
      </c>
      <c r="D31" s="179">
        <v>42565</v>
      </c>
      <c r="E31" s="179" t="s">
        <v>285</v>
      </c>
      <c r="F31" s="179" t="s">
        <v>241</v>
      </c>
      <c r="G31" t="s">
        <v>290</v>
      </c>
      <c r="H31" s="181" t="s">
        <v>291</v>
      </c>
    </row>
    <row r="32" spans="1:8" x14ac:dyDescent="0.2">
      <c r="A32">
        <v>31</v>
      </c>
      <c r="B32" s="179">
        <v>42460</v>
      </c>
      <c r="C32" s="179">
        <v>42544</v>
      </c>
      <c r="D32" s="179">
        <v>42572</v>
      </c>
      <c r="E32" s="179" t="s">
        <v>230</v>
      </c>
      <c r="F32" s="179" t="s">
        <v>241</v>
      </c>
      <c r="G32" t="s">
        <v>308</v>
      </c>
      <c r="H32" s="181" t="s">
        <v>307</v>
      </c>
    </row>
    <row r="33" spans="1:8" x14ac:dyDescent="0.2">
      <c r="A33">
        <v>32</v>
      </c>
      <c r="B33" s="179">
        <v>42467</v>
      </c>
      <c r="C33" s="179">
        <v>42551</v>
      </c>
      <c r="D33" s="179">
        <v>42579</v>
      </c>
      <c r="E33" s="179" t="s">
        <v>230</v>
      </c>
      <c r="F33" s="179" t="s">
        <v>241</v>
      </c>
      <c r="G33" t="s">
        <v>309</v>
      </c>
      <c r="H33" s="181" t="s">
        <v>310</v>
      </c>
    </row>
    <row r="34" spans="1:8" x14ac:dyDescent="0.2">
      <c r="A34">
        <v>33</v>
      </c>
      <c r="B34" s="179">
        <v>42474</v>
      </c>
      <c r="C34" s="179">
        <v>42558</v>
      </c>
      <c r="D34" s="179">
        <v>42586</v>
      </c>
      <c r="E34" s="179" t="s">
        <v>230</v>
      </c>
    </row>
    <row r="35" spans="1:8" x14ac:dyDescent="0.2">
      <c r="A35">
        <v>34</v>
      </c>
      <c r="B35" s="179">
        <v>42481</v>
      </c>
      <c r="C35" s="179">
        <v>42565</v>
      </c>
      <c r="D35" s="179">
        <v>42593</v>
      </c>
      <c r="E35" s="179" t="s">
        <v>230</v>
      </c>
    </row>
    <row r="36" spans="1:8" x14ac:dyDescent="0.2">
      <c r="A36">
        <v>35</v>
      </c>
      <c r="B36" s="179">
        <v>42488</v>
      </c>
      <c r="C36" s="179">
        <v>42572</v>
      </c>
      <c r="D36" s="179">
        <v>42600</v>
      </c>
      <c r="E36" s="179" t="s">
        <v>313</v>
      </c>
      <c r="F36" s="179"/>
    </row>
    <row r="37" spans="1:8" x14ac:dyDescent="0.2">
      <c r="A37">
        <v>36</v>
      </c>
      <c r="B37" s="179">
        <v>42495</v>
      </c>
      <c r="C37" s="179">
        <v>42579</v>
      </c>
      <c r="D37" s="179">
        <v>42607</v>
      </c>
      <c r="E37" s="179" t="s">
        <v>313</v>
      </c>
      <c r="F37" s="179"/>
    </row>
    <row r="38" spans="1:8" x14ac:dyDescent="0.2">
      <c r="A38">
        <v>37</v>
      </c>
      <c r="B38" s="179">
        <v>42502</v>
      </c>
      <c r="C38" s="179">
        <v>42586</v>
      </c>
      <c r="D38" s="179">
        <v>42614</v>
      </c>
      <c r="E38" s="179" t="s">
        <v>313</v>
      </c>
      <c r="F38" s="179"/>
    </row>
    <row r="39" spans="1:8" x14ac:dyDescent="0.2">
      <c r="A39">
        <v>38</v>
      </c>
      <c r="B39" s="179">
        <v>42509</v>
      </c>
      <c r="C39" s="179">
        <v>42593</v>
      </c>
      <c r="D39" s="179">
        <v>42621</v>
      </c>
      <c r="E39" s="179" t="s">
        <v>313</v>
      </c>
      <c r="F39" s="179"/>
    </row>
    <row r="40" spans="1:8" x14ac:dyDescent="0.2">
      <c r="A40">
        <v>39</v>
      </c>
      <c r="B40" s="179">
        <v>42516</v>
      </c>
      <c r="C40" s="179">
        <v>42600</v>
      </c>
      <c r="D40" s="179">
        <v>42628</v>
      </c>
      <c r="E40" s="179" t="s">
        <v>242</v>
      </c>
      <c r="F40" s="179"/>
    </row>
    <row r="41" spans="1:8" x14ac:dyDescent="0.2">
      <c r="A41">
        <v>40</v>
      </c>
      <c r="B41" s="179">
        <v>42523</v>
      </c>
      <c r="C41" s="179">
        <v>42607</v>
      </c>
      <c r="D41" s="179">
        <v>42635</v>
      </c>
      <c r="E41" s="179" t="s">
        <v>242</v>
      </c>
      <c r="F41" s="179"/>
    </row>
    <row r="42" spans="1:8" x14ac:dyDescent="0.2">
      <c r="A42">
        <v>41</v>
      </c>
      <c r="B42" s="179">
        <v>42530</v>
      </c>
      <c r="C42" s="179">
        <v>42614</v>
      </c>
      <c r="D42" s="179">
        <v>42642</v>
      </c>
      <c r="E42" s="179" t="s">
        <v>242</v>
      </c>
    </row>
    <row r="43" spans="1:8" x14ac:dyDescent="0.2">
      <c r="A43">
        <v>42</v>
      </c>
      <c r="B43" s="179">
        <v>42537</v>
      </c>
      <c r="C43" s="179">
        <v>42621</v>
      </c>
      <c r="D43" s="179">
        <v>42649</v>
      </c>
      <c r="E43" s="179" t="s">
        <v>242</v>
      </c>
      <c r="F43" s="179"/>
    </row>
    <row r="44" spans="1:8" x14ac:dyDescent="0.2">
      <c r="A44">
        <v>43</v>
      </c>
      <c r="B44" s="179">
        <v>42544</v>
      </c>
      <c r="C44" s="179">
        <v>42628</v>
      </c>
      <c r="D44" s="179">
        <v>42656</v>
      </c>
      <c r="E44" s="179" t="s">
        <v>234</v>
      </c>
      <c r="F44" s="179"/>
    </row>
    <row r="45" spans="1:8" x14ac:dyDescent="0.2">
      <c r="A45">
        <v>44</v>
      </c>
      <c r="B45" s="179">
        <v>42551</v>
      </c>
      <c r="C45" s="179">
        <v>42635</v>
      </c>
      <c r="D45" s="179">
        <v>42663</v>
      </c>
      <c r="E45" s="179" t="s">
        <v>234</v>
      </c>
      <c r="F45" s="179"/>
    </row>
    <row r="46" spans="1:8" x14ac:dyDescent="0.2">
      <c r="A46">
        <v>45</v>
      </c>
      <c r="B46" s="179">
        <v>42558</v>
      </c>
      <c r="C46" s="179">
        <v>42642</v>
      </c>
      <c r="D46" s="179">
        <v>42670</v>
      </c>
      <c r="E46" s="179" t="s">
        <v>234</v>
      </c>
      <c r="F46" s="179"/>
    </row>
    <row r="47" spans="1:8" x14ac:dyDescent="0.2">
      <c r="A47">
        <v>46</v>
      </c>
      <c r="B47" s="179">
        <v>42565</v>
      </c>
      <c r="C47" s="179">
        <v>42649</v>
      </c>
      <c r="D47" s="179">
        <v>42677</v>
      </c>
      <c r="E47" s="179" t="s">
        <v>234</v>
      </c>
      <c r="F47" s="179"/>
    </row>
    <row r="48" spans="1:8" x14ac:dyDescent="0.2">
      <c r="A48">
        <v>47</v>
      </c>
      <c r="B48" s="179">
        <v>42572</v>
      </c>
      <c r="C48" s="179">
        <v>42656</v>
      </c>
      <c r="D48" s="179">
        <v>42684</v>
      </c>
      <c r="E48" s="179" t="s">
        <v>231</v>
      </c>
      <c r="F48" s="179"/>
    </row>
    <row r="49" spans="1:6" x14ac:dyDescent="0.2">
      <c r="A49">
        <v>48</v>
      </c>
      <c r="B49" s="179">
        <v>42579</v>
      </c>
      <c r="C49" s="179">
        <v>42663</v>
      </c>
      <c r="D49" s="179">
        <v>42691</v>
      </c>
      <c r="E49" s="179" t="s">
        <v>231</v>
      </c>
      <c r="F49" s="179"/>
    </row>
    <row r="50" spans="1:6" x14ac:dyDescent="0.2">
      <c r="A50">
        <v>49</v>
      </c>
      <c r="B50" s="179">
        <v>42586</v>
      </c>
      <c r="C50" s="179">
        <v>42670</v>
      </c>
      <c r="D50" s="179">
        <v>42698</v>
      </c>
      <c r="E50" s="179" t="s">
        <v>231</v>
      </c>
      <c r="F50" s="179"/>
    </row>
    <row r="51" spans="1:6" x14ac:dyDescent="0.2">
      <c r="A51">
        <v>50</v>
      </c>
      <c r="B51" s="179">
        <v>42593</v>
      </c>
      <c r="C51" s="179">
        <v>42677</v>
      </c>
      <c r="D51" s="179">
        <v>42705</v>
      </c>
      <c r="E51" s="179" t="s">
        <v>231</v>
      </c>
      <c r="F51" s="179"/>
    </row>
    <row r="52" spans="1:6" x14ac:dyDescent="0.2">
      <c r="A52">
        <v>51</v>
      </c>
      <c r="B52" s="179">
        <v>42600</v>
      </c>
      <c r="C52" s="179">
        <v>42684</v>
      </c>
      <c r="D52" s="179">
        <v>42712</v>
      </c>
      <c r="E52" s="179" t="s">
        <v>265</v>
      </c>
      <c r="F52" s="179"/>
    </row>
    <row r="53" spans="1:6" x14ac:dyDescent="0.2">
      <c r="A53">
        <v>52</v>
      </c>
      <c r="B53" s="179">
        <v>42607</v>
      </c>
      <c r="C53" s="179">
        <v>42691</v>
      </c>
      <c r="D53" s="179">
        <v>42719</v>
      </c>
      <c r="E53" s="179" t="s">
        <v>265</v>
      </c>
      <c r="F53" s="17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ColWidth="9.140625" defaultRowHeight="12.75" x14ac:dyDescent="0.2"/>
  <cols>
    <col min="1" max="1" width="26" style="181" customWidth="1"/>
    <col min="2" max="2" width="24" style="181" customWidth="1"/>
    <col min="3" max="4" width="18.28515625" style="181" customWidth="1"/>
    <col min="5" max="5" width="20.85546875" style="181" customWidth="1"/>
    <col min="6" max="6" width="29.5703125" style="181" customWidth="1"/>
    <col min="7" max="7" width="27.42578125" style="181" customWidth="1"/>
    <col min="8" max="16384" width="9.140625" style="181"/>
  </cols>
  <sheetData>
    <row r="1" spans="1:7" x14ac:dyDescent="0.2">
      <c r="A1" s="180" t="s">
        <v>330</v>
      </c>
      <c r="B1" s="180" t="s">
        <v>331</v>
      </c>
      <c r="C1" s="180" t="s">
        <v>332</v>
      </c>
      <c r="D1" s="180" t="s">
        <v>333</v>
      </c>
      <c r="E1" s="180" t="s">
        <v>384</v>
      </c>
      <c r="F1" s="180" t="s">
        <v>334</v>
      </c>
      <c r="G1" s="180" t="s">
        <v>395</v>
      </c>
    </row>
    <row r="2" spans="1:7" ht="38.25" x14ac:dyDescent="0.2">
      <c r="A2" s="183" t="s">
        <v>335</v>
      </c>
      <c r="B2" s="183" t="s">
        <v>345</v>
      </c>
      <c r="C2" s="183" t="s">
        <v>355</v>
      </c>
      <c r="D2" s="183" t="s">
        <v>365</v>
      </c>
      <c r="E2" s="183" t="s">
        <v>375</v>
      </c>
      <c r="F2" s="183" t="s">
        <v>406</v>
      </c>
      <c r="G2" s="183" t="s">
        <v>379</v>
      </c>
    </row>
    <row r="3" spans="1:7" ht="38.25" x14ac:dyDescent="0.2">
      <c r="A3" s="183" t="s">
        <v>336</v>
      </c>
      <c r="B3" s="183" t="s">
        <v>346</v>
      </c>
      <c r="C3" s="183" t="s">
        <v>356</v>
      </c>
      <c r="D3" s="183" t="s">
        <v>366</v>
      </c>
      <c r="E3" s="183" t="s">
        <v>376</v>
      </c>
      <c r="F3" s="183" t="s">
        <v>388</v>
      </c>
      <c r="G3" s="183" t="s">
        <v>380</v>
      </c>
    </row>
    <row r="4" spans="1:7" ht="38.25" x14ac:dyDescent="0.2">
      <c r="A4" s="183" t="s">
        <v>337</v>
      </c>
      <c r="B4" s="183" t="s">
        <v>347</v>
      </c>
      <c r="C4" s="183" t="s">
        <v>357</v>
      </c>
      <c r="D4" s="183" t="s">
        <v>367</v>
      </c>
      <c r="E4" s="183" t="s">
        <v>377</v>
      </c>
      <c r="F4" s="183" t="s">
        <v>387</v>
      </c>
      <c r="G4" s="183" t="s">
        <v>381</v>
      </c>
    </row>
    <row r="5" spans="1:7" ht="51" x14ac:dyDescent="0.2">
      <c r="A5" s="183" t="s">
        <v>338</v>
      </c>
      <c r="B5" s="183" t="s">
        <v>348</v>
      </c>
      <c r="C5" s="183" t="s">
        <v>358</v>
      </c>
      <c r="D5" s="183" t="s">
        <v>368</v>
      </c>
      <c r="E5" s="183" t="s">
        <v>378</v>
      </c>
      <c r="F5" s="183" t="s">
        <v>389</v>
      </c>
    </row>
    <row r="6" spans="1:7" ht="25.5" x14ac:dyDescent="0.2">
      <c r="A6" s="183" t="s">
        <v>339</v>
      </c>
      <c r="B6" s="183" t="s">
        <v>349</v>
      </c>
      <c r="C6" s="183" t="s">
        <v>359</v>
      </c>
      <c r="D6" s="183" t="s">
        <v>371</v>
      </c>
      <c r="E6" s="183" t="s">
        <v>382</v>
      </c>
      <c r="F6" s="183" t="s">
        <v>390</v>
      </c>
    </row>
    <row r="7" spans="1:7" ht="38.25" x14ac:dyDescent="0.2">
      <c r="A7" s="183" t="s">
        <v>340</v>
      </c>
      <c r="B7" s="183" t="s">
        <v>350</v>
      </c>
      <c r="C7" s="183" t="s">
        <v>360</v>
      </c>
      <c r="D7" s="183" t="s">
        <v>369</v>
      </c>
      <c r="E7" s="183" t="s">
        <v>383</v>
      </c>
      <c r="F7" s="183" t="s">
        <v>391</v>
      </c>
    </row>
    <row r="8" spans="1:7" ht="63.75" x14ac:dyDescent="0.2">
      <c r="A8" s="183" t="s">
        <v>341</v>
      </c>
      <c r="B8" s="183" t="s">
        <v>351</v>
      </c>
      <c r="C8" s="183" t="s">
        <v>361</v>
      </c>
      <c r="D8" s="183" t="s">
        <v>370</v>
      </c>
      <c r="E8" s="183" t="s">
        <v>385</v>
      </c>
      <c r="F8" s="183" t="s">
        <v>392</v>
      </c>
    </row>
    <row r="9" spans="1:7" ht="38.25" x14ac:dyDescent="0.2">
      <c r="A9" s="183" t="s">
        <v>342</v>
      </c>
      <c r="B9" s="183" t="s">
        <v>352</v>
      </c>
      <c r="C9" s="183" t="s">
        <v>362</v>
      </c>
      <c r="D9" s="183" t="s">
        <v>372</v>
      </c>
      <c r="E9" s="183" t="s">
        <v>374</v>
      </c>
      <c r="F9" s="183" t="s">
        <v>393</v>
      </c>
    </row>
    <row r="10" spans="1:7" ht="76.5" x14ac:dyDescent="0.2">
      <c r="A10" s="183" t="s">
        <v>343</v>
      </c>
      <c r="B10" s="183" t="s">
        <v>353</v>
      </c>
      <c r="C10" s="183" t="s">
        <v>363</v>
      </c>
      <c r="D10" s="183" t="s">
        <v>373</v>
      </c>
      <c r="E10" s="183"/>
      <c r="F10" s="183" t="s">
        <v>394</v>
      </c>
    </row>
    <row r="11" spans="1:7" ht="63.75" x14ac:dyDescent="0.2">
      <c r="A11" s="183" t="s">
        <v>344</v>
      </c>
      <c r="B11" s="183" t="s">
        <v>354</v>
      </c>
      <c r="C11" s="183" t="s">
        <v>364</v>
      </c>
      <c r="D11" s="183" t="s">
        <v>386</v>
      </c>
      <c r="F11" s="183" t="s">
        <v>475</v>
      </c>
    </row>
    <row r="12" spans="1:7" ht="51" x14ac:dyDescent="0.2">
      <c r="F12" s="183" t="s">
        <v>396</v>
      </c>
    </row>
    <row r="13" spans="1:7" ht="51" x14ac:dyDescent="0.2">
      <c r="F13" s="183" t="s">
        <v>397</v>
      </c>
    </row>
    <row r="14" spans="1:7" ht="38.25" x14ac:dyDescent="0.2">
      <c r="F14" s="183" t="s">
        <v>398</v>
      </c>
    </row>
    <row r="15" spans="1:7" ht="51" x14ac:dyDescent="0.2">
      <c r="F15" s="183" t="s">
        <v>399</v>
      </c>
    </row>
    <row r="16" spans="1:7" ht="25.5" x14ac:dyDescent="0.2">
      <c r="F16" s="183" t="s">
        <v>400</v>
      </c>
    </row>
    <row r="17" spans="6:6" ht="25.5" x14ac:dyDescent="0.2">
      <c r="F17" s="183" t="s">
        <v>401</v>
      </c>
    </row>
    <row r="18" spans="6:6" ht="25.5" x14ac:dyDescent="0.2">
      <c r="F18" s="183" t="s">
        <v>402</v>
      </c>
    </row>
    <row r="19" spans="6:6" ht="38.25" x14ac:dyDescent="0.2">
      <c r="F19" s="183" t="s">
        <v>403</v>
      </c>
    </row>
    <row r="20" spans="6:6" ht="38.25" x14ac:dyDescent="0.2">
      <c r="F20" s="183" t="s">
        <v>404</v>
      </c>
    </row>
    <row r="21" spans="6:6" ht="25.5" x14ac:dyDescent="0.2">
      <c r="F21" s="183" t="s">
        <v>405</v>
      </c>
    </row>
    <row r="22" spans="6:6" ht="38.25" x14ac:dyDescent="0.2">
      <c r="F22" s="183" t="s">
        <v>407</v>
      </c>
    </row>
    <row r="23" spans="6:6" ht="63.75" x14ac:dyDescent="0.2">
      <c r="F23" s="183" t="s">
        <v>408</v>
      </c>
    </row>
    <row r="24" spans="6:6" ht="51" x14ac:dyDescent="0.2">
      <c r="F24" s="183" t="s">
        <v>409</v>
      </c>
    </row>
    <row r="25" spans="6:6" ht="63.75" x14ac:dyDescent="0.2">
      <c r="F25" s="183" t="s">
        <v>410</v>
      </c>
    </row>
    <row r="26" spans="6:6" ht="51" x14ac:dyDescent="0.2">
      <c r="F26" s="183" t="s">
        <v>411</v>
      </c>
    </row>
    <row r="27" spans="6:6" ht="38.25" x14ac:dyDescent="0.2">
      <c r="F27" s="183" t="s">
        <v>412</v>
      </c>
    </row>
    <row r="28" spans="6:6" ht="51" x14ac:dyDescent="0.2">
      <c r="F28" s="183" t="s">
        <v>413</v>
      </c>
    </row>
    <row r="29" spans="6:6" ht="25.5" x14ac:dyDescent="0.2">
      <c r="F29" s="183" t="s">
        <v>414</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479</v>
      </c>
      <c r="B1" s="33" t="s">
        <v>480</v>
      </c>
      <c r="C1" s="34" t="s">
        <v>415</v>
      </c>
      <c r="D1" s="34" t="s">
        <v>416</v>
      </c>
      <c r="E1" s="34" t="s">
        <v>417</v>
      </c>
      <c r="F1" s="34" t="s">
        <v>418</v>
      </c>
      <c r="G1" s="34" t="s">
        <v>419</v>
      </c>
      <c r="H1" s="34" t="s">
        <v>420</v>
      </c>
      <c r="I1" s="34" t="s">
        <v>421</v>
      </c>
      <c r="J1" s="34" t="s">
        <v>422</v>
      </c>
      <c r="K1" s="34" t="s">
        <v>423</v>
      </c>
      <c r="L1" s="34" t="s">
        <v>424</v>
      </c>
    </row>
    <row r="2" spans="1:12" x14ac:dyDescent="0.2">
      <c r="A2" s="33" t="s">
        <v>415</v>
      </c>
      <c r="D2" s="33" t="s">
        <v>458</v>
      </c>
      <c r="E2" s="33" t="s">
        <v>462</v>
      </c>
      <c r="F2" s="33" t="s">
        <v>425</v>
      </c>
      <c r="G2" s="33" t="s">
        <v>472</v>
      </c>
      <c r="H2" s="33" t="s">
        <v>449</v>
      </c>
      <c r="I2" s="33" t="s">
        <v>439</v>
      </c>
    </row>
    <row r="3" spans="1:12" x14ac:dyDescent="0.2">
      <c r="A3" s="33" t="s">
        <v>416</v>
      </c>
      <c r="B3" s="33" t="s">
        <v>485</v>
      </c>
      <c r="D3" s="33" t="s">
        <v>459</v>
      </c>
      <c r="E3" s="33" t="s">
        <v>463</v>
      </c>
      <c r="F3" s="33" t="s">
        <v>427</v>
      </c>
      <c r="G3" s="33" t="s">
        <v>473</v>
      </c>
      <c r="H3" s="33" t="s">
        <v>450</v>
      </c>
      <c r="I3" s="33" t="s">
        <v>440</v>
      </c>
    </row>
    <row r="4" spans="1:12" x14ac:dyDescent="0.2">
      <c r="A4" s="33" t="s">
        <v>417</v>
      </c>
      <c r="B4" s="33" t="s">
        <v>483</v>
      </c>
      <c r="D4" s="33" t="s">
        <v>460</v>
      </c>
      <c r="E4" s="33" t="s">
        <v>464</v>
      </c>
      <c r="F4" s="33" t="s">
        <v>426</v>
      </c>
      <c r="G4" s="33" t="s">
        <v>474</v>
      </c>
      <c r="H4" s="33" t="s">
        <v>451</v>
      </c>
      <c r="I4" s="33" t="s">
        <v>441</v>
      </c>
    </row>
    <row r="5" spans="1:12" x14ac:dyDescent="0.2">
      <c r="A5" s="33" t="s">
        <v>418</v>
      </c>
      <c r="B5" s="33" t="s">
        <v>484</v>
      </c>
      <c r="D5" s="33" t="s">
        <v>461</v>
      </c>
      <c r="E5" s="33" t="s">
        <v>465</v>
      </c>
      <c r="F5" s="33" t="s">
        <v>428</v>
      </c>
      <c r="H5" s="33" t="s">
        <v>452</v>
      </c>
      <c r="I5" s="33" t="s">
        <v>442</v>
      </c>
    </row>
    <row r="6" spans="1:12" x14ac:dyDescent="0.2">
      <c r="A6" s="33" t="s">
        <v>419</v>
      </c>
      <c r="D6" s="33" t="s">
        <v>342</v>
      </c>
      <c r="E6" s="33" t="s">
        <v>466</v>
      </c>
      <c r="F6" s="33" t="s">
        <v>429</v>
      </c>
      <c r="H6" s="33" t="s">
        <v>453</v>
      </c>
      <c r="I6" s="33" t="s">
        <v>443</v>
      </c>
    </row>
    <row r="7" spans="1:12" x14ac:dyDescent="0.2">
      <c r="A7" s="33" t="s">
        <v>420</v>
      </c>
      <c r="B7" s="33" t="s">
        <v>481</v>
      </c>
      <c r="E7" s="33" t="s">
        <v>467</v>
      </c>
      <c r="F7" s="33" t="s">
        <v>430</v>
      </c>
      <c r="H7" s="33" t="s">
        <v>454</v>
      </c>
      <c r="I7" s="33" t="s">
        <v>444</v>
      </c>
    </row>
    <row r="8" spans="1:12" x14ac:dyDescent="0.2">
      <c r="A8" s="33" t="s">
        <v>421</v>
      </c>
      <c r="B8" s="33" t="s">
        <v>482</v>
      </c>
      <c r="E8" s="33" t="s">
        <v>468</v>
      </c>
      <c r="F8" s="33" t="s">
        <v>431</v>
      </c>
      <c r="H8" s="33" t="s">
        <v>455</v>
      </c>
      <c r="I8" s="33" t="s">
        <v>445</v>
      </c>
    </row>
    <row r="9" spans="1:12" x14ac:dyDescent="0.2">
      <c r="A9" s="33" t="s">
        <v>422</v>
      </c>
      <c r="B9" s="33" t="s">
        <v>487</v>
      </c>
      <c r="E9" s="33" t="s">
        <v>469</v>
      </c>
      <c r="F9" s="33" t="s">
        <v>432</v>
      </c>
      <c r="H9" s="33" t="s">
        <v>456</v>
      </c>
      <c r="I9" s="33" t="s">
        <v>446</v>
      </c>
    </row>
    <row r="10" spans="1:12" x14ac:dyDescent="0.2">
      <c r="A10" s="33" t="s">
        <v>423</v>
      </c>
      <c r="B10" s="33" t="s">
        <v>487</v>
      </c>
      <c r="E10" s="33" t="s">
        <v>470</v>
      </c>
      <c r="F10" s="33" t="s">
        <v>433</v>
      </c>
      <c r="H10" s="33" t="s">
        <v>457</v>
      </c>
      <c r="I10" s="33" t="s">
        <v>447</v>
      </c>
    </row>
    <row r="11" spans="1:12" x14ac:dyDescent="0.2">
      <c r="A11" s="33" t="s">
        <v>424</v>
      </c>
      <c r="B11" s="33" t="s">
        <v>486</v>
      </c>
      <c r="E11" s="33" t="s">
        <v>471</v>
      </c>
      <c r="F11" s="33" t="s">
        <v>434</v>
      </c>
      <c r="H11" s="33"/>
      <c r="I11" s="33" t="s">
        <v>448</v>
      </c>
    </row>
    <row r="12" spans="1:12" x14ac:dyDescent="0.2">
      <c r="F12" s="33" t="s">
        <v>435</v>
      </c>
      <c r="H12" s="33"/>
    </row>
    <row r="13" spans="1:12" x14ac:dyDescent="0.2">
      <c r="F13" s="33" t="s">
        <v>436</v>
      </c>
      <c r="H13" s="33"/>
    </row>
    <row r="14" spans="1:12" x14ac:dyDescent="0.2">
      <c r="F14" s="33" t="s">
        <v>437</v>
      </c>
      <c r="H14" s="33"/>
    </row>
    <row r="15" spans="1:12" x14ac:dyDescent="0.2">
      <c r="F15" s="33" t="s">
        <v>438</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workbookViewId="0">
      <selection activeCell="D14" sqref="D14"/>
    </sheetView>
  </sheetViews>
  <sheetFormatPr defaultColWidth="8.85546875" defaultRowHeight="15" x14ac:dyDescent="0.25"/>
  <cols>
    <col min="1" max="1" width="8.85546875" style="93"/>
    <col min="2" max="2" width="20.140625" style="93" customWidth="1"/>
    <col min="3" max="3" width="14.28515625" style="93" bestFit="1" customWidth="1"/>
    <col min="4" max="4" width="19.7109375" style="93" bestFit="1" customWidth="1"/>
    <col min="5" max="5" width="6.140625" style="93" bestFit="1" customWidth="1"/>
    <col min="6" max="6" width="8.85546875" style="93"/>
    <col min="7" max="7" width="13.42578125" style="93" customWidth="1"/>
    <col min="8" max="8" width="19.85546875" style="93" customWidth="1"/>
    <col min="9" max="16384" width="8.85546875" style="93"/>
  </cols>
  <sheetData>
    <row r="1" spans="1:8" ht="30" x14ac:dyDescent="0.25">
      <c r="A1" s="99" t="str">
        <f>[3]Enums!$A$133</f>
        <v>Version</v>
      </c>
      <c r="B1" s="97" t="s">
        <v>73</v>
      </c>
      <c r="C1" s="98" t="s">
        <v>72</v>
      </c>
      <c r="D1" s="97" t="s">
        <v>71</v>
      </c>
      <c r="E1" s="97" t="s">
        <v>70</v>
      </c>
      <c r="F1" s="96" t="s">
        <v>69</v>
      </c>
      <c r="G1" s="95" t="s">
        <v>68</v>
      </c>
      <c r="H1" s="95" t="s">
        <v>67</v>
      </c>
    </row>
    <row r="2" spans="1:8" x14ac:dyDescent="0.25">
      <c r="A2" s="94" t="str">
        <f>[3]Enums!$A$134</f>
        <v>1.0.0</v>
      </c>
      <c r="B2" s="93" t="str">
        <f t="shared" ref="B2:B33" si="0">D2</f>
        <v>Crude Oil</v>
      </c>
      <c r="C2" s="93" t="str">
        <f xml:space="preserve"> [3]Compounds!$B$1</f>
        <v>Compound</v>
      </c>
      <c r="D2" s="93" t="str">
        <f xml:space="preserve"> [3]Compounds!B103</f>
        <v>Crude Oil</v>
      </c>
      <c r="E2" s="93">
        <v>0</v>
      </c>
      <c r="F2" s="93">
        <v>3</v>
      </c>
      <c r="G2" s="93">
        <v>5</v>
      </c>
    </row>
    <row r="3" spans="1:8" x14ac:dyDescent="0.25">
      <c r="A3" s="94" t="str">
        <f>[3]Enums!$A$134</f>
        <v>1.0.0</v>
      </c>
      <c r="B3" s="93" t="str">
        <f t="shared" si="0"/>
        <v>Coal</v>
      </c>
      <c r="C3" s="93" t="str">
        <f>'[3]Items (MC)'!$B$1</f>
        <v>Minecraft Item</v>
      </c>
      <c r="D3" s="93" t="str">
        <f>'[3]Items (MC)'!$B$9</f>
        <v>Coal</v>
      </c>
      <c r="E3" s="93">
        <f t="shared" ref="E3:E34" si="1" xml:space="preserve"> E2 + 1</f>
        <v>1</v>
      </c>
      <c r="F3" s="93">
        <v>3</v>
      </c>
      <c r="G3" s="93">
        <v>80</v>
      </c>
    </row>
    <row r="4" spans="1:8" x14ac:dyDescent="0.25">
      <c r="A4" s="94" t="str">
        <f>[3]Enums!$A$134</f>
        <v>1.0.0</v>
      </c>
      <c r="B4" s="93" t="str">
        <f t="shared" si="0"/>
        <v>Gas Oil</v>
      </c>
      <c r="C4" s="93" t="str">
        <f xml:space="preserve"> [3]Compounds!$B$1</f>
        <v>Compound</v>
      </c>
      <c r="D4" s="93" t="str">
        <f xml:space="preserve"> [3]Compounds!B141</f>
        <v>Gas Oil</v>
      </c>
      <c r="E4" s="93">
        <f t="shared" si="1"/>
        <v>2</v>
      </c>
      <c r="F4" s="93">
        <v>3</v>
      </c>
      <c r="G4" s="93">
        <v>6</v>
      </c>
    </row>
    <row r="5" spans="1:8" x14ac:dyDescent="0.25">
      <c r="A5" s="94" t="str">
        <f>[3]Enums!$A$134</f>
        <v>1.0.0</v>
      </c>
      <c r="B5" s="93" t="str">
        <f t="shared" si="0"/>
        <v>Methane</v>
      </c>
      <c r="C5" s="93" t="str">
        <f xml:space="preserve"> [3]Compounds!$B$1</f>
        <v>Compound</v>
      </c>
      <c r="D5" s="93" t="str">
        <f>[3]Compounds!B192</f>
        <v>Methane</v>
      </c>
      <c r="E5" s="93">
        <f t="shared" si="1"/>
        <v>3</v>
      </c>
      <c r="F5" s="93">
        <v>6</v>
      </c>
      <c r="G5" s="93">
        <v>8</v>
      </c>
    </row>
    <row r="6" spans="1:8" x14ac:dyDescent="0.25">
      <c r="A6" s="94" t="str">
        <f>[3]Enums!$A$134</f>
        <v>1.0.0</v>
      </c>
      <c r="B6" s="93" t="str">
        <f t="shared" si="0"/>
        <v>Diesel</v>
      </c>
      <c r="C6" s="93" t="str">
        <f xml:space="preserve"> [3]Compounds!$B$1</f>
        <v>Compound</v>
      </c>
      <c r="D6" s="93" t="str">
        <f>[3]Compounds!B115</f>
        <v>Diesel</v>
      </c>
      <c r="E6" s="93">
        <f t="shared" si="1"/>
        <v>4</v>
      </c>
      <c r="F6" s="93">
        <v>7</v>
      </c>
      <c r="G6" s="93">
        <v>16</v>
      </c>
    </row>
    <row r="7" spans="1:8" x14ac:dyDescent="0.25">
      <c r="A7" s="94" t="str">
        <f>[3]Enums!$A$134</f>
        <v>1.0.0</v>
      </c>
      <c r="B7" s="93" t="str">
        <f t="shared" si="0"/>
        <v>Kerosene</v>
      </c>
      <c r="C7" s="93" t="str">
        <f xml:space="preserve"> [3]Compounds!$B$1</f>
        <v>Compound</v>
      </c>
      <c r="D7" s="93" t="str">
        <f>[3]Compounds!B162</f>
        <v>Kerosene</v>
      </c>
      <c r="E7" s="93">
        <f t="shared" si="1"/>
        <v>5</v>
      </c>
      <c r="F7" s="93">
        <v>7</v>
      </c>
      <c r="G7" s="93">
        <v>16</v>
      </c>
    </row>
    <row r="8" spans="1:8" x14ac:dyDescent="0.25">
      <c r="A8" s="94" t="str">
        <f>[3]Enums!$A$134</f>
        <v>1.0.0</v>
      </c>
      <c r="B8" s="93" t="str">
        <f t="shared" si="0"/>
        <v>Liquified Natural Gas</v>
      </c>
      <c r="C8" s="93" t="str">
        <f xml:space="preserve"> [3]Compounds!$B$1</f>
        <v>Compound</v>
      </c>
      <c r="D8" s="93" t="str">
        <f>[3]Compounds!B170</f>
        <v>Liquified Natural Gas</v>
      </c>
      <c r="E8" s="93">
        <f t="shared" si="1"/>
        <v>6</v>
      </c>
      <c r="F8" s="93">
        <v>3</v>
      </c>
      <c r="G8" s="93">
        <v>10</v>
      </c>
    </row>
    <row r="9" spans="1:8" x14ac:dyDescent="0.25">
      <c r="A9" s="94" t="str">
        <f>[3]Enums!$A$134</f>
        <v>1.0.0</v>
      </c>
      <c r="B9" s="93" t="str">
        <f t="shared" si="0"/>
        <v>Naphtha</v>
      </c>
      <c r="C9" s="93" t="str">
        <f xml:space="preserve"> [3]Compounds!$B$1</f>
        <v>Compound</v>
      </c>
      <c r="D9" s="93" t="str">
        <f>[3]Compounds!B207</f>
        <v>Naphtha</v>
      </c>
      <c r="E9" s="93">
        <f t="shared" si="1"/>
        <v>7</v>
      </c>
      <c r="F9" s="93">
        <v>3</v>
      </c>
      <c r="G9" s="93">
        <v>6</v>
      </c>
    </row>
    <row r="10" spans="1:8" x14ac:dyDescent="0.25">
      <c r="A10" s="94" t="str">
        <f>[3]Enums!$A$134</f>
        <v>1.0.0</v>
      </c>
      <c r="B10" s="93" t="str">
        <f t="shared" si="0"/>
        <v>Naphthalene</v>
      </c>
      <c r="C10" s="93" t="str">
        <f xml:space="preserve"> [3]Compounds!$B$1</f>
        <v>Compound</v>
      </c>
      <c r="D10" s="93" t="str">
        <f>[3]Compounds!B208</f>
        <v>Naphthalene</v>
      </c>
      <c r="E10" s="93">
        <f t="shared" si="1"/>
        <v>8</v>
      </c>
      <c r="F10" s="93">
        <v>3</v>
      </c>
      <c r="G10" s="93">
        <v>6</v>
      </c>
    </row>
    <row r="11" spans="1:8" x14ac:dyDescent="0.25">
      <c r="A11" s="94" t="str">
        <f>[3]Enums!$A$134</f>
        <v>1.0.0</v>
      </c>
      <c r="B11" s="93" t="str">
        <f t="shared" si="0"/>
        <v>Propane</v>
      </c>
      <c r="C11" s="93" t="str">
        <f xml:space="preserve"> [3]Compounds!$B$1</f>
        <v>Compound</v>
      </c>
      <c r="D11" s="93" t="str">
        <f>[3]Compounds!B245</f>
        <v>Propane</v>
      </c>
      <c r="E11" s="93">
        <f t="shared" si="1"/>
        <v>9</v>
      </c>
      <c r="F11" s="93">
        <v>6</v>
      </c>
      <c r="G11" s="93">
        <v>13</v>
      </c>
    </row>
    <row r="12" spans="1:8" x14ac:dyDescent="0.25">
      <c r="A12" s="94" t="str">
        <f>[3]Enums!$A$134</f>
        <v>1.0.0</v>
      </c>
      <c r="B12" s="93" t="str">
        <f t="shared" si="0"/>
        <v>Ethane</v>
      </c>
      <c r="C12" s="93" t="str">
        <f xml:space="preserve"> [3]Compounds!$B$1</f>
        <v>Compound</v>
      </c>
      <c r="D12" s="93" t="str">
        <f>[3]Compounds!B124</f>
        <v>Ethane</v>
      </c>
      <c r="E12" s="93">
        <f t="shared" si="1"/>
        <v>10</v>
      </c>
      <c r="F12" s="93">
        <v>6</v>
      </c>
      <c r="G12" s="93">
        <v>12</v>
      </c>
    </row>
    <row r="13" spans="1:8" x14ac:dyDescent="0.25">
      <c r="A13" s="94" t="str">
        <f>[3]Enums!$A$134</f>
        <v>1.0.0</v>
      </c>
      <c r="B13" s="93" t="str">
        <f t="shared" si="0"/>
        <v>Sweet Butane Fuel</v>
      </c>
      <c r="C13" s="93" t="str">
        <f xml:space="preserve"> [3]Compounds!$B$1</f>
        <v>Compound</v>
      </c>
      <c r="D13" s="93" t="str">
        <f>[3]Compounds!B278</f>
        <v>Sweet Butane Fuel</v>
      </c>
      <c r="E13" s="93">
        <f t="shared" si="1"/>
        <v>11</v>
      </c>
      <c r="F13" s="93">
        <v>8</v>
      </c>
      <c r="G13" s="93">
        <v>28</v>
      </c>
    </row>
    <row r="14" spans="1:8" x14ac:dyDescent="0.25">
      <c r="A14" s="94" t="str">
        <f>[3]Enums!$A$134</f>
        <v>1.0.0</v>
      </c>
      <c r="B14" s="93" t="str">
        <f t="shared" si="0"/>
        <v>Sweet Propane Fuel</v>
      </c>
      <c r="C14" s="93" t="str">
        <f xml:space="preserve"> [3]Compounds!$B$1</f>
        <v>Compound</v>
      </c>
      <c r="D14" s="93" t="str">
        <f>[3]Compounds!B279</f>
        <v>Sweet Propane Fuel</v>
      </c>
      <c r="E14" s="93">
        <f t="shared" si="1"/>
        <v>12</v>
      </c>
      <c r="F14" s="93">
        <v>8</v>
      </c>
      <c r="G14" s="93">
        <v>26</v>
      </c>
    </row>
    <row r="15" spans="1:8" x14ac:dyDescent="0.25">
      <c r="A15" s="94" t="str">
        <f>[3]Enums!$A$134</f>
        <v>1.0.0</v>
      </c>
      <c r="B15" s="93" t="str">
        <f t="shared" si="0"/>
        <v>Sweet Light Naphtha</v>
      </c>
      <c r="C15" s="93" t="str">
        <f xml:space="preserve"> [3]Compounds!$B$1</f>
        <v>Compound</v>
      </c>
      <c r="D15" s="93" t="str">
        <f>[3]Compounds!B280</f>
        <v>Sweet Light Naphtha</v>
      </c>
      <c r="E15" s="93">
        <f t="shared" si="1"/>
        <v>13</v>
      </c>
      <c r="F15" s="93">
        <v>5</v>
      </c>
      <c r="G15" s="93">
        <v>20</v>
      </c>
    </row>
    <row r="16" spans="1:8" x14ac:dyDescent="0.25">
      <c r="A16" s="94" t="str">
        <f>[3]Enums!$A$134</f>
        <v>1.0.0</v>
      </c>
      <c r="B16" s="93" t="str">
        <f t="shared" si="0"/>
        <v>Town Gas</v>
      </c>
      <c r="C16" s="93" t="str">
        <f xml:space="preserve"> [3]Compounds!$B$1</f>
        <v>Compound</v>
      </c>
      <c r="D16" s="93" t="str">
        <f>[3]Compounds!B291</f>
        <v>Town Gas</v>
      </c>
      <c r="E16" s="93">
        <f t="shared" si="1"/>
        <v>14</v>
      </c>
      <c r="F16" s="93">
        <v>7</v>
      </c>
      <c r="G16" s="93">
        <v>20</v>
      </c>
    </row>
    <row r="17" spans="1:7" x14ac:dyDescent="0.25">
      <c r="A17" s="94" t="str">
        <f>[3]Enums!$A$134</f>
        <v>1.0.0</v>
      </c>
      <c r="B17" s="93" t="str">
        <f t="shared" si="0"/>
        <v>Light Naphtha</v>
      </c>
      <c r="C17" s="93" t="str">
        <f xml:space="preserve"> [3]Compounds!$B$1</f>
        <v>Compound</v>
      </c>
      <c r="D17" s="93" t="str">
        <f>[3]Compounds!B166</f>
        <v>Light Naphtha</v>
      </c>
      <c r="E17" s="93">
        <f t="shared" si="1"/>
        <v>15</v>
      </c>
      <c r="F17" s="93">
        <v>3</v>
      </c>
      <c r="G17" s="93">
        <v>10</v>
      </c>
    </row>
    <row r="18" spans="1:7" x14ac:dyDescent="0.25">
      <c r="A18" s="94" t="str">
        <f>[3]Enums!$A$134</f>
        <v>1.0.0</v>
      </c>
      <c r="B18" s="93" t="str">
        <f t="shared" si="0"/>
        <v>Light Naphthenes</v>
      </c>
      <c r="C18" s="93" t="str">
        <f xml:space="preserve"> [3]Compounds!$B$1</f>
        <v>Compound</v>
      </c>
      <c r="D18" s="93" t="str">
        <f>[3]Compounds!B167</f>
        <v>Light Naphthenes</v>
      </c>
      <c r="E18" s="93">
        <f t="shared" si="1"/>
        <v>16</v>
      </c>
      <c r="F18" s="93">
        <v>6</v>
      </c>
      <c r="G18" s="93">
        <v>12</v>
      </c>
    </row>
    <row r="19" spans="1:7" x14ac:dyDescent="0.25">
      <c r="A19" s="93" t="str">
        <f>[3]Enums!$A$138</f>
        <v>1.0.4</v>
      </c>
      <c r="B19" s="93" t="str">
        <f t="shared" si="0"/>
        <v>Butane Isomers</v>
      </c>
      <c r="C19" s="93" t="str">
        <f xml:space="preserve"> [3]Compounds!$B$1</f>
        <v>Compound</v>
      </c>
      <c r="D19" s="93" t="str">
        <f>[3]Compounds!B68</f>
        <v>Butane Isomers</v>
      </c>
      <c r="E19" s="93">
        <f t="shared" si="1"/>
        <v>17</v>
      </c>
      <c r="F19" s="93">
        <v>6</v>
      </c>
      <c r="G19" s="93">
        <v>14</v>
      </c>
    </row>
    <row r="20" spans="1:7" x14ac:dyDescent="0.25">
      <c r="A20" s="93" t="str">
        <f>[3]Enums!$A$138</f>
        <v>1.0.4</v>
      </c>
      <c r="B20" s="93" t="str">
        <f t="shared" si="0"/>
        <v>Sweet Kerosene</v>
      </c>
      <c r="C20" s="93" t="str">
        <f xml:space="preserve"> [3]Compounds!$B$1</f>
        <v>Compound</v>
      </c>
      <c r="D20" s="93" t="str">
        <f>[3]Compounds!B339</f>
        <v>Sweet Kerosene</v>
      </c>
      <c r="E20" s="93">
        <f t="shared" si="1"/>
        <v>18</v>
      </c>
      <c r="F20" s="93">
        <v>10</v>
      </c>
      <c r="G20" s="93">
        <v>32</v>
      </c>
    </row>
    <row r="21" spans="1:7" x14ac:dyDescent="0.25">
      <c r="A21" s="93" t="str">
        <f>[3]Enums!$A$138</f>
        <v>1.0.4</v>
      </c>
      <c r="B21" s="93" t="str">
        <f t="shared" si="0"/>
        <v>Sweet Diesel</v>
      </c>
      <c r="C21" s="93" t="str">
        <f xml:space="preserve"> [3]Compounds!$B$1</f>
        <v>Compound</v>
      </c>
      <c r="D21" s="93" t="str">
        <f>[3]Compounds!B340</f>
        <v>Sweet Diesel</v>
      </c>
      <c r="E21" s="93">
        <f t="shared" si="1"/>
        <v>19</v>
      </c>
      <c r="F21" s="93">
        <v>10</v>
      </c>
      <c r="G21" s="93">
        <v>32</v>
      </c>
    </row>
    <row r="22" spans="1:7" x14ac:dyDescent="0.25">
      <c r="A22" s="93" t="str">
        <f>[3]Enums!$A$138</f>
        <v>1.0.4</v>
      </c>
      <c r="B22" s="93" t="str">
        <f t="shared" si="0"/>
        <v>Benzene-Toluene-Xylene</v>
      </c>
      <c r="C22" s="93" t="str">
        <f xml:space="preserve"> [3]Compounds!$B$1</f>
        <v>Compound</v>
      </c>
      <c r="D22" s="93" t="str">
        <f>[3]Compounds!B60</f>
        <v>Benzene-Toluene-Xylene</v>
      </c>
      <c r="E22" s="93">
        <f t="shared" si="1"/>
        <v>20</v>
      </c>
      <c r="F22" s="93">
        <v>2</v>
      </c>
      <c r="G22" s="93">
        <v>6</v>
      </c>
    </row>
    <row r="23" spans="1:7" x14ac:dyDescent="0.25">
      <c r="A23" s="93" t="str">
        <f>[3]Enums!$A$138</f>
        <v>1.0.4</v>
      </c>
      <c r="B23" s="93" t="str">
        <f t="shared" si="0"/>
        <v>Ethanol</v>
      </c>
      <c r="C23" s="93" t="str">
        <f xml:space="preserve"> [3]Compounds!$B$1</f>
        <v>Compound</v>
      </c>
      <c r="D23" s="93" t="str">
        <f>[3]Compounds!B125</f>
        <v>Ethanol</v>
      </c>
      <c r="E23" s="93">
        <f t="shared" si="1"/>
        <v>21</v>
      </c>
      <c r="F23" s="93">
        <v>5</v>
      </c>
      <c r="G23" s="93">
        <v>10</v>
      </c>
    </row>
    <row r="24" spans="1:7" x14ac:dyDescent="0.25">
      <c r="A24" s="93" t="str">
        <f>[3]Enums!$A$138</f>
        <v>1.0.4</v>
      </c>
      <c r="B24" s="93" t="str">
        <f t="shared" si="0"/>
        <v>Butanol</v>
      </c>
      <c r="C24" s="93" t="str">
        <f xml:space="preserve"> [3]Compounds!$B$1</f>
        <v>Compound</v>
      </c>
      <c r="D24" s="93" t="str">
        <f>[3]Compounds!B69</f>
        <v>Butanol</v>
      </c>
      <c r="E24" s="93">
        <f t="shared" si="1"/>
        <v>22</v>
      </c>
      <c r="F24" s="93">
        <v>5</v>
      </c>
      <c r="G24" s="93">
        <v>10</v>
      </c>
    </row>
    <row r="25" spans="1:7" x14ac:dyDescent="0.25">
      <c r="A25" s="93" t="str">
        <f>[3]Enums!$A$138</f>
        <v>1.0.4</v>
      </c>
      <c r="B25" s="93" t="str">
        <f t="shared" si="0"/>
        <v>Heavy Naphtha</v>
      </c>
      <c r="C25" s="93" t="str">
        <f xml:space="preserve"> [3]Compounds!$B$1</f>
        <v>Compound</v>
      </c>
      <c r="D25" s="93" t="str">
        <f>[3]Compounds!B146</f>
        <v>Heavy Naphtha</v>
      </c>
      <c r="E25" s="93">
        <f t="shared" si="1"/>
        <v>23</v>
      </c>
      <c r="F25" s="93">
        <v>4</v>
      </c>
      <c r="G25" s="93">
        <v>10</v>
      </c>
    </row>
    <row r="26" spans="1:7" x14ac:dyDescent="0.25">
      <c r="A26" s="93" t="str">
        <f>[3]Enums!$A$138</f>
        <v>1.0.4</v>
      </c>
      <c r="B26" s="93" t="str">
        <f t="shared" si="0"/>
        <v>Hydrogen</v>
      </c>
      <c r="C26" s="93" t="str">
        <f>[3]Elements!$B$1</f>
        <v>Element</v>
      </c>
      <c r="D26" s="93" t="str">
        <f>[3]Elements!$B$2</f>
        <v>Hydrogen</v>
      </c>
      <c r="E26" s="93">
        <f t="shared" si="1"/>
        <v>24</v>
      </c>
      <c r="F26" s="93">
        <v>7</v>
      </c>
      <c r="G26" s="93">
        <v>15</v>
      </c>
    </row>
    <row r="27" spans="1:7" x14ac:dyDescent="0.25">
      <c r="A27" s="93" t="str">
        <f>[3]Enums!$A$138</f>
        <v>1.0.4</v>
      </c>
      <c r="B27" s="93" t="str">
        <f t="shared" si="0"/>
        <v>IsoButane</v>
      </c>
      <c r="C27" s="93" t="str">
        <f xml:space="preserve"> [3]Compounds!$B$1</f>
        <v>Compound</v>
      </c>
      <c r="D27" s="93" t="str">
        <f>[3]Compounds!B159</f>
        <v>IsoButane</v>
      </c>
      <c r="E27" s="93">
        <f t="shared" si="1"/>
        <v>25</v>
      </c>
      <c r="F27" s="93">
        <v>6</v>
      </c>
      <c r="G27" s="93">
        <v>14</v>
      </c>
    </row>
    <row r="28" spans="1:7" x14ac:dyDescent="0.25">
      <c r="A28" s="93" t="str">
        <f>[3]Enums!$A$138</f>
        <v>1.0.4</v>
      </c>
      <c r="B28" s="93" t="str">
        <f t="shared" si="0"/>
        <v>IsoPentane</v>
      </c>
      <c r="C28" s="93" t="str">
        <f xml:space="preserve"> [3]Compounds!$B$1</f>
        <v>Compound</v>
      </c>
      <c r="D28" s="93" t="str">
        <f>[3]Compounds!B160</f>
        <v>IsoPentane</v>
      </c>
      <c r="E28" s="93">
        <f t="shared" si="1"/>
        <v>26</v>
      </c>
      <c r="F28" s="93">
        <v>6</v>
      </c>
      <c r="G28" s="93">
        <v>15</v>
      </c>
    </row>
    <row r="29" spans="1:7" x14ac:dyDescent="0.25">
      <c r="A29" s="93" t="str">
        <f>[3]Enums!$A$138</f>
        <v>1.0.4</v>
      </c>
      <c r="B29" s="93" t="str">
        <f t="shared" si="0"/>
        <v>Light Olefins</v>
      </c>
      <c r="C29" s="93" t="str">
        <f xml:space="preserve"> [3]Compounds!$B$1</f>
        <v>Compound</v>
      </c>
      <c r="D29" s="93" t="str">
        <f>[3]Compounds!B168</f>
        <v>Light Olefins</v>
      </c>
      <c r="E29" s="93">
        <f t="shared" si="1"/>
        <v>27</v>
      </c>
      <c r="F29" s="93">
        <v>3</v>
      </c>
      <c r="G29" s="93">
        <v>8</v>
      </c>
    </row>
    <row r="30" spans="1:7" x14ac:dyDescent="0.25">
      <c r="A30" s="93" t="str">
        <f>[3]Enums!$A$138</f>
        <v>1.0.4</v>
      </c>
      <c r="B30" s="93" t="str">
        <f t="shared" si="0"/>
        <v>Light Parrafins</v>
      </c>
      <c r="C30" s="93" t="str">
        <f xml:space="preserve"> [3]Compounds!$B$1</f>
        <v>Compound</v>
      </c>
      <c r="D30" s="93" t="str">
        <f>[3]Compounds!B169</f>
        <v>Light Parrafins</v>
      </c>
      <c r="E30" s="93">
        <f t="shared" si="1"/>
        <v>28</v>
      </c>
      <c r="F30" s="93">
        <v>3</v>
      </c>
      <c r="G30" s="93">
        <v>8</v>
      </c>
    </row>
    <row r="31" spans="1:7" x14ac:dyDescent="0.25">
      <c r="A31" s="93" t="str">
        <f>[3]Enums!$A$138</f>
        <v>1.0.4</v>
      </c>
      <c r="B31" s="93" t="str">
        <f t="shared" si="0"/>
        <v>Methanol</v>
      </c>
      <c r="C31" s="93" t="str">
        <f xml:space="preserve"> [3]Compounds!$B$1</f>
        <v>Compound</v>
      </c>
      <c r="D31" s="93" t="str">
        <f>[3]Compounds!B193</f>
        <v>Methanol</v>
      </c>
      <c r="E31" s="93">
        <f t="shared" si="1"/>
        <v>29</v>
      </c>
      <c r="F31" s="93">
        <v>4</v>
      </c>
      <c r="G31" s="93">
        <v>10</v>
      </c>
    </row>
    <row r="32" spans="1:7" x14ac:dyDescent="0.25">
      <c r="A32" s="93" t="str">
        <f>[3]Enums!$A$138</f>
        <v>1.0.4</v>
      </c>
      <c r="B32" s="93" t="str">
        <f t="shared" si="0"/>
        <v>m-Xylene</v>
      </c>
      <c r="C32" s="93" t="str">
        <f xml:space="preserve"> [3]Compounds!$B$1</f>
        <v>Compound</v>
      </c>
      <c r="D32" s="93" t="str">
        <f>[3]Compounds!B189</f>
        <v>m-Xylene</v>
      </c>
      <c r="E32" s="93">
        <f t="shared" si="1"/>
        <v>30</v>
      </c>
      <c r="F32" s="93">
        <v>3</v>
      </c>
      <c r="G32" s="93">
        <v>8</v>
      </c>
    </row>
    <row r="33" spans="1:7" x14ac:dyDescent="0.25">
      <c r="A33" s="93" t="str">
        <f>[3]Enums!$A$138</f>
        <v>1.0.4</v>
      </c>
      <c r="B33" s="93" t="str">
        <f t="shared" si="0"/>
        <v>n-Butane</v>
      </c>
      <c r="C33" s="93" t="str">
        <f xml:space="preserve"> [3]Compounds!$B$1</f>
        <v>Compound</v>
      </c>
      <c r="D33" s="93" t="str">
        <f>[3]Compounds!B203</f>
        <v>n-Butane</v>
      </c>
      <c r="E33" s="93">
        <f t="shared" si="1"/>
        <v>31</v>
      </c>
      <c r="F33" s="93">
        <v>6</v>
      </c>
      <c r="G33" s="93">
        <v>14</v>
      </c>
    </row>
    <row r="34" spans="1:7" x14ac:dyDescent="0.25">
      <c r="A34" s="93" t="str">
        <f>[3]Enums!$A$138</f>
        <v>1.0.4</v>
      </c>
      <c r="B34" s="93" t="str">
        <f t="shared" ref="B34:B65" si="2">D34</f>
        <v>n-Hexane</v>
      </c>
      <c r="C34" s="93" t="str">
        <f xml:space="preserve"> [3]Compounds!$B$1</f>
        <v>Compound</v>
      </c>
      <c r="D34" s="93" t="str">
        <f>[3]Compounds!B205</f>
        <v>n-Hexane</v>
      </c>
      <c r="E34" s="93">
        <f t="shared" si="1"/>
        <v>32</v>
      </c>
      <c r="F34" s="93">
        <v>6</v>
      </c>
      <c r="G34" s="93">
        <v>14</v>
      </c>
    </row>
    <row r="35" spans="1:7" x14ac:dyDescent="0.25">
      <c r="A35" s="93" t="str">
        <f>[3]Enums!$A$138</f>
        <v>1.0.4</v>
      </c>
      <c r="B35" s="93" t="str">
        <f t="shared" si="2"/>
        <v>n-Pentane</v>
      </c>
      <c r="C35" s="93" t="str">
        <f xml:space="preserve"> [3]Compounds!$B$1</f>
        <v>Compound</v>
      </c>
      <c r="D35" s="93" t="str">
        <f>[3]Compounds!B206</f>
        <v>n-Pentane</v>
      </c>
      <c r="E35" s="93">
        <f t="shared" ref="E35:E51" si="3" xml:space="preserve"> E34 + 1</f>
        <v>33</v>
      </c>
      <c r="F35" s="93">
        <v>6</v>
      </c>
      <c r="G35" s="93">
        <v>14</v>
      </c>
    </row>
    <row r="36" spans="1:7" x14ac:dyDescent="0.25">
      <c r="A36" s="93" t="str">
        <f>[3]Enums!$A$138</f>
        <v>1.0.4</v>
      </c>
      <c r="B36" s="93" t="str">
        <f t="shared" si="2"/>
        <v>NeoPentane</v>
      </c>
      <c r="C36" s="93" t="str">
        <f xml:space="preserve"> [3]Compounds!$B$1</f>
        <v>Compound</v>
      </c>
      <c r="D36" s="93" t="str">
        <f>[3]Compounds!B211</f>
        <v>NeoPentane</v>
      </c>
      <c r="E36" s="93">
        <f t="shared" si="3"/>
        <v>34</v>
      </c>
      <c r="F36" s="93">
        <v>6</v>
      </c>
      <c r="G36" s="93">
        <v>14</v>
      </c>
    </row>
    <row r="37" spans="1:7" x14ac:dyDescent="0.25">
      <c r="A37" s="93" t="str">
        <f>[3]Enums!$A$138</f>
        <v>1.0.4</v>
      </c>
      <c r="B37" s="93" t="str">
        <f t="shared" si="2"/>
        <v>Olefins</v>
      </c>
      <c r="C37" s="93" t="str">
        <f xml:space="preserve"> [3]Compounds!$B$1</f>
        <v>Compound</v>
      </c>
      <c r="D37" s="93" t="str">
        <f>[3]Compounds!B214</f>
        <v>Olefins</v>
      </c>
      <c r="E37" s="93">
        <f t="shared" si="3"/>
        <v>35</v>
      </c>
      <c r="F37" s="93">
        <v>3</v>
      </c>
      <c r="G37" s="93">
        <v>10</v>
      </c>
    </row>
    <row r="38" spans="1:7" x14ac:dyDescent="0.25">
      <c r="A38" s="93" t="str">
        <f>[3]Enums!$A$138</f>
        <v>1.0.4</v>
      </c>
      <c r="B38" s="93" t="str">
        <f t="shared" si="2"/>
        <v>o-Xylene</v>
      </c>
      <c r="C38" s="93" t="str">
        <f xml:space="preserve"> [3]Compounds!$B$1</f>
        <v>Compound</v>
      </c>
      <c r="D38" s="93" t="str">
        <f>[3]Compounds!B216</f>
        <v>o-Xylene</v>
      </c>
      <c r="E38" s="93">
        <f t="shared" si="3"/>
        <v>36</v>
      </c>
      <c r="F38" s="93">
        <v>3</v>
      </c>
      <c r="G38" s="93">
        <v>8</v>
      </c>
    </row>
    <row r="39" spans="1:7" x14ac:dyDescent="0.25">
      <c r="A39" s="93" t="str">
        <f>[3]Enums!$A$138</f>
        <v>1.0.4</v>
      </c>
      <c r="B39" s="93" t="str">
        <f t="shared" si="2"/>
        <v>p-Xylene</v>
      </c>
      <c r="C39" s="93" t="str">
        <f xml:space="preserve"> [3]Compounds!$B$1</f>
        <v>Compound</v>
      </c>
      <c r="D39" s="93" t="str">
        <f>[3]Compounds!B220</f>
        <v>p-Xylene</v>
      </c>
      <c r="E39" s="93">
        <f t="shared" si="3"/>
        <v>37</v>
      </c>
      <c r="F39" s="93">
        <v>3</v>
      </c>
      <c r="G39" s="93">
        <v>8</v>
      </c>
    </row>
    <row r="40" spans="1:7" x14ac:dyDescent="0.25">
      <c r="A40" s="93" t="str">
        <f>[3]Enums!$A$138</f>
        <v>1.0.4</v>
      </c>
      <c r="B40" s="93" t="str">
        <f t="shared" si="2"/>
        <v>Paraffin</v>
      </c>
      <c r="C40" s="93" t="str">
        <f xml:space="preserve"> [3]Compounds!$B$1</f>
        <v>Compound</v>
      </c>
      <c r="D40" s="93" t="str">
        <f>[3]Compounds!B221</f>
        <v>Paraffin</v>
      </c>
      <c r="E40" s="93">
        <f t="shared" si="3"/>
        <v>38</v>
      </c>
      <c r="F40" s="93">
        <v>3</v>
      </c>
      <c r="G40" s="93">
        <v>10</v>
      </c>
    </row>
    <row r="41" spans="1:7" x14ac:dyDescent="0.25">
      <c r="A41" s="93" t="str">
        <f>[3]Enums!$A$138</f>
        <v>1.0.4</v>
      </c>
      <c r="B41" s="93" t="str">
        <f t="shared" si="2"/>
        <v>Pentane Isomers</v>
      </c>
      <c r="C41" s="93" t="str">
        <f xml:space="preserve"> [3]Compounds!$B$1</f>
        <v>Compound</v>
      </c>
      <c r="D41" s="93" t="str">
        <f>[3]Compounds!B222</f>
        <v>Pentane Isomers</v>
      </c>
      <c r="E41" s="93">
        <f t="shared" si="3"/>
        <v>39</v>
      </c>
      <c r="F41" s="93">
        <v>6</v>
      </c>
      <c r="G41" s="93">
        <v>14</v>
      </c>
    </row>
    <row r="42" spans="1:7" x14ac:dyDescent="0.25">
      <c r="A42" s="93" t="str">
        <f>[3]Enums!$A$138</f>
        <v>1.0.4</v>
      </c>
      <c r="B42" s="93" t="str">
        <f t="shared" si="2"/>
        <v>Propanol</v>
      </c>
      <c r="C42" s="93" t="str">
        <f xml:space="preserve"> [3]Compounds!$B$1</f>
        <v>Compound</v>
      </c>
      <c r="D42" s="93" t="str">
        <f>[3]Compounds!B246</f>
        <v>Propanol</v>
      </c>
      <c r="E42" s="93">
        <f t="shared" si="3"/>
        <v>40</v>
      </c>
      <c r="F42" s="93">
        <v>4</v>
      </c>
      <c r="G42" s="93">
        <v>10</v>
      </c>
    </row>
    <row r="43" spans="1:7" x14ac:dyDescent="0.25">
      <c r="A43" s="93" t="str">
        <f>[3]Enums!$A$138</f>
        <v>1.0.4</v>
      </c>
      <c r="B43" s="93" t="str">
        <f t="shared" si="2"/>
        <v>Xylene</v>
      </c>
      <c r="C43" s="93" t="str">
        <f xml:space="preserve"> [3]Compounds!$B$1</f>
        <v>Compound</v>
      </c>
      <c r="D43" s="93" t="str">
        <f>[3]Compounds!B302</f>
        <v>Xylene</v>
      </c>
      <c r="E43" s="93">
        <f t="shared" si="3"/>
        <v>41</v>
      </c>
      <c r="F43" s="93">
        <v>3</v>
      </c>
      <c r="G43" s="93">
        <v>8</v>
      </c>
    </row>
    <row r="44" spans="1:7" x14ac:dyDescent="0.25">
      <c r="A44" s="93" t="str">
        <f>[3]Enums!$A$138</f>
        <v>1.0.4</v>
      </c>
      <c r="B44" s="93" t="str">
        <f t="shared" si="2"/>
        <v>Toluene</v>
      </c>
      <c r="C44" s="93" t="str">
        <f xml:space="preserve"> [3]Compounds!$B$1</f>
        <v>Compound</v>
      </c>
      <c r="D44" s="93" t="str">
        <f>[3]Compounds!B289</f>
        <v>Toluene</v>
      </c>
      <c r="E44" s="93">
        <f t="shared" si="3"/>
        <v>42</v>
      </c>
      <c r="F44" s="93">
        <v>3</v>
      </c>
      <c r="G44" s="93">
        <v>6</v>
      </c>
    </row>
    <row r="45" spans="1:7" x14ac:dyDescent="0.25">
      <c r="A45" s="93" t="str">
        <f>[3]Enums!$A$138</f>
        <v>1.0.4</v>
      </c>
      <c r="B45" s="93" t="str">
        <f t="shared" si="2"/>
        <v>Benzene</v>
      </c>
      <c r="C45" s="93" t="str">
        <f xml:space="preserve"> [3]Compounds!$B$1</f>
        <v>Compound</v>
      </c>
      <c r="D45" s="93" t="str">
        <f>[3]Compounds!B59</f>
        <v>Benzene</v>
      </c>
      <c r="E45" s="93">
        <f t="shared" si="3"/>
        <v>43</v>
      </c>
      <c r="F45" s="93">
        <v>3</v>
      </c>
      <c r="G45" s="93">
        <v>8</v>
      </c>
    </row>
    <row r="46" spans="1:7" x14ac:dyDescent="0.25">
      <c r="A46" s="93" t="str">
        <f>[3]Enums!$A$138</f>
        <v>1.0.4</v>
      </c>
      <c r="B46" s="93" t="str">
        <f t="shared" si="2"/>
        <v>Fruit Brandy</v>
      </c>
      <c r="C46" s="93" t="str">
        <f xml:space="preserve"> [3]Compounds!$B$1</f>
        <v>Compound</v>
      </c>
      <c r="D46" s="93" t="str">
        <f>[3]Compounds!B326</f>
        <v>Fruit Brandy</v>
      </c>
      <c r="E46" s="93">
        <f t="shared" si="3"/>
        <v>44</v>
      </c>
      <c r="F46" s="93">
        <v>3</v>
      </c>
      <c r="G46" s="93">
        <v>5</v>
      </c>
    </row>
    <row r="47" spans="1:7" x14ac:dyDescent="0.25">
      <c r="A47" s="93" t="str">
        <f>[3]Enums!$A$138</f>
        <v>1.0.4</v>
      </c>
      <c r="B47" s="93" t="str">
        <f t="shared" si="2"/>
        <v>Vodka</v>
      </c>
      <c r="C47" s="93" t="str">
        <f xml:space="preserve"> [3]Compounds!$B$1</f>
        <v>Compound</v>
      </c>
      <c r="D47" s="93" t="str">
        <f>[3]Compounds!B327</f>
        <v>Vodka</v>
      </c>
      <c r="E47" s="93">
        <f t="shared" si="3"/>
        <v>45</v>
      </c>
      <c r="F47" s="93">
        <v>3</v>
      </c>
      <c r="G47" s="93">
        <v>5</v>
      </c>
    </row>
    <row r="48" spans="1:7" x14ac:dyDescent="0.25">
      <c r="A48" s="93" t="str">
        <f>[3]Enums!$A$138</f>
        <v>1.0.4</v>
      </c>
      <c r="B48" s="93" t="str">
        <f t="shared" si="2"/>
        <v>Gin</v>
      </c>
      <c r="C48" s="93" t="str">
        <f xml:space="preserve"> [3]Compounds!$B$1</f>
        <v>Compound</v>
      </c>
      <c r="D48" s="93" t="str">
        <f>[3]Compounds!B328</f>
        <v>Gin</v>
      </c>
      <c r="E48" s="93">
        <f t="shared" si="3"/>
        <v>46</v>
      </c>
      <c r="F48" s="93">
        <v>3</v>
      </c>
      <c r="G48" s="93">
        <v>5</v>
      </c>
    </row>
    <row r="49" spans="1:7" x14ac:dyDescent="0.25">
      <c r="A49" s="93" t="str">
        <f>[3]Enums!$A$138</f>
        <v>1.0.4</v>
      </c>
      <c r="B49" s="93" t="str">
        <f t="shared" si="2"/>
        <v>Tequila</v>
      </c>
      <c r="C49" s="93" t="str">
        <f xml:space="preserve"> [3]Compounds!$B$1</f>
        <v>Compound</v>
      </c>
      <c r="D49" s="93" t="str">
        <f>[3]Compounds!B329</f>
        <v>Tequila</v>
      </c>
      <c r="E49" s="93">
        <f t="shared" si="3"/>
        <v>47</v>
      </c>
      <c r="F49" s="93">
        <v>3</v>
      </c>
      <c r="G49" s="93">
        <v>5</v>
      </c>
    </row>
    <row r="50" spans="1:7" x14ac:dyDescent="0.25">
      <c r="A50" s="93" t="str">
        <f>[3]Enums!$A$138</f>
        <v>1.0.4</v>
      </c>
      <c r="B50" s="93" t="str">
        <f t="shared" si="2"/>
        <v>Rum</v>
      </c>
      <c r="C50" s="93" t="str">
        <f xml:space="preserve"> [3]Compounds!$B$1</f>
        <v>Compound</v>
      </c>
      <c r="D50" s="93" t="str">
        <f>[3]Compounds!B330</f>
        <v>Rum</v>
      </c>
      <c r="E50" s="93">
        <f t="shared" si="3"/>
        <v>48</v>
      </c>
      <c r="F50" s="93">
        <v>3</v>
      </c>
      <c r="G50" s="93">
        <v>5</v>
      </c>
    </row>
    <row r="51" spans="1:7" x14ac:dyDescent="0.25">
      <c r="A51" s="93" t="str">
        <f>[3]Enums!$A$138</f>
        <v>1.0.4</v>
      </c>
      <c r="B51" s="93" t="str">
        <f t="shared" si="2"/>
        <v>Whiskey</v>
      </c>
      <c r="C51" s="93" t="str">
        <f xml:space="preserve"> [3]Compounds!$B$1</f>
        <v>Compound</v>
      </c>
      <c r="D51" s="93" t="str">
        <f>[3]Compounds!B331</f>
        <v>Whiskey</v>
      </c>
      <c r="E51" s="93">
        <f t="shared" si="3"/>
        <v>49</v>
      </c>
      <c r="F51" s="93">
        <v>3</v>
      </c>
      <c r="G51" s="93">
        <v>5</v>
      </c>
    </row>
    <row r="52" spans="1:7" x14ac:dyDescent="0.25">
      <c r="A52" s="93" t="str">
        <f>[3]Enums!$A$140</f>
        <v>1.0.6</v>
      </c>
      <c r="B52" s="93" t="str">
        <f t="shared" si="2"/>
        <v>Lava Bucket</v>
      </c>
      <c r="C52" s="93" t="str">
        <f>'[3]Items (MC)'!$B$1</f>
        <v>Minecraft Item</v>
      </c>
      <c r="D52" s="93" t="str">
        <f>'[3]Items (MC)'!B73</f>
        <v>Lava Bucket</v>
      </c>
      <c r="E52" s="93">
        <v>50</v>
      </c>
      <c r="F52" s="93">
        <v>4</v>
      </c>
      <c r="G52" s="93">
        <v>1000</v>
      </c>
    </row>
    <row r="53" spans="1:7" x14ac:dyDescent="0.25">
      <c r="A53" s="93" t="str">
        <f>[3]Enums!$A$140</f>
        <v>1.0.6</v>
      </c>
      <c r="B53" s="93" t="str">
        <f t="shared" si="2"/>
        <v>Wooden Door</v>
      </c>
      <c r="C53" s="93" t="str">
        <f>'[3]Items (MC)'!$B$1</f>
        <v>Minecraft Item</v>
      </c>
      <c r="D53" s="93" t="str">
        <f>'[3]Items (MC)'!B70</f>
        <v>Wooden Door</v>
      </c>
      <c r="E53" s="93">
        <f xml:space="preserve"> E52 + 1</f>
        <v>51</v>
      </c>
      <c r="F53" s="93">
        <v>1</v>
      </c>
      <c r="G53" s="93">
        <v>15</v>
      </c>
    </row>
    <row r="54" spans="1:7" x14ac:dyDescent="0.25">
      <c r="A54" s="93" t="str">
        <f>[3]Enums!$A$140</f>
        <v>1.0.6</v>
      </c>
      <c r="B54" s="93" t="str">
        <f t="shared" si="2"/>
        <v>Writable Book</v>
      </c>
      <c r="C54" s="93" t="str">
        <f>'[3]Items (MC)'!$B$1</f>
        <v>Minecraft Item</v>
      </c>
      <c r="D54" s="93" t="str">
        <f>'[3]Items (MC)'!B132</f>
        <v>Writable Book</v>
      </c>
      <c r="E54" s="93">
        <v>51</v>
      </c>
      <c r="F54" s="93">
        <v>1</v>
      </c>
      <c r="G54" s="93">
        <v>10</v>
      </c>
    </row>
    <row r="55" spans="1:7" x14ac:dyDescent="0.25">
      <c r="A55" s="93" t="str">
        <f>[3]Enums!$A$140</f>
        <v>1.0.6</v>
      </c>
      <c r="B55" s="93" t="str">
        <f t="shared" si="2"/>
        <v>Written Book</v>
      </c>
      <c r="C55" s="93" t="str">
        <f>'[3]Items (MC)'!$B$1</f>
        <v>Minecraft Item</v>
      </c>
      <c r="D55" s="93" t="str">
        <f>'[3]Items (MC)'!B133</f>
        <v>Written Book</v>
      </c>
      <c r="E55" s="93">
        <f xml:space="preserve"> E54 + 1</f>
        <v>52</v>
      </c>
      <c r="F55" s="93">
        <v>1</v>
      </c>
      <c r="G55" s="93">
        <v>10</v>
      </c>
    </row>
    <row r="56" spans="1:7" x14ac:dyDescent="0.25">
      <c r="A56" s="93" t="str">
        <f>[3]Enums!$A$140</f>
        <v>1.0.6</v>
      </c>
      <c r="B56" s="93" t="str">
        <f t="shared" si="2"/>
        <v>Book</v>
      </c>
      <c r="C56" s="93" t="str">
        <f>'[3]Items (MC)'!$B$1</f>
        <v>Minecraft Item</v>
      </c>
      <c r="D56" s="93" t="str">
        <f>'[3]Items (MC)'!B86</f>
        <v>Book</v>
      </c>
      <c r="E56" s="93">
        <v>52</v>
      </c>
      <c r="F56" s="93">
        <v>1</v>
      </c>
      <c r="G56" s="93">
        <v>5</v>
      </c>
    </row>
    <row r="57" spans="1:7" x14ac:dyDescent="0.25">
      <c r="A57" s="93" t="str">
        <f>[3]Enums!$A$140</f>
        <v>1.0.6</v>
      </c>
      <c r="B57" s="93" t="str">
        <f t="shared" si="2"/>
        <v>Paper</v>
      </c>
      <c r="C57" s="93" t="str">
        <f>'[3]Items (MC)'!$B$1</f>
        <v>Minecraft Item</v>
      </c>
      <c r="D57" s="93" t="str">
        <f>'[3]Items (MC)'!B85</f>
        <v>Paper</v>
      </c>
      <c r="E57" s="93">
        <f xml:space="preserve"> E56 + 1</f>
        <v>53</v>
      </c>
      <c r="F57" s="93">
        <v>1</v>
      </c>
      <c r="G57" s="93">
        <v>2.5</v>
      </c>
    </row>
    <row r="58" spans="1:7" x14ac:dyDescent="0.25">
      <c r="A58" s="93" t="str">
        <f>[3]Enums!$A$140</f>
        <v>1.0.6</v>
      </c>
      <c r="B58" s="93" t="str">
        <f t="shared" si="2"/>
        <v>Wooden Hoe</v>
      </c>
      <c r="C58" s="93" t="str">
        <f>'[3]Items (MC)'!$B$1</f>
        <v>Minecraft Item</v>
      </c>
      <c r="D58" s="93" t="str">
        <f>'[3]Items (MC)'!B36</f>
        <v>Wooden Hoe</v>
      </c>
      <c r="E58" s="93">
        <v>53</v>
      </c>
      <c r="F58" s="93">
        <v>1</v>
      </c>
      <c r="G58" s="93">
        <v>10</v>
      </c>
    </row>
    <row r="59" spans="1:7" x14ac:dyDescent="0.25">
      <c r="A59" s="93" t="str">
        <f>[3]Enums!$A$140</f>
        <v>1.0.6</v>
      </c>
      <c r="B59" s="93" t="str">
        <f t="shared" si="2"/>
        <v>Bowl</v>
      </c>
      <c r="C59" s="93" t="str">
        <f>'[3]Items (MC)'!$B$1</f>
        <v>Minecraft Item</v>
      </c>
      <c r="D59" s="93" t="str">
        <f>'[3]Items (MC)'!B27</f>
        <v>Bowl</v>
      </c>
      <c r="E59" s="93">
        <f xml:space="preserve"> E58 + 1</f>
        <v>54</v>
      </c>
      <c r="F59" s="93">
        <v>1</v>
      </c>
      <c r="G59" s="93">
        <v>5</v>
      </c>
    </row>
    <row r="60" spans="1:7" x14ac:dyDescent="0.25">
      <c r="A60" s="93" t="str">
        <f>[3]Enums!$A$140</f>
        <v>1.0.6</v>
      </c>
      <c r="B60" s="93" t="str">
        <f t="shared" si="2"/>
        <v>Stick</v>
      </c>
      <c r="C60" s="93" t="str">
        <f>'[3]Items (MC)'!$B$1</f>
        <v>Minecraft Item</v>
      </c>
      <c r="D60" s="93" t="str">
        <f>'[3]Items (MC)'!B26</f>
        <v>Stick</v>
      </c>
      <c r="E60" s="93">
        <v>54</v>
      </c>
      <c r="F60" s="93">
        <v>1</v>
      </c>
      <c r="G60" s="93">
        <v>5</v>
      </c>
    </row>
    <row r="61" spans="1:7" x14ac:dyDescent="0.25">
      <c r="A61" s="93" t="str">
        <f>[3]Enums!$A$140</f>
        <v>1.0.6</v>
      </c>
      <c r="B61" s="93" t="str">
        <f t="shared" si="2"/>
        <v>Wooden Axe</v>
      </c>
      <c r="C61" s="93" t="str">
        <f>'[3]Items (MC)'!$B$1</f>
        <v>Minecraft Item</v>
      </c>
      <c r="D61" s="93" t="str">
        <f>'[3]Items (MC)'!B17</f>
        <v>Wooden Axe</v>
      </c>
      <c r="E61" s="93">
        <f xml:space="preserve"> E60 + 1</f>
        <v>55</v>
      </c>
      <c r="F61" s="93">
        <v>1</v>
      </c>
      <c r="G61" s="93">
        <v>10</v>
      </c>
    </row>
    <row r="62" spans="1:7" x14ac:dyDescent="0.25">
      <c r="A62" s="93" t="str">
        <f>[3]Enums!$A$140</f>
        <v>1.0.6</v>
      </c>
      <c r="B62" s="93" t="str">
        <f t="shared" si="2"/>
        <v>Wooden Pickaxe</v>
      </c>
      <c r="C62" s="93" t="str">
        <f>'[3]Items (MC)'!$B$1</f>
        <v>Minecraft Item</v>
      </c>
      <c r="D62" s="93" t="str">
        <f>'[3]Items (MC)'!B16</f>
        <v>Wooden Pickaxe</v>
      </c>
      <c r="E62" s="93">
        <v>55</v>
      </c>
      <c r="F62" s="93">
        <v>1</v>
      </c>
      <c r="G62" s="93">
        <v>10</v>
      </c>
    </row>
    <row r="63" spans="1:7" x14ac:dyDescent="0.25">
      <c r="A63" s="93" t="str">
        <f>[3]Enums!$A$140</f>
        <v>1.0.6</v>
      </c>
      <c r="B63" s="93" t="str">
        <f t="shared" si="2"/>
        <v>Wooden Shovel</v>
      </c>
      <c r="C63" s="93" t="str">
        <f>'[3]Items (MC)'!$B$1</f>
        <v>Minecraft Item</v>
      </c>
      <c r="D63" s="93" t="str">
        <f>'[3]Items (MC)'!B15</f>
        <v>Wooden Shovel</v>
      </c>
      <c r="E63" s="93">
        <f t="shared" ref="E63:E88" si="4" xml:space="preserve"> E62 + 1</f>
        <v>56</v>
      </c>
      <c r="F63" s="93">
        <v>1</v>
      </c>
      <c r="G63" s="93">
        <v>10</v>
      </c>
    </row>
    <row r="64" spans="1:7" x14ac:dyDescent="0.25">
      <c r="A64" s="93" t="str">
        <f>[3]Enums!$A$140</f>
        <v>1.0.6</v>
      </c>
      <c r="B64" s="93" t="str">
        <f t="shared" si="2"/>
        <v>Wooden Sword</v>
      </c>
      <c r="C64" s="93" t="str">
        <f>'[3]Items (MC)'!$B$1</f>
        <v>Minecraft Item</v>
      </c>
      <c r="D64" s="93" t="str">
        <f>'[3]Items (MC)'!B14</f>
        <v>Wooden Sword</v>
      </c>
      <c r="E64" s="93">
        <f t="shared" si="4"/>
        <v>57</v>
      </c>
      <c r="F64" s="93">
        <v>1</v>
      </c>
      <c r="G64" s="93">
        <v>10</v>
      </c>
    </row>
    <row r="65" spans="1:7" x14ac:dyDescent="0.25">
      <c r="A65" s="93" t="str">
        <f>[3]Enums!$A$140</f>
        <v>1.0.6</v>
      </c>
      <c r="B65" s="93" t="str">
        <f t="shared" si="2"/>
        <v>Bow</v>
      </c>
      <c r="C65" s="93" t="str">
        <f>'[3]Items (MC)'!$B$1</f>
        <v>Minecraft Item</v>
      </c>
      <c r="D65" s="93" t="str">
        <f>'[3]Items (MC)'!B7</f>
        <v>Bow</v>
      </c>
      <c r="E65" s="93">
        <f t="shared" si="4"/>
        <v>58</v>
      </c>
      <c r="F65" s="93">
        <v>1</v>
      </c>
      <c r="G65" s="93">
        <v>10</v>
      </c>
    </row>
    <row r="66" spans="1:7" x14ac:dyDescent="0.25">
      <c r="A66" s="93" t="str">
        <f>[3]Enums!$A$141</f>
        <v>1.0.7</v>
      </c>
      <c r="B66" s="93" t="str">
        <f>Objects!AW3</f>
        <v>Bucket (Crude Oil)</v>
      </c>
      <c r="C66" s="93" t="str">
        <f>Objects!$AW$1</f>
        <v>Custom Object</v>
      </c>
      <c r="D66" s="93" t="str">
        <f xml:space="preserve"> [3]Compounds!B103</f>
        <v>Crude Oil</v>
      </c>
      <c r="E66" s="93">
        <f t="shared" si="4"/>
        <v>59</v>
      </c>
      <c r="F66" s="93">
        <v>2</v>
      </c>
      <c r="G66" s="93">
        <v>120</v>
      </c>
    </row>
    <row r="67" spans="1:7" x14ac:dyDescent="0.25">
      <c r="A67" s="93" t="str">
        <f>[3]Enums!$A$141</f>
        <v>1.0.7</v>
      </c>
      <c r="B67" s="93" t="str">
        <f t="shared" ref="B67:B89" si="5">D67</f>
        <v>Dark Oak Stairs</v>
      </c>
      <c r="C67" s="93" t="str">
        <f>Objects!$AZ$1</f>
        <v>Minecraft Block</v>
      </c>
      <c r="D67" s="93" t="str">
        <f>Objects!AZ166</f>
        <v>Dark Oak Stairs</v>
      </c>
      <c r="E67" s="93">
        <f t="shared" si="4"/>
        <v>60</v>
      </c>
      <c r="F67" s="93">
        <v>1</v>
      </c>
      <c r="G67" s="93">
        <v>15</v>
      </c>
    </row>
    <row r="68" spans="1:7" x14ac:dyDescent="0.25">
      <c r="A68" s="93" t="str">
        <f>[3]Enums!$A$141</f>
        <v>1.0.7</v>
      </c>
      <c r="B68" s="93" t="str">
        <f t="shared" si="5"/>
        <v>Acacia Stairs</v>
      </c>
      <c r="C68" s="93" t="str">
        <f>Objects!$AZ$1</f>
        <v>Minecraft Block</v>
      </c>
      <c r="D68" s="93" t="str">
        <f>Objects!AZ165</f>
        <v>Acacia Stairs</v>
      </c>
      <c r="E68" s="93">
        <f t="shared" si="4"/>
        <v>61</v>
      </c>
      <c r="F68" s="93">
        <v>1</v>
      </c>
      <c r="G68" s="93">
        <v>15</v>
      </c>
    </row>
    <row r="69" spans="1:7" x14ac:dyDescent="0.25">
      <c r="A69" s="93" t="str">
        <f>[3]Enums!$A$141</f>
        <v>1.0.7</v>
      </c>
      <c r="B69" s="93" t="str">
        <f t="shared" si="5"/>
        <v>Jungle Stairs</v>
      </c>
      <c r="C69" s="93" t="str">
        <f>Objects!$AZ$1</f>
        <v>Minecraft Block</v>
      </c>
      <c r="D69" s="93" t="str">
        <f>Objects!AZ138</f>
        <v>Jungle Stairs</v>
      </c>
      <c r="E69" s="93">
        <f t="shared" si="4"/>
        <v>62</v>
      </c>
      <c r="F69" s="93">
        <v>1</v>
      </c>
      <c r="G69" s="93">
        <v>15</v>
      </c>
    </row>
    <row r="70" spans="1:7" x14ac:dyDescent="0.25">
      <c r="A70" s="93" t="str">
        <f>[3]Enums!$A$141</f>
        <v>1.0.7</v>
      </c>
      <c r="B70" s="93" t="str">
        <f t="shared" si="5"/>
        <v>Birch Stairs</v>
      </c>
      <c r="C70" s="93" t="str">
        <f>Objects!$AZ$1</f>
        <v>Minecraft Block</v>
      </c>
      <c r="D70" s="93" t="str">
        <f>Objects!AZ137</f>
        <v>Birch Stairs</v>
      </c>
      <c r="E70" s="93">
        <f t="shared" si="4"/>
        <v>63</v>
      </c>
      <c r="F70" s="93">
        <v>1</v>
      </c>
      <c r="G70" s="93">
        <v>15</v>
      </c>
    </row>
    <row r="71" spans="1:7" x14ac:dyDescent="0.25">
      <c r="A71" s="93" t="str">
        <f>[3]Enums!$A$141</f>
        <v>1.0.7</v>
      </c>
      <c r="B71" s="93" t="str">
        <f t="shared" si="5"/>
        <v>Spruce Stairs</v>
      </c>
      <c r="C71" s="93" t="str">
        <f>Objects!$AZ$1</f>
        <v>Minecraft Block</v>
      </c>
      <c r="D71" s="93" t="str">
        <f>Objects!AZ136</f>
        <v>Spruce Stairs</v>
      </c>
      <c r="E71" s="93">
        <f t="shared" si="4"/>
        <v>64</v>
      </c>
      <c r="F71" s="93">
        <v>1</v>
      </c>
      <c r="G71" s="93">
        <v>15</v>
      </c>
    </row>
    <row r="72" spans="1:7" x14ac:dyDescent="0.25">
      <c r="A72" s="93" t="str">
        <f>[3]Enums!$A$141</f>
        <v>1.0.7</v>
      </c>
      <c r="B72" s="93" t="str">
        <f t="shared" si="5"/>
        <v>Double Wooden Slab</v>
      </c>
      <c r="C72" s="93" t="str">
        <f>Objects!$AZ$1</f>
        <v>Minecraft Block</v>
      </c>
      <c r="D72" s="93" t="str">
        <f>Objects!AZ127</f>
        <v>Double Wooden Slab</v>
      </c>
      <c r="E72" s="93">
        <f t="shared" si="4"/>
        <v>65</v>
      </c>
      <c r="F72" s="93">
        <v>1</v>
      </c>
      <c r="G72" s="93">
        <v>15</v>
      </c>
    </row>
    <row r="73" spans="1:7" x14ac:dyDescent="0.25">
      <c r="A73" s="93" t="str">
        <f>[3]Enums!$A$141</f>
        <v>1.0.7</v>
      </c>
      <c r="B73" s="93" t="str">
        <f t="shared" si="5"/>
        <v>Fence Gate</v>
      </c>
      <c r="C73" s="93" t="str">
        <f>Objects!$AZ$1</f>
        <v>Minecraft Block</v>
      </c>
      <c r="D73" s="93" t="str">
        <f>Objects!AZ109</f>
        <v>Fence Gate</v>
      </c>
      <c r="E73" s="93">
        <f t="shared" si="4"/>
        <v>66</v>
      </c>
      <c r="F73" s="93">
        <v>1</v>
      </c>
      <c r="G73" s="93">
        <v>15</v>
      </c>
    </row>
    <row r="74" spans="1:7" x14ac:dyDescent="0.25">
      <c r="A74" s="93" t="str">
        <f>[3]Enums!$A$141</f>
        <v>1.0.7</v>
      </c>
      <c r="B74" s="93" t="str">
        <f t="shared" si="5"/>
        <v>Trapdoor</v>
      </c>
      <c r="C74" s="93" t="str">
        <f>Objects!$AZ$1</f>
        <v>Minecraft Block</v>
      </c>
      <c r="D74" s="93" t="str">
        <f>Objects!AZ98</f>
        <v>Trapdoor</v>
      </c>
      <c r="E74" s="93">
        <f t="shared" si="4"/>
        <v>67</v>
      </c>
      <c r="F74" s="93">
        <v>1</v>
      </c>
      <c r="G74" s="93">
        <v>15</v>
      </c>
    </row>
    <row r="75" spans="1:7" x14ac:dyDescent="0.25">
      <c r="A75" s="93" t="str">
        <f>[3]Enums!$A$141</f>
        <v>1.0.7</v>
      </c>
      <c r="B75" s="93" t="str">
        <f t="shared" si="5"/>
        <v>Wooden Pressure Plate</v>
      </c>
      <c r="C75" s="93" t="str">
        <f>Objects!$AZ$1</f>
        <v>Minecraft Block</v>
      </c>
      <c r="D75" s="93" t="str">
        <f>Objects!AZ74</f>
        <v>Wooden Pressure Plate</v>
      </c>
      <c r="E75" s="93">
        <f t="shared" si="4"/>
        <v>68</v>
      </c>
      <c r="F75" s="93">
        <v>1</v>
      </c>
      <c r="G75" s="93">
        <v>5</v>
      </c>
    </row>
    <row r="76" spans="1:7" x14ac:dyDescent="0.25">
      <c r="A76" s="93" t="str">
        <f>[3]Enums!$A$141</f>
        <v>1.0.7</v>
      </c>
      <c r="B76" s="93" t="str">
        <f t="shared" si="5"/>
        <v>Crafting Table</v>
      </c>
      <c r="C76" s="93" t="str">
        <f>Objects!$AZ$1</f>
        <v>Minecraft Block</v>
      </c>
      <c r="D76" s="93" t="str">
        <f>Objects!AZ60</f>
        <v>Crafting Table</v>
      </c>
      <c r="E76" s="93">
        <f t="shared" si="4"/>
        <v>69</v>
      </c>
      <c r="F76" s="93">
        <v>1</v>
      </c>
      <c r="G76" s="93">
        <v>15</v>
      </c>
    </row>
    <row r="77" spans="1:7" x14ac:dyDescent="0.25">
      <c r="A77" s="93" t="str">
        <f>[3]Enums!$A$141</f>
        <v>1.0.7</v>
      </c>
      <c r="B77" s="93" t="str">
        <f t="shared" si="5"/>
        <v>Chest</v>
      </c>
      <c r="C77" s="93" t="str">
        <f>Objects!$AZ$1</f>
        <v>Minecraft Block</v>
      </c>
      <c r="D77" s="93" t="str">
        <f>Objects!AZ56</f>
        <v>Chest</v>
      </c>
      <c r="E77" s="93">
        <f t="shared" si="4"/>
        <v>70</v>
      </c>
      <c r="F77" s="93">
        <v>1</v>
      </c>
      <c r="G77" s="93">
        <v>15</v>
      </c>
    </row>
    <row r="78" spans="1:7" x14ac:dyDescent="0.25">
      <c r="A78" s="93" t="str">
        <f>[3]Enums!$A$141</f>
        <v>1.0.7</v>
      </c>
      <c r="B78" s="93" t="str">
        <f t="shared" si="5"/>
        <v>Oak Stairs</v>
      </c>
      <c r="C78" s="93" t="str">
        <f>Objects!$AZ$1</f>
        <v>Minecraft Block</v>
      </c>
      <c r="D78" s="93" t="str">
        <f>Objects!AZ55</f>
        <v>Oak Stairs</v>
      </c>
      <c r="E78" s="93">
        <f t="shared" si="4"/>
        <v>71</v>
      </c>
      <c r="F78" s="93">
        <v>1</v>
      </c>
      <c r="G78" s="93">
        <v>15</v>
      </c>
    </row>
    <row r="79" spans="1:7" x14ac:dyDescent="0.25">
      <c r="A79" s="93" t="str">
        <f>[3]Enums!$A$141</f>
        <v>1.0.7</v>
      </c>
      <c r="B79" s="93" t="str">
        <f t="shared" si="5"/>
        <v>Bookshelf</v>
      </c>
      <c r="C79" s="93" t="str">
        <f>Objects!$AZ$1</f>
        <v>Minecraft Block</v>
      </c>
      <c r="D79" s="93" t="str">
        <f>Objects!AZ49</f>
        <v>Bookshelf</v>
      </c>
      <c r="E79" s="93">
        <f t="shared" si="4"/>
        <v>72</v>
      </c>
      <c r="F79" s="93">
        <v>1</v>
      </c>
      <c r="G79" s="93">
        <v>15</v>
      </c>
    </row>
    <row r="80" spans="1:7" x14ac:dyDescent="0.25">
      <c r="A80" s="93" t="str">
        <f>[3]Enums!$A$141</f>
        <v>1.0.7</v>
      </c>
      <c r="B80" s="93" t="str">
        <f t="shared" si="5"/>
        <v>Trapped Chest</v>
      </c>
      <c r="C80" s="93" t="str">
        <f>Objects!$AZ$1</f>
        <v>Minecraft Block</v>
      </c>
      <c r="D80" s="93" t="str">
        <f>Objects!AZ148</f>
        <v>Trapped Chest</v>
      </c>
      <c r="E80" s="93">
        <f t="shared" si="4"/>
        <v>73</v>
      </c>
      <c r="F80" s="93">
        <v>8</v>
      </c>
      <c r="G80" s="93">
        <v>15</v>
      </c>
    </row>
    <row r="81" spans="1:7" x14ac:dyDescent="0.25">
      <c r="A81" s="93" t="str">
        <f>[3]Enums!$A$141</f>
        <v>1.0.7</v>
      </c>
      <c r="B81" s="93" t="str">
        <f t="shared" si="5"/>
        <v>Blaze Rod</v>
      </c>
      <c r="C81" s="93" t="str">
        <f>'[3]Items (MC)'!$B$1</f>
        <v>Minecraft Item</v>
      </c>
      <c r="D81" s="93" t="str">
        <f>Objects!AY115</f>
        <v>Blaze Rod</v>
      </c>
      <c r="E81" s="93">
        <f t="shared" si="4"/>
        <v>74</v>
      </c>
      <c r="F81" s="93">
        <v>3</v>
      </c>
      <c r="G81" s="93">
        <v>12</v>
      </c>
    </row>
    <row r="82" spans="1:7" x14ac:dyDescent="0.25">
      <c r="A82" s="93" t="str">
        <f>[3]Enums!$A$141</f>
        <v>1.0.7</v>
      </c>
      <c r="B82" s="93" t="str">
        <f t="shared" si="5"/>
        <v>Noteblock</v>
      </c>
      <c r="C82" s="93" t="str">
        <f>Objects!$AZ$1</f>
        <v>Minecraft Block</v>
      </c>
      <c r="D82" s="93" t="str">
        <f>Objects!AZ27</f>
        <v>Noteblock</v>
      </c>
      <c r="E82" s="93">
        <f t="shared" si="4"/>
        <v>75</v>
      </c>
      <c r="F82" s="93">
        <v>1</v>
      </c>
      <c r="G82" s="93">
        <v>15</v>
      </c>
    </row>
    <row r="83" spans="1:7" x14ac:dyDescent="0.25">
      <c r="A83" s="93" t="str">
        <f>[3]Enums!$A$141</f>
        <v>1.0.7</v>
      </c>
      <c r="B83" s="93" t="str">
        <f t="shared" si="5"/>
        <v>Planks</v>
      </c>
      <c r="C83" s="93" t="str">
        <f>Objects!$AZ$1</f>
        <v>Minecraft Block</v>
      </c>
      <c r="D83" s="93" t="str">
        <f>Objects!AZ7</f>
        <v>Planks</v>
      </c>
      <c r="E83" s="93">
        <f t="shared" si="4"/>
        <v>76</v>
      </c>
      <c r="F83" s="93">
        <v>2</v>
      </c>
      <c r="G83" s="93">
        <v>15</v>
      </c>
    </row>
    <row r="84" spans="1:7" x14ac:dyDescent="0.25">
      <c r="A84" s="93" t="str">
        <f>[3]Enums!$A$141</f>
        <v>1.0.7</v>
      </c>
      <c r="B84" s="93" t="str">
        <f t="shared" si="5"/>
        <v>Log</v>
      </c>
      <c r="C84" s="93" t="str">
        <f>Objects!$AZ$1</f>
        <v>Minecraft Block</v>
      </c>
      <c r="D84" s="93" t="str">
        <f>Objects!AZ19</f>
        <v>Log</v>
      </c>
      <c r="E84" s="93">
        <f t="shared" si="4"/>
        <v>77</v>
      </c>
      <c r="F84" s="93">
        <v>1</v>
      </c>
      <c r="G84" s="93">
        <v>15</v>
      </c>
    </row>
    <row r="85" spans="1:7" x14ac:dyDescent="0.25">
      <c r="A85" s="93" t="str">
        <f>[3]Enums!$A$141</f>
        <v>1.0.7</v>
      </c>
      <c r="B85" s="93" t="str">
        <f t="shared" si="5"/>
        <v>Fence</v>
      </c>
      <c r="C85" s="93" t="str">
        <f>Objects!$AZ$1</f>
        <v>Minecraft Block</v>
      </c>
      <c r="D85" s="93" t="str">
        <f>Objects!AZ87</f>
        <v>Fence</v>
      </c>
      <c r="E85" s="93">
        <f t="shared" si="4"/>
        <v>78</v>
      </c>
      <c r="F85" s="93">
        <v>1</v>
      </c>
      <c r="G85" s="93">
        <v>15</v>
      </c>
    </row>
    <row r="86" spans="1:7" x14ac:dyDescent="0.25">
      <c r="A86" s="93" t="str">
        <f>[3]Enums!$A$141</f>
        <v>1.0.7</v>
      </c>
      <c r="B86" s="93" t="str">
        <f t="shared" si="5"/>
        <v>Daylight Detector</v>
      </c>
      <c r="C86" s="93" t="str">
        <f>Objects!$AZ$1</f>
        <v>Minecraft Block</v>
      </c>
      <c r="D86" s="93" t="str">
        <f>Objects!AZ153</f>
        <v>Daylight Detector</v>
      </c>
      <c r="E86" s="93">
        <f t="shared" si="4"/>
        <v>79</v>
      </c>
      <c r="F86" s="93">
        <v>1</v>
      </c>
      <c r="G86" s="93">
        <v>15</v>
      </c>
    </row>
    <row r="87" spans="1:7" x14ac:dyDescent="0.25">
      <c r="A87" s="93" t="str">
        <f>[3]Enums!$A$141</f>
        <v>1.0.7</v>
      </c>
      <c r="B87" s="93" t="str">
        <f t="shared" si="5"/>
        <v>Brown Mushroom Block</v>
      </c>
      <c r="C87" s="93" t="str">
        <f>Objects!$AZ$1</f>
        <v>Minecraft Block</v>
      </c>
      <c r="D87" s="93" t="str">
        <f>Objects!AZ101</f>
        <v>Brown Mushroom Block</v>
      </c>
      <c r="E87" s="93">
        <f t="shared" si="4"/>
        <v>80</v>
      </c>
      <c r="F87" s="93">
        <v>1</v>
      </c>
      <c r="G87" s="93">
        <v>15</v>
      </c>
    </row>
    <row r="88" spans="1:7" x14ac:dyDescent="0.25">
      <c r="A88" s="93" t="str">
        <f>[3]Enums!$A$141</f>
        <v>1.0.7</v>
      </c>
      <c r="B88" s="93" t="str">
        <f t="shared" si="5"/>
        <v>Red Mushroom Block</v>
      </c>
      <c r="C88" s="93" t="str">
        <f>Objects!$AZ$1</f>
        <v>Minecraft Block</v>
      </c>
      <c r="D88" s="93" t="str">
        <f>Objects!AZ102</f>
        <v>Red Mushroom Block</v>
      </c>
      <c r="E88" s="93">
        <f t="shared" si="4"/>
        <v>81</v>
      </c>
      <c r="F88" s="93">
        <v>1</v>
      </c>
      <c r="G88" s="93">
        <v>15</v>
      </c>
    </row>
    <row r="89" spans="1:7" x14ac:dyDescent="0.25">
      <c r="A89" s="93" t="str">
        <f>[3]Enums!$A$141</f>
        <v>1.0.7</v>
      </c>
      <c r="B89" s="93" t="str">
        <f t="shared" si="5"/>
        <v>Wooden Slab</v>
      </c>
      <c r="C89" s="93" t="str">
        <f>Objects!$AZ$1</f>
        <v>Minecraft Block</v>
      </c>
      <c r="D89" s="93" t="str">
        <f>Objects!AZ128</f>
        <v>Wooden Slab</v>
      </c>
      <c r="E89" s="93">
        <v>82</v>
      </c>
      <c r="F89" s="93">
        <v>1</v>
      </c>
      <c r="G89" s="93">
        <v>7.5</v>
      </c>
    </row>
    <row r="90" spans="1:7" x14ac:dyDescent="0.25">
      <c r="A90" s="93" t="str">
        <f>[3]Enums!$A$144</f>
        <v>1.1.0</v>
      </c>
      <c r="B90" s="93" t="str">
        <f>Objects!$AW$43</f>
        <v>Lead-Acid Battery (1-Cell)</v>
      </c>
      <c r="C90" s="93" t="str">
        <f>Objects!$AW$1</f>
        <v>Custom Object</v>
      </c>
      <c r="D90" s="93" t="str">
        <f>Objects!$AW$43</f>
        <v>Lead-Acid Battery (1-Cell)</v>
      </c>
      <c r="E90" s="93">
        <v>83</v>
      </c>
      <c r="F90" s="93">
        <v>3</v>
      </c>
      <c r="G90" s="93">
        <v>1200</v>
      </c>
    </row>
    <row r="91" spans="1:7" x14ac:dyDescent="0.25">
      <c r="A91" s="93" t="str">
        <f>[3]Enums!$A$144</f>
        <v>1.1.0</v>
      </c>
      <c r="B91" s="93" t="str">
        <f>Objects!$AW$44</f>
        <v>Lead-Acid Battery (9-Cell)</v>
      </c>
      <c r="C91" s="93" t="str">
        <f>Objects!$AW$1</f>
        <v>Custom Object</v>
      </c>
      <c r="D91" s="93" t="str">
        <f>Objects!$AW$44</f>
        <v>Lead-Acid Battery (9-Cell)</v>
      </c>
      <c r="E91" s="93">
        <v>84</v>
      </c>
      <c r="F91" s="93">
        <v>8</v>
      </c>
      <c r="G91" s="93">
        <v>10800</v>
      </c>
    </row>
    <row r="92" spans="1:7" x14ac:dyDescent="0.25">
      <c r="A92" s="93" t="str">
        <f>[3]Enums!$A$144</f>
        <v>1.1.0</v>
      </c>
      <c r="B92" s="93" t="str">
        <f>Objects!$AW$45</f>
        <v>Lithium Ion Battery (1-Cell)</v>
      </c>
      <c r="C92" s="93" t="str">
        <f>Objects!$AW$1</f>
        <v>Custom Object</v>
      </c>
      <c r="D92" s="93" t="str">
        <f>Objects!$AW$45</f>
        <v>Lithium Ion Battery (1-Cell)</v>
      </c>
      <c r="E92" s="93">
        <v>85</v>
      </c>
      <c r="F92" s="93">
        <v>3</v>
      </c>
      <c r="G92" s="93">
        <v>4800</v>
      </c>
    </row>
    <row r="93" spans="1:7" x14ac:dyDescent="0.25">
      <c r="A93" s="93" t="str">
        <f>[3]Enums!$A$144</f>
        <v>1.1.0</v>
      </c>
      <c r="B93" s="93" t="str">
        <f>Objects!$AW$46</f>
        <v>Lithium Ion Battery (9-Cell)</v>
      </c>
      <c r="C93" s="93" t="str">
        <f>Objects!$AW$1</f>
        <v>Custom Object</v>
      </c>
      <c r="D93" s="93" t="str">
        <f>Objects!$AW$46</f>
        <v>Lithium Ion Battery (9-Cell)</v>
      </c>
      <c r="E93" s="93">
        <v>86</v>
      </c>
      <c r="F93" s="93">
        <v>8</v>
      </c>
      <c r="G93" s="93">
        <v>43200</v>
      </c>
    </row>
    <row r="94" spans="1:7" x14ac:dyDescent="0.25">
      <c r="A94" s="93" t="str">
        <f>[3]Enums!$A$144</f>
        <v>1.1.0</v>
      </c>
      <c r="B94" s="93" t="str">
        <f>Objects!$AW$47</f>
        <v>Nickel Metal Hydride Battery (1-Cell)</v>
      </c>
      <c r="C94" s="93" t="str">
        <f>Objects!$AW$1</f>
        <v>Custom Object</v>
      </c>
      <c r="D94" s="93" t="str">
        <f>Objects!$AW$47</f>
        <v>Nickel Metal Hydride Battery (1-Cell)</v>
      </c>
      <c r="E94" s="93">
        <v>87</v>
      </c>
      <c r="F94" s="93">
        <v>3</v>
      </c>
      <c r="G94" s="93">
        <v>2400</v>
      </c>
    </row>
    <row r="95" spans="1:7" x14ac:dyDescent="0.25">
      <c r="A95" s="93" t="str">
        <f>[3]Enums!$A$144</f>
        <v>1.1.0</v>
      </c>
      <c r="B95" s="93" t="str">
        <f>Objects!$AW$48</f>
        <v>Nickel Metal Hydride Battery (9-Cell)</v>
      </c>
      <c r="C95" s="93" t="str">
        <f>Objects!$AW$1</f>
        <v>Custom Object</v>
      </c>
      <c r="D95" s="93" t="str">
        <f>Objects!$AW$48</f>
        <v>Nickel Metal Hydride Battery (9-Cell)</v>
      </c>
      <c r="E95" s="93">
        <v>88</v>
      </c>
      <c r="F95" s="93">
        <v>8</v>
      </c>
      <c r="G95" s="93">
        <v>21600</v>
      </c>
    </row>
    <row r="96" spans="1:7" x14ac:dyDescent="0.25">
      <c r="A96" s="93" t="str">
        <f>[3]Enums!$A$144</f>
        <v>1.1.0</v>
      </c>
      <c r="B96" s="93" t="str">
        <f>D96</f>
        <v>Coal Block</v>
      </c>
      <c r="C96" s="93" t="str">
        <f>Objects!$AZ$1</f>
        <v>Minecraft Block</v>
      </c>
      <c r="D96" s="93" t="str">
        <f>Objects!AZ175</f>
        <v>Coal Block</v>
      </c>
      <c r="E96" s="93">
        <v>89</v>
      </c>
      <c r="F96" s="93">
        <v>3</v>
      </c>
      <c r="G96" s="93">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34"/>
  <sheetViews>
    <sheetView workbookViewId="0">
      <pane xSplit="4" ySplit="1" topLeftCell="E26" activePane="bottomRight" state="frozen"/>
      <selection pane="topRight" activeCell="E1" sqref="E1"/>
      <selection pane="bottomLeft" activeCell="A2" sqref="A2"/>
      <selection pane="bottomRight" activeCell="C38" sqref="C38"/>
    </sheetView>
  </sheetViews>
  <sheetFormatPr defaultColWidth="8.85546875" defaultRowHeight="12.75" x14ac:dyDescent="0.2"/>
  <cols>
    <col min="1" max="1" width="8.85546875" style="116"/>
    <col min="2" max="2" width="9.28515625" style="116" customWidth="1"/>
    <col min="3" max="3" width="11.7109375" style="116" customWidth="1"/>
    <col min="4" max="4" width="20.85546875" style="116" customWidth="1"/>
    <col min="5" max="5" width="8.85546875" style="116" customWidth="1"/>
    <col min="6" max="6" width="10.140625" style="116" customWidth="1"/>
    <col min="7" max="7" width="15.7109375" style="116" customWidth="1"/>
    <col min="8" max="11" width="8.85546875" style="116"/>
    <col min="12" max="12" width="32.7109375" style="117" bestFit="1" customWidth="1"/>
    <col min="13" max="13" width="8.85546875" style="117"/>
    <col min="14" max="14" width="14" style="116" bestFit="1" customWidth="1"/>
    <col min="15" max="15" width="10.42578125" style="116" bestFit="1" customWidth="1"/>
    <col min="16" max="19" width="8.85546875" style="116"/>
    <col min="20" max="20" width="10.28515625" style="116" bestFit="1" customWidth="1"/>
    <col min="21" max="21" width="11.85546875" style="116" bestFit="1" customWidth="1"/>
    <col min="22" max="22" width="10.140625" style="116" bestFit="1" customWidth="1"/>
    <col min="23" max="23" width="96" style="116" bestFit="1" customWidth="1"/>
    <col min="24" max="24" width="24" style="116" customWidth="1"/>
    <col min="25" max="25" width="12.5703125" style="116" customWidth="1"/>
    <col min="26" max="26" width="8.85546875" style="116"/>
    <col min="27" max="27" width="14.85546875" style="116" customWidth="1"/>
    <col min="28" max="16384" width="8.85546875" style="116"/>
  </cols>
  <sheetData>
    <row r="1" spans="1:32" ht="25.5" x14ac:dyDescent="0.2">
      <c r="A1" s="194" t="str">
        <f>[3]Enums!$A$133</f>
        <v>Version</v>
      </c>
      <c r="B1" s="195" t="str">
        <f>"Block "&amp;'[3]Game IDs'!$A$1</f>
        <v>Block Game ID</v>
      </c>
      <c r="C1" s="195" t="str">
        <f>"Tile Entity "&amp;'[3]Game IDs'!$A$1</f>
        <v>Tile Entity Game ID</v>
      </c>
      <c r="D1" s="194" t="s">
        <v>154</v>
      </c>
      <c r="E1" s="194" t="s">
        <v>153</v>
      </c>
      <c r="F1" s="194" t="s">
        <v>152</v>
      </c>
      <c r="G1" s="194" t="s">
        <v>163</v>
      </c>
      <c r="H1" s="194" t="s">
        <v>322</v>
      </c>
      <c r="I1" s="194" t="s">
        <v>158</v>
      </c>
      <c r="J1" s="194" t="s">
        <v>159</v>
      </c>
      <c r="K1" s="194" t="s">
        <v>73</v>
      </c>
      <c r="L1" s="202" t="s">
        <v>42</v>
      </c>
      <c r="M1" s="202" t="s">
        <v>43</v>
      </c>
      <c r="N1" s="194" t="s">
        <v>151</v>
      </c>
      <c r="O1" s="194" t="s">
        <v>150</v>
      </c>
      <c r="P1" s="194" t="s">
        <v>149</v>
      </c>
      <c r="Q1" s="194" t="s">
        <v>148</v>
      </c>
      <c r="R1" s="194" t="s">
        <v>160</v>
      </c>
      <c r="S1" s="194" t="s">
        <v>161</v>
      </c>
      <c r="T1" s="194" t="s">
        <v>162</v>
      </c>
      <c r="U1" s="194" t="s">
        <v>147</v>
      </c>
      <c r="V1" s="194" t="s">
        <v>146</v>
      </c>
      <c r="W1" s="196" t="s">
        <v>145</v>
      </c>
      <c r="X1" s="196" t="s">
        <v>144</v>
      </c>
      <c r="Y1" s="196" t="s">
        <v>143</v>
      </c>
      <c r="Z1" s="196" t="s">
        <v>142</v>
      </c>
      <c r="AA1" s="196" t="s">
        <v>141</v>
      </c>
      <c r="AB1" s="196" t="s">
        <v>140</v>
      </c>
      <c r="AC1" s="196" t="s">
        <v>139</v>
      </c>
      <c r="AD1" s="196" t="s">
        <v>138</v>
      </c>
      <c r="AE1" s="196" t="s">
        <v>137</v>
      </c>
      <c r="AF1" s="196" t="s">
        <v>136</v>
      </c>
    </row>
    <row r="2" spans="1:32" x14ac:dyDescent="0.2">
      <c r="A2" s="198" t="str">
        <f>[3]Enums!$A$134</f>
        <v>1.0.0</v>
      </c>
      <c r="B2" s="203" t="s">
        <v>135</v>
      </c>
      <c r="C2" s="120" t="s">
        <v>134</v>
      </c>
      <c r="D2" s="198" t="s">
        <v>133</v>
      </c>
      <c r="E2" s="197">
        <v>0</v>
      </c>
      <c r="F2" s="197">
        <v>2000</v>
      </c>
      <c r="G2" s="197" t="b">
        <v>0</v>
      </c>
      <c r="H2" s="204">
        <v>1</v>
      </c>
      <c r="I2" s="204">
        <v>1</v>
      </c>
      <c r="J2" s="204">
        <v>1</v>
      </c>
      <c r="K2" s="204"/>
      <c r="L2" s="205"/>
      <c r="M2" s="205" t="s">
        <v>164</v>
      </c>
      <c r="N2" s="197"/>
      <c r="O2" s="197"/>
      <c r="P2" s="197"/>
      <c r="Q2" s="197"/>
      <c r="R2" s="197"/>
      <c r="S2" s="197"/>
      <c r="T2" s="197"/>
      <c r="U2" s="198"/>
      <c r="V2" s="197"/>
      <c r="W2" s="197" t="s">
        <v>132</v>
      </c>
      <c r="X2" s="197" t="str">
        <f>Objects!V67</f>
        <v>Bag (PolyIsoPrene Pellets)</v>
      </c>
      <c r="Y2" s="197">
        <v>1</v>
      </c>
      <c r="Z2" s="197">
        <v>120</v>
      </c>
      <c r="AA2" s="197">
        <v>60</v>
      </c>
      <c r="AB2" s="197"/>
      <c r="AC2" s="197"/>
      <c r="AD2" s="197"/>
      <c r="AE2" s="197"/>
      <c r="AF2" s="197"/>
    </row>
    <row r="3" spans="1:32" x14ac:dyDescent="0.2">
      <c r="A3" s="198" t="str">
        <f>[3]Enums!$A$134</f>
        <v>1.0.0</v>
      </c>
      <c r="B3" s="203" t="s">
        <v>131</v>
      </c>
      <c r="C3" s="120" t="s">
        <v>130</v>
      </c>
      <c r="D3" s="198" t="s">
        <v>129</v>
      </c>
      <c r="E3" s="197">
        <f t="shared" ref="E3:F13" si="0" xml:space="preserve"> E2 + 1</f>
        <v>1</v>
      </c>
      <c r="F3" s="197">
        <f t="shared" si="0"/>
        <v>2001</v>
      </c>
      <c r="G3" s="197" t="b">
        <v>1</v>
      </c>
      <c r="H3" s="204">
        <v>1</v>
      </c>
      <c r="I3" s="204">
        <v>2</v>
      </c>
      <c r="J3" s="204">
        <v>2</v>
      </c>
      <c r="K3" s="204"/>
      <c r="L3" s="205"/>
      <c r="M3" s="205" t="s">
        <v>167</v>
      </c>
      <c r="N3" s="197" t="s">
        <v>79</v>
      </c>
      <c r="O3" s="197"/>
      <c r="P3" s="197" t="s">
        <v>84</v>
      </c>
      <c r="Q3" s="197"/>
      <c r="R3" s="197"/>
      <c r="S3" s="197"/>
      <c r="T3" s="197"/>
      <c r="U3" s="197" t="s">
        <v>80</v>
      </c>
      <c r="V3" s="198" t="s">
        <v>79</v>
      </c>
      <c r="W3" s="197"/>
      <c r="X3" s="197"/>
      <c r="Y3" s="197"/>
      <c r="Z3" s="197"/>
      <c r="AA3" s="197"/>
      <c r="AB3" s="197"/>
      <c r="AC3" s="197"/>
      <c r="AD3" s="197"/>
      <c r="AE3" s="197"/>
      <c r="AF3" s="197"/>
    </row>
    <row r="4" spans="1:32" x14ac:dyDescent="0.2">
      <c r="A4" s="198" t="str">
        <f>[3]Enums!$A$134</f>
        <v>1.0.0</v>
      </c>
      <c r="B4" s="203" t="s">
        <v>128</v>
      </c>
      <c r="C4" s="120" t="s">
        <v>127</v>
      </c>
      <c r="D4" s="198" t="s">
        <v>126</v>
      </c>
      <c r="E4" s="197">
        <f t="shared" si="0"/>
        <v>2</v>
      </c>
      <c r="F4" s="197">
        <f t="shared" si="0"/>
        <v>2002</v>
      </c>
      <c r="G4" s="197" t="b">
        <v>1</v>
      </c>
      <c r="H4" s="204">
        <v>1</v>
      </c>
      <c r="I4" s="204">
        <v>4</v>
      </c>
      <c r="J4" s="204">
        <v>2</v>
      </c>
      <c r="K4" s="206" t="s">
        <v>164</v>
      </c>
      <c r="L4" s="205" t="s">
        <v>167</v>
      </c>
      <c r="M4" s="205" t="s">
        <v>166</v>
      </c>
      <c r="N4" s="197" t="s">
        <v>79</v>
      </c>
      <c r="O4" s="197"/>
      <c r="P4" s="197" t="s">
        <v>84</v>
      </c>
      <c r="Q4" s="197"/>
      <c r="R4" s="197"/>
      <c r="S4" s="197"/>
      <c r="T4" s="197"/>
      <c r="U4" s="197" t="s">
        <v>80</v>
      </c>
      <c r="V4" s="198" t="s">
        <v>79</v>
      </c>
      <c r="W4" s="198" t="s">
        <v>91</v>
      </c>
      <c r="X4" s="197">
        <v>30</v>
      </c>
      <c r="Y4" s="197">
        <v>1</v>
      </c>
      <c r="Z4" s="197">
        <v>10</v>
      </c>
      <c r="AA4" s="197">
        <v>1</v>
      </c>
      <c r="AB4" s="197"/>
      <c r="AC4" s="197"/>
      <c r="AD4" s="197"/>
      <c r="AE4" s="197"/>
      <c r="AF4" s="197"/>
    </row>
    <row r="5" spans="1:32" x14ac:dyDescent="0.2">
      <c r="A5" s="198" t="str">
        <f>[3]Enums!$A$134</f>
        <v>1.0.0</v>
      </c>
      <c r="B5" s="203" t="s">
        <v>125</v>
      </c>
      <c r="C5" s="120" t="s">
        <v>124</v>
      </c>
      <c r="D5" s="198" t="s">
        <v>123</v>
      </c>
      <c r="E5" s="197">
        <f t="shared" si="0"/>
        <v>3</v>
      </c>
      <c r="F5" s="197">
        <f t="shared" si="0"/>
        <v>2003</v>
      </c>
      <c r="G5" s="197" t="b">
        <v>1</v>
      </c>
      <c r="H5" s="204">
        <v>1</v>
      </c>
      <c r="I5" s="204">
        <v>4</v>
      </c>
      <c r="J5" s="204">
        <v>2</v>
      </c>
      <c r="K5" s="206" t="s">
        <v>164</v>
      </c>
      <c r="L5" s="205" t="s">
        <v>167</v>
      </c>
      <c r="M5" s="205" t="s">
        <v>175</v>
      </c>
      <c r="N5" s="197" t="s">
        <v>79</v>
      </c>
      <c r="O5" s="197"/>
      <c r="P5" s="197" t="s">
        <v>84</v>
      </c>
      <c r="Q5" s="197"/>
      <c r="R5" s="197"/>
      <c r="S5" s="197"/>
      <c r="T5" s="197"/>
      <c r="U5" s="197" t="s">
        <v>80</v>
      </c>
      <c r="V5" s="198" t="s">
        <v>79</v>
      </c>
      <c r="W5" s="198" t="s">
        <v>91</v>
      </c>
      <c r="X5" s="197">
        <v>30</v>
      </c>
      <c r="Y5" s="197">
        <v>1</v>
      </c>
      <c r="Z5" s="197">
        <v>10</v>
      </c>
      <c r="AA5" s="197">
        <v>1</v>
      </c>
      <c r="AB5" s="197"/>
      <c r="AC5" s="197"/>
      <c r="AD5" s="197"/>
      <c r="AE5" s="197"/>
      <c r="AF5" s="197"/>
    </row>
    <row r="6" spans="1:32" x14ac:dyDescent="0.2">
      <c r="A6" s="198" t="str">
        <f>[3]Enums!$A$134</f>
        <v>1.0.0</v>
      </c>
      <c r="B6" s="203" t="s">
        <v>122</v>
      </c>
      <c r="C6" s="120" t="s">
        <v>121</v>
      </c>
      <c r="D6" s="207" t="s">
        <v>120</v>
      </c>
      <c r="E6" s="197">
        <f t="shared" si="0"/>
        <v>4</v>
      </c>
      <c r="F6" s="197">
        <f t="shared" si="0"/>
        <v>2004</v>
      </c>
      <c r="G6" s="197" t="b">
        <v>1</v>
      </c>
      <c r="H6" s="204">
        <v>4</v>
      </c>
      <c r="I6" s="204">
        <v>4</v>
      </c>
      <c r="J6" s="204">
        <v>4</v>
      </c>
      <c r="K6" s="206" t="s">
        <v>164</v>
      </c>
      <c r="L6" s="205" t="s">
        <v>168</v>
      </c>
      <c r="M6" s="205" t="s">
        <v>170</v>
      </c>
      <c r="N6" s="197" t="s">
        <v>79</v>
      </c>
      <c r="O6" s="197"/>
      <c r="P6" s="197" t="s">
        <v>84</v>
      </c>
      <c r="Q6" s="197"/>
      <c r="R6" s="197"/>
      <c r="S6" s="197"/>
      <c r="T6" s="197"/>
      <c r="U6" s="197" t="s">
        <v>80</v>
      </c>
      <c r="V6" s="198" t="s">
        <v>79</v>
      </c>
      <c r="W6" s="197" t="s">
        <v>91</v>
      </c>
      <c r="X6" s="197">
        <v>30</v>
      </c>
      <c r="Y6" s="197">
        <v>1</v>
      </c>
      <c r="Z6" s="197">
        <v>10</v>
      </c>
      <c r="AA6" s="197">
        <v>1</v>
      </c>
      <c r="AB6" s="197"/>
      <c r="AC6" s="197"/>
      <c r="AD6" s="197"/>
      <c r="AE6" s="197"/>
      <c r="AF6" s="197"/>
    </row>
    <row r="7" spans="1:32" x14ac:dyDescent="0.2">
      <c r="A7" s="198" t="str">
        <f>[3]Enums!$A$134</f>
        <v>1.0.0</v>
      </c>
      <c r="B7" s="203" t="s">
        <v>119</v>
      </c>
      <c r="C7" s="120" t="s">
        <v>118</v>
      </c>
      <c r="D7" s="207" t="s">
        <v>117</v>
      </c>
      <c r="E7" s="197">
        <f t="shared" si="0"/>
        <v>5</v>
      </c>
      <c r="F7" s="197">
        <f t="shared" si="0"/>
        <v>2005</v>
      </c>
      <c r="G7" s="197" t="b">
        <v>1</v>
      </c>
      <c r="H7" s="204">
        <v>2</v>
      </c>
      <c r="I7" s="204">
        <v>2</v>
      </c>
      <c r="J7" s="204">
        <v>8</v>
      </c>
      <c r="K7" s="208" t="s">
        <v>171</v>
      </c>
      <c r="L7" s="205" t="s">
        <v>172</v>
      </c>
      <c r="M7" s="208" t="s">
        <v>173</v>
      </c>
      <c r="N7" s="197" t="s">
        <v>79</v>
      </c>
      <c r="O7" s="197"/>
      <c r="P7" s="197" t="s">
        <v>84</v>
      </c>
      <c r="Q7" s="197"/>
      <c r="R7" s="197"/>
      <c r="S7" s="197"/>
      <c r="T7" s="197"/>
      <c r="U7" s="197" t="s">
        <v>80</v>
      </c>
      <c r="V7" s="198" t="s">
        <v>79</v>
      </c>
      <c r="W7" s="197" t="s">
        <v>91</v>
      </c>
      <c r="X7" s="197">
        <v>30</v>
      </c>
      <c r="Y7" s="197">
        <v>1</v>
      </c>
      <c r="Z7" s="197">
        <v>10</v>
      </c>
      <c r="AA7" s="197">
        <v>1</v>
      </c>
      <c r="AB7" s="197"/>
      <c r="AC7" s="197"/>
      <c r="AD7" s="197"/>
      <c r="AE7" s="197"/>
      <c r="AF7" s="197"/>
    </row>
    <row r="8" spans="1:32" x14ac:dyDescent="0.2">
      <c r="A8" s="198" t="str">
        <f>[3]Enums!$A$134</f>
        <v>1.0.0</v>
      </c>
      <c r="B8" s="203" t="s">
        <v>116</v>
      </c>
      <c r="C8" s="120" t="s">
        <v>115</v>
      </c>
      <c r="D8" s="209" t="s">
        <v>114</v>
      </c>
      <c r="E8" s="197">
        <f t="shared" si="0"/>
        <v>6</v>
      </c>
      <c r="F8" s="197">
        <f t="shared" si="0"/>
        <v>2006</v>
      </c>
      <c r="G8" s="197" t="b">
        <v>1</v>
      </c>
      <c r="H8" s="204">
        <v>1</v>
      </c>
      <c r="I8" s="204">
        <v>3</v>
      </c>
      <c r="J8" s="204">
        <v>3</v>
      </c>
      <c r="K8" s="210" t="s">
        <v>164</v>
      </c>
      <c r="L8" s="205" t="s">
        <v>167</v>
      </c>
      <c r="M8" s="205" t="s">
        <v>167</v>
      </c>
      <c r="N8" s="198" t="s">
        <v>79</v>
      </c>
      <c r="O8" s="197"/>
      <c r="P8" s="198" t="s">
        <v>84</v>
      </c>
      <c r="Q8" s="198"/>
      <c r="R8" s="198"/>
      <c r="S8" s="198"/>
      <c r="T8" s="197"/>
      <c r="U8" s="198" t="s">
        <v>80</v>
      </c>
      <c r="V8" s="198" t="s">
        <v>79</v>
      </c>
      <c r="W8" s="197" t="s">
        <v>91</v>
      </c>
      <c r="X8" s="197">
        <v>15</v>
      </c>
      <c r="Y8" s="197">
        <v>1</v>
      </c>
      <c r="Z8" s="197">
        <v>10</v>
      </c>
      <c r="AA8" s="197">
        <v>1</v>
      </c>
      <c r="AB8" s="197"/>
      <c r="AC8" s="197"/>
      <c r="AD8" s="197"/>
      <c r="AE8" s="197"/>
      <c r="AF8" s="197"/>
    </row>
    <row r="9" spans="1:32" ht="15" x14ac:dyDescent="0.25">
      <c r="A9" s="198" t="str">
        <f>[3]Enums!$A$134</f>
        <v>1.0.0</v>
      </c>
      <c r="B9" s="203" t="s">
        <v>113</v>
      </c>
      <c r="C9" s="120" t="s">
        <v>112</v>
      </c>
      <c r="D9" s="211" t="s">
        <v>178</v>
      </c>
      <c r="E9" s="197">
        <f t="shared" si="0"/>
        <v>7</v>
      </c>
      <c r="F9" s="197">
        <f t="shared" si="0"/>
        <v>2007</v>
      </c>
      <c r="G9" s="197" t="b">
        <v>1</v>
      </c>
      <c r="H9" s="204">
        <v>1</v>
      </c>
      <c r="I9" s="204">
        <v>1</v>
      </c>
      <c r="J9" s="204">
        <v>1</v>
      </c>
      <c r="K9" s="206"/>
      <c r="L9" s="205"/>
      <c r="M9" s="205" t="s">
        <v>164</v>
      </c>
      <c r="N9" s="197" t="s">
        <v>80</v>
      </c>
      <c r="O9" s="197"/>
      <c r="P9" s="197" t="s">
        <v>84</v>
      </c>
      <c r="Q9" s="197"/>
      <c r="R9" s="197"/>
      <c r="S9" s="197"/>
      <c r="T9" s="197"/>
      <c r="U9" s="197" t="s">
        <v>80</v>
      </c>
      <c r="V9" s="197" t="s">
        <v>80</v>
      </c>
      <c r="W9" s="197" t="s">
        <v>95</v>
      </c>
      <c r="X9" s="197">
        <v>3.6</v>
      </c>
      <c r="Y9" s="197">
        <v>1</v>
      </c>
      <c r="Z9" s="197"/>
      <c r="AA9" s="197"/>
      <c r="AB9" s="197"/>
      <c r="AC9" s="197"/>
      <c r="AD9" s="197"/>
      <c r="AE9" s="197"/>
      <c r="AF9" s="197"/>
    </row>
    <row r="10" spans="1:32" ht="15" x14ac:dyDescent="0.25">
      <c r="A10" s="198" t="str">
        <f>[3]Enums!$A$134</f>
        <v>1.0.0</v>
      </c>
      <c r="B10" s="203" t="s">
        <v>111</v>
      </c>
      <c r="C10" s="120" t="s">
        <v>110</v>
      </c>
      <c r="D10" s="122" t="s">
        <v>109</v>
      </c>
      <c r="E10" s="197">
        <f t="shared" si="0"/>
        <v>8</v>
      </c>
      <c r="F10" s="197">
        <f t="shared" si="0"/>
        <v>2008</v>
      </c>
      <c r="G10" s="197" t="b">
        <v>1</v>
      </c>
      <c r="H10" s="204">
        <v>1</v>
      </c>
      <c r="I10" s="204">
        <v>4</v>
      </c>
      <c r="J10" s="204">
        <v>3</v>
      </c>
      <c r="K10" s="206" t="s">
        <v>164</v>
      </c>
      <c r="L10" s="205" t="s">
        <v>174</v>
      </c>
      <c r="M10" s="205" t="s">
        <v>166</v>
      </c>
      <c r="N10" s="198" t="s">
        <v>79</v>
      </c>
      <c r="O10" s="197"/>
      <c r="P10" s="198" t="s">
        <v>84</v>
      </c>
      <c r="Q10" s="198"/>
      <c r="R10" s="198"/>
      <c r="S10" s="198"/>
      <c r="T10" s="197"/>
      <c r="U10" s="198" t="s">
        <v>80</v>
      </c>
      <c r="V10" s="198" t="s">
        <v>79</v>
      </c>
      <c r="W10" s="197" t="s">
        <v>91</v>
      </c>
      <c r="X10" s="197">
        <v>15</v>
      </c>
      <c r="Y10" s="197">
        <v>1</v>
      </c>
      <c r="Z10" s="197">
        <v>10</v>
      </c>
      <c r="AA10" s="197">
        <v>1</v>
      </c>
      <c r="AB10" s="197"/>
      <c r="AC10" s="197"/>
      <c r="AD10" s="197"/>
      <c r="AE10" s="197"/>
      <c r="AF10" s="197"/>
    </row>
    <row r="11" spans="1:32" ht="15" x14ac:dyDescent="0.25">
      <c r="A11" s="198" t="str">
        <f>[3]Enums!$A$134</f>
        <v>1.0.0</v>
      </c>
      <c r="B11" s="203" t="s">
        <v>108</v>
      </c>
      <c r="C11" s="120" t="s">
        <v>107</v>
      </c>
      <c r="D11" s="122" t="s">
        <v>106</v>
      </c>
      <c r="E11" s="197">
        <f t="shared" si="0"/>
        <v>9</v>
      </c>
      <c r="F11" s="197">
        <f t="shared" si="0"/>
        <v>2009</v>
      </c>
      <c r="G11" s="197" t="b">
        <v>1</v>
      </c>
      <c r="H11" s="204">
        <v>2</v>
      </c>
      <c r="I11" s="204">
        <v>2</v>
      </c>
      <c r="J11" s="204">
        <v>7</v>
      </c>
      <c r="K11" s="204"/>
      <c r="L11" s="205"/>
      <c r="M11" s="205" t="s">
        <v>164</v>
      </c>
      <c r="N11" s="212" t="s">
        <v>79</v>
      </c>
      <c r="O11" s="197"/>
      <c r="P11" s="197"/>
      <c r="Q11" s="197"/>
      <c r="R11" s="197"/>
      <c r="S11" s="197"/>
      <c r="T11" s="197"/>
      <c r="U11" s="212" t="s">
        <v>80</v>
      </c>
      <c r="V11" s="212" t="s">
        <v>79</v>
      </c>
      <c r="W11" s="119" t="s">
        <v>105</v>
      </c>
      <c r="X11" s="119" t="str">
        <f>Objects!L111</f>
        <v>Drum (Crude Oil)</v>
      </c>
      <c r="Y11" s="119">
        <v>1</v>
      </c>
      <c r="Z11" s="119" t="str">
        <f>Objects!C22</f>
        <v>OilField</v>
      </c>
      <c r="AA11" s="119">
        <v>90</v>
      </c>
      <c r="AB11" s="197"/>
      <c r="AC11" s="197"/>
      <c r="AD11" s="197"/>
      <c r="AE11" s="197"/>
      <c r="AF11" s="197"/>
    </row>
    <row r="12" spans="1:32" ht="15" x14ac:dyDescent="0.25">
      <c r="A12" s="198" t="str">
        <f>[3]Enums!$A$134</f>
        <v>1.0.0</v>
      </c>
      <c r="B12" s="203" t="s">
        <v>104</v>
      </c>
      <c r="C12" s="120" t="s">
        <v>103</v>
      </c>
      <c r="D12" s="121" t="s">
        <v>102</v>
      </c>
      <c r="E12" s="197">
        <f t="shared" si="0"/>
        <v>10</v>
      </c>
      <c r="F12" s="197">
        <f t="shared" si="0"/>
        <v>2010</v>
      </c>
      <c r="G12" s="197" t="b">
        <v>0</v>
      </c>
      <c r="H12" s="204">
        <v>1</v>
      </c>
      <c r="I12" s="204">
        <v>1</v>
      </c>
      <c r="J12" s="204">
        <v>1</v>
      </c>
      <c r="K12" s="204"/>
      <c r="L12" s="205"/>
      <c r="M12" s="205" t="s">
        <v>164</v>
      </c>
      <c r="N12" s="212" t="s">
        <v>79</v>
      </c>
      <c r="O12" s="212"/>
      <c r="P12" s="197"/>
      <c r="Q12" s="197"/>
      <c r="R12" s="197"/>
      <c r="S12" s="197"/>
      <c r="T12" s="197"/>
      <c r="U12" s="212" t="s">
        <v>80</v>
      </c>
      <c r="V12" s="212" t="s">
        <v>79</v>
      </c>
      <c r="W12" s="197"/>
      <c r="X12" s="197"/>
      <c r="Y12" s="197"/>
      <c r="Z12" s="197"/>
      <c r="AA12" s="197"/>
      <c r="AB12" s="197"/>
      <c r="AC12" s="197"/>
      <c r="AD12" s="197"/>
      <c r="AE12" s="197"/>
      <c r="AF12" s="197"/>
    </row>
    <row r="13" spans="1:32" ht="15" x14ac:dyDescent="0.25">
      <c r="A13" s="198"/>
      <c r="B13" s="120" t="s">
        <v>101</v>
      </c>
      <c r="C13" s="120" t="s">
        <v>100</v>
      </c>
      <c r="D13" s="211" t="s">
        <v>99</v>
      </c>
      <c r="E13" s="197">
        <f t="shared" si="0"/>
        <v>11</v>
      </c>
      <c r="F13" s="197">
        <f t="shared" si="0"/>
        <v>2011</v>
      </c>
      <c r="G13" s="197" t="b">
        <v>0</v>
      </c>
      <c r="H13" s="204">
        <v>1</v>
      </c>
      <c r="I13" s="204">
        <v>1</v>
      </c>
      <c r="J13" s="204">
        <v>1</v>
      </c>
      <c r="K13" s="204"/>
      <c r="L13" s="205"/>
      <c r="M13" s="205" t="s">
        <v>164</v>
      </c>
      <c r="N13" s="197"/>
      <c r="O13" s="197"/>
      <c r="P13" s="197"/>
      <c r="Q13" s="197"/>
      <c r="R13" s="197"/>
      <c r="S13" s="197"/>
      <c r="T13" s="197"/>
      <c r="U13" s="197"/>
      <c r="V13" s="197"/>
      <c r="W13" s="197"/>
      <c r="X13" s="197"/>
      <c r="Y13" s="197"/>
      <c r="Z13" s="197"/>
      <c r="AA13" s="197"/>
      <c r="AB13" s="197"/>
      <c r="AC13" s="197"/>
      <c r="AD13" s="197"/>
      <c r="AE13" s="197"/>
      <c r="AF13" s="197"/>
    </row>
    <row r="14" spans="1:32" ht="15" x14ac:dyDescent="0.25">
      <c r="A14" s="198" t="str">
        <f>[3]Enums!$A$134</f>
        <v>1.0.0</v>
      </c>
      <c r="B14" s="120" t="s">
        <v>98</v>
      </c>
      <c r="C14" s="118" t="s">
        <v>97</v>
      </c>
      <c r="D14" s="211" t="s">
        <v>96</v>
      </c>
      <c r="E14" s="197">
        <v>12</v>
      </c>
      <c r="F14" s="197">
        <v>2012</v>
      </c>
      <c r="G14" s="197" t="b">
        <v>0</v>
      </c>
      <c r="H14" s="204">
        <v>1</v>
      </c>
      <c r="I14" s="204">
        <v>1</v>
      </c>
      <c r="J14" s="204">
        <v>1</v>
      </c>
      <c r="K14" s="206"/>
      <c r="L14" s="205"/>
      <c r="M14" s="205" t="s">
        <v>164</v>
      </c>
      <c r="N14" s="197" t="s">
        <v>79</v>
      </c>
      <c r="O14" s="197"/>
      <c r="P14" s="197"/>
      <c r="Q14" s="197"/>
      <c r="R14" s="197"/>
      <c r="S14" s="197"/>
      <c r="T14" s="197"/>
      <c r="U14" s="197" t="s">
        <v>80</v>
      </c>
      <c r="V14" s="197" t="s">
        <v>79</v>
      </c>
      <c r="W14" s="197" t="s">
        <v>95</v>
      </c>
      <c r="X14" s="197">
        <v>50</v>
      </c>
      <c r="Y14" s="197">
        <v>1</v>
      </c>
      <c r="Z14" s="197"/>
      <c r="AA14" s="197"/>
      <c r="AB14" s="197"/>
      <c r="AC14" s="197"/>
      <c r="AD14" s="197"/>
      <c r="AE14" s="197"/>
      <c r="AF14" s="197"/>
    </row>
    <row r="15" spans="1:32" x14ac:dyDescent="0.2">
      <c r="A15" s="198" t="str">
        <f>[3]Enums!$A$134</f>
        <v>1.0.0</v>
      </c>
      <c r="B15" s="120" t="s">
        <v>94</v>
      </c>
      <c r="C15" s="120" t="s">
        <v>93</v>
      </c>
      <c r="D15" s="198" t="s">
        <v>92</v>
      </c>
      <c r="E15" s="197">
        <v>13</v>
      </c>
      <c r="F15" s="197">
        <v>2013</v>
      </c>
      <c r="G15" s="197" t="b">
        <v>1</v>
      </c>
      <c r="H15" s="204">
        <v>2</v>
      </c>
      <c r="I15" s="204">
        <v>2</v>
      </c>
      <c r="J15" s="204">
        <v>4</v>
      </c>
      <c r="K15" s="206" t="s">
        <v>164</v>
      </c>
      <c r="L15" s="205" t="s">
        <v>169</v>
      </c>
      <c r="M15" s="205" t="s">
        <v>165</v>
      </c>
      <c r="N15" s="198" t="s">
        <v>79</v>
      </c>
      <c r="O15" s="197"/>
      <c r="P15" s="198" t="s">
        <v>84</v>
      </c>
      <c r="Q15" s="198"/>
      <c r="R15" s="198"/>
      <c r="S15" s="198"/>
      <c r="T15" s="197"/>
      <c r="U15" s="198" t="s">
        <v>80</v>
      </c>
      <c r="V15" s="198" t="s">
        <v>79</v>
      </c>
      <c r="W15" s="197" t="s">
        <v>91</v>
      </c>
      <c r="X15" s="197">
        <v>30</v>
      </c>
      <c r="Y15" s="197">
        <v>1</v>
      </c>
      <c r="Z15" s="197">
        <v>10</v>
      </c>
      <c r="AA15" s="197">
        <v>1</v>
      </c>
      <c r="AB15" s="197"/>
      <c r="AC15" s="197"/>
      <c r="AD15" s="197"/>
      <c r="AE15" s="197"/>
      <c r="AF15" s="197"/>
    </row>
    <row r="16" spans="1:32" ht="15" x14ac:dyDescent="0.25">
      <c r="A16" s="198" t="str">
        <f>[3]Enums!$A$134</f>
        <v>1.0.0</v>
      </c>
      <c r="B16" s="120" t="s">
        <v>90</v>
      </c>
      <c r="C16" s="120" t="s">
        <v>89</v>
      </c>
      <c r="D16" s="211" t="s">
        <v>88</v>
      </c>
      <c r="E16" s="197">
        <v>14</v>
      </c>
      <c r="F16" s="197">
        <v>2014</v>
      </c>
      <c r="G16" s="197" t="b">
        <v>0</v>
      </c>
      <c r="H16" s="204">
        <v>1</v>
      </c>
      <c r="I16" s="204">
        <v>1</v>
      </c>
      <c r="J16" s="204">
        <v>1</v>
      </c>
      <c r="K16" s="204"/>
      <c r="L16" s="205"/>
      <c r="M16" s="205" t="s">
        <v>164</v>
      </c>
      <c r="N16" s="198" t="s">
        <v>79</v>
      </c>
      <c r="O16" s="197"/>
      <c r="P16" s="197"/>
      <c r="Q16" s="197"/>
      <c r="R16" s="197"/>
      <c r="S16" s="197"/>
      <c r="T16" s="197"/>
      <c r="U16" s="198" t="s">
        <v>80</v>
      </c>
      <c r="V16" s="198" t="s">
        <v>79</v>
      </c>
      <c r="W16" s="197"/>
      <c r="X16" s="197"/>
      <c r="Y16" s="197"/>
      <c r="Z16" s="197"/>
      <c r="AA16" s="197"/>
      <c r="AB16" s="197"/>
      <c r="AC16" s="197"/>
      <c r="AD16" s="197"/>
      <c r="AE16" s="197"/>
      <c r="AF16" s="197"/>
    </row>
    <row r="17" spans="1:32" ht="15" x14ac:dyDescent="0.25">
      <c r="A17" s="198" t="str">
        <f>[3]Enums!$A$134</f>
        <v>1.0.0</v>
      </c>
      <c r="B17" s="203" t="s">
        <v>87</v>
      </c>
      <c r="C17" s="203" t="s">
        <v>86</v>
      </c>
      <c r="D17" s="211" t="s">
        <v>85</v>
      </c>
      <c r="E17" s="197">
        <v>15</v>
      </c>
      <c r="F17" s="197">
        <v>2015</v>
      </c>
      <c r="G17" s="197" t="b">
        <v>1</v>
      </c>
      <c r="H17" s="204">
        <v>1</v>
      </c>
      <c r="I17" s="204">
        <v>1</v>
      </c>
      <c r="J17" s="204">
        <v>1</v>
      </c>
      <c r="K17" s="204"/>
      <c r="L17" s="205"/>
      <c r="M17" s="205" t="s">
        <v>164</v>
      </c>
      <c r="N17" s="198" t="s">
        <v>79</v>
      </c>
      <c r="O17" s="197" t="s">
        <v>80</v>
      </c>
      <c r="P17" s="197" t="s">
        <v>84</v>
      </c>
      <c r="Q17" s="197"/>
      <c r="R17" s="197"/>
      <c r="S17" s="197"/>
      <c r="T17" s="197"/>
      <c r="U17" s="198" t="s">
        <v>80</v>
      </c>
      <c r="V17" s="198" t="s">
        <v>79</v>
      </c>
      <c r="W17" s="119" t="s">
        <v>156</v>
      </c>
      <c r="X17" s="197" t="str">
        <f>Objects!R8</f>
        <v>Flask (Nitrogen)</v>
      </c>
      <c r="Y17" s="197">
        <v>1</v>
      </c>
      <c r="Z17" s="197">
        <v>10</v>
      </c>
      <c r="AA17" s="197" t="str">
        <f>Objects!N21</f>
        <v>Vial (Salt Water)</v>
      </c>
      <c r="AB17" s="197"/>
      <c r="AC17" s="197"/>
      <c r="AD17" s="197"/>
      <c r="AE17" s="197"/>
      <c r="AF17" s="197"/>
    </row>
    <row r="18" spans="1:32" ht="15" x14ac:dyDescent="0.25">
      <c r="A18" s="198" t="str">
        <f>[3]Enums!$A$146</f>
        <v>1.1.2</v>
      </c>
      <c r="B18" s="118" t="s">
        <v>83</v>
      </c>
      <c r="C18" s="203" t="s">
        <v>82</v>
      </c>
      <c r="D18" s="211" t="s">
        <v>81</v>
      </c>
      <c r="E18" s="197">
        <v>16</v>
      </c>
      <c r="F18" s="197">
        <v>2016</v>
      </c>
      <c r="G18" s="197" t="b">
        <v>0</v>
      </c>
      <c r="H18" s="204">
        <v>1</v>
      </c>
      <c r="I18" s="204">
        <v>1</v>
      </c>
      <c r="J18" s="204">
        <v>1</v>
      </c>
      <c r="K18" s="204"/>
      <c r="L18" s="205"/>
      <c r="M18" s="205" t="s">
        <v>164</v>
      </c>
      <c r="N18" s="197" t="s">
        <v>79</v>
      </c>
      <c r="O18" s="197"/>
      <c r="P18" s="197"/>
      <c r="Q18" s="197"/>
      <c r="R18" s="197"/>
      <c r="S18" s="197"/>
      <c r="T18" s="197"/>
      <c r="U18" s="197" t="s">
        <v>80</v>
      </c>
      <c r="V18" s="197" t="s">
        <v>79</v>
      </c>
      <c r="W18" s="197" t="s">
        <v>78</v>
      </c>
      <c r="X18" s="197">
        <v>500</v>
      </c>
      <c r="Y18" s="197">
        <v>10</v>
      </c>
      <c r="Z18" s="197">
        <v>1</v>
      </c>
      <c r="AA18" s="197"/>
      <c r="AB18" s="197"/>
      <c r="AC18" s="197"/>
      <c r="AD18" s="197"/>
      <c r="AE18" s="197"/>
      <c r="AF18" s="197"/>
    </row>
    <row r="19" spans="1:32" x14ac:dyDescent="0.2">
      <c r="A19" s="198" t="str">
        <f>[3]Enums!$A$150</f>
        <v>1.2.5</v>
      </c>
      <c r="B19" s="120" t="s">
        <v>176</v>
      </c>
      <c r="C19" s="120" t="s">
        <v>177</v>
      </c>
      <c r="D19" s="212" t="s">
        <v>179</v>
      </c>
      <c r="E19" s="197">
        <v>17</v>
      </c>
      <c r="F19" s="197">
        <v>2017</v>
      </c>
      <c r="G19" s="197" t="b">
        <v>1</v>
      </c>
      <c r="H19" s="197">
        <v>1</v>
      </c>
      <c r="I19" s="197">
        <v>1</v>
      </c>
      <c r="J19" s="197">
        <v>1</v>
      </c>
      <c r="K19" s="197"/>
      <c r="L19" s="203"/>
      <c r="M19" s="208" t="s">
        <v>164</v>
      </c>
      <c r="N19" s="212" t="s">
        <v>80</v>
      </c>
      <c r="O19" s="197"/>
      <c r="P19" s="212" t="s">
        <v>84</v>
      </c>
      <c r="Q19" s="197"/>
      <c r="R19" s="197"/>
      <c r="S19" s="197"/>
      <c r="T19" s="197"/>
      <c r="U19" s="197" t="s">
        <v>80</v>
      </c>
      <c r="V19" s="197" t="s">
        <v>80</v>
      </c>
      <c r="W19" s="197" t="s">
        <v>95</v>
      </c>
      <c r="X19" s="197">
        <v>1.2</v>
      </c>
      <c r="Y19" s="197">
        <v>1</v>
      </c>
      <c r="Z19" s="197"/>
      <c r="AA19" s="197"/>
      <c r="AB19" s="197"/>
      <c r="AC19" s="197"/>
      <c r="AD19" s="197"/>
      <c r="AE19" s="197"/>
      <c r="AF19" s="197"/>
    </row>
    <row r="20" spans="1:32" x14ac:dyDescent="0.2">
      <c r="A20" s="198" t="str">
        <f>[3]Enums!$A$153</f>
        <v>1.3.2</v>
      </c>
      <c r="B20" s="120" t="s">
        <v>182</v>
      </c>
      <c r="C20" s="120" t="s">
        <v>181</v>
      </c>
      <c r="D20" s="198" t="s">
        <v>180</v>
      </c>
      <c r="E20" s="197">
        <v>18</v>
      </c>
      <c r="F20" s="197">
        <v>2018</v>
      </c>
      <c r="G20" s="197" t="b">
        <v>1</v>
      </c>
      <c r="H20" s="197">
        <v>1</v>
      </c>
      <c r="I20" s="197">
        <v>2</v>
      </c>
      <c r="J20" s="197">
        <v>2</v>
      </c>
      <c r="K20" s="197"/>
      <c r="L20" s="203"/>
      <c r="M20" s="213" t="s">
        <v>167</v>
      </c>
      <c r="N20" s="198" t="s">
        <v>79</v>
      </c>
      <c r="O20" s="197"/>
      <c r="P20" s="198" t="s">
        <v>84</v>
      </c>
      <c r="Q20" s="197"/>
      <c r="R20" s="197"/>
      <c r="S20" s="197"/>
      <c r="T20" s="197"/>
      <c r="U20" s="198" t="s">
        <v>80</v>
      </c>
      <c r="V20" s="198" t="s">
        <v>79</v>
      </c>
      <c r="W20" s="197"/>
      <c r="X20" s="197"/>
      <c r="Y20" s="197"/>
      <c r="Z20" s="197"/>
      <c r="AA20" s="197"/>
      <c r="AB20" s="197"/>
      <c r="AC20" s="197"/>
      <c r="AD20" s="197"/>
      <c r="AE20" s="197"/>
      <c r="AF20" s="197"/>
    </row>
    <row r="21" spans="1:32" x14ac:dyDescent="0.2">
      <c r="A21" s="198" t="str">
        <f>[3]Enums!$A$153</f>
        <v>1.3.2</v>
      </c>
      <c r="B21" s="120" t="s">
        <v>185</v>
      </c>
      <c r="C21" s="120" t="s">
        <v>184</v>
      </c>
      <c r="D21" s="198" t="s">
        <v>186</v>
      </c>
      <c r="E21" s="197">
        <v>19</v>
      </c>
      <c r="F21" s="197">
        <v>2019</v>
      </c>
      <c r="G21" s="197" t="b">
        <v>0</v>
      </c>
      <c r="H21" s="197">
        <v>1</v>
      </c>
      <c r="I21" s="197">
        <v>1</v>
      </c>
      <c r="J21" s="197">
        <v>1</v>
      </c>
      <c r="K21" s="197"/>
      <c r="L21" s="203"/>
      <c r="M21" s="213" t="s">
        <v>164</v>
      </c>
      <c r="N21" s="212" t="s">
        <v>79</v>
      </c>
      <c r="O21" s="212"/>
      <c r="P21" s="197"/>
      <c r="Q21" s="197"/>
      <c r="R21" s="197"/>
      <c r="S21" s="197"/>
      <c r="T21" s="197"/>
      <c r="U21" s="212" t="s">
        <v>80</v>
      </c>
      <c r="V21" s="212" t="s">
        <v>79</v>
      </c>
      <c r="W21" s="197"/>
      <c r="X21" s="197"/>
      <c r="Y21" s="197"/>
      <c r="Z21" s="197"/>
      <c r="AA21" s="197"/>
      <c r="AB21" s="197"/>
      <c r="AC21" s="197"/>
      <c r="AD21" s="197"/>
      <c r="AE21" s="197"/>
      <c r="AF21" s="197"/>
    </row>
    <row r="22" spans="1:32" x14ac:dyDescent="0.2">
      <c r="A22" s="198" t="str">
        <f>[3]Enums!$A$153</f>
        <v>1.3.2</v>
      </c>
      <c r="B22" s="120" t="s">
        <v>188</v>
      </c>
      <c r="C22" s="120" t="s">
        <v>187</v>
      </c>
      <c r="D22" s="198" t="s">
        <v>314</v>
      </c>
      <c r="E22" s="197">
        <v>20</v>
      </c>
      <c r="F22" s="197">
        <v>2020</v>
      </c>
      <c r="G22" s="197" t="b">
        <v>1</v>
      </c>
      <c r="H22" s="197">
        <v>8</v>
      </c>
      <c r="I22" s="197">
        <v>8</v>
      </c>
      <c r="J22" s="197">
        <v>1</v>
      </c>
      <c r="K22" s="198"/>
      <c r="L22" s="213" t="s">
        <v>164</v>
      </c>
      <c r="M22" s="213" t="s">
        <v>315</v>
      </c>
      <c r="N22" s="198" t="s">
        <v>79</v>
      </c>
      <c r="O22" s="197" t="s">
        <v>80</v>
      </c>
      <c r="P22" s="197" t="s">
        <v>84</v>
      </c>
      <c r="Q22" s="197"/>
      <c r="R22" s="197"/>
      <c r="S22" s="197"/>
      <c r="T22" s="197"/>
      <c r="U22" s="198" t="s">
        <v>80</v>
      </c>
      <c r="V22" s="198" t="s">
        <v>79</v>
      </c>
      <c r="W22" s="119" t="s">
        <v>189</v>
      </c>
      <c r="X22" s="197" t="str">
        <f>Objects!R2</f>
        <v>Flask (Hydrogen)</v>
      </c>
      <c r="Y22" s="197" t="str">
        <f>Objects!R9</f>
        <v>Flask (Oxygen)</v>
      </c>
      <c r="Z22" s="197">
        <v>2</v>
      </c>
      <c r="AA22" s="197">
        <v>1</v>
      </c>
      <c r="AB22" s="197">
        <v>10</v>
      </c>
      <c r="AC22" s="197"/>
      <c r="AD22" s="197"/>
      <c r="AE22" s="197"/>
      <c r="AF22" s="197"/>
    </row>
    <row r="23" spans="1:32" x14ac:dyDescent="0.2">
      <c r="A23" s="198" t="str">
        <f>[3]Enums!$A$153</f>
        <v>1.3.2</v>
      </c>
      <c r="B23" s="120" t="s">
        <v>191</v>
      </c>
      <c r="C23" s="120" t="s">
        <v>190</v>
      </c>
      <c r="D23" s="198" t="s">
        <v>192</v>
      </c>
      <c r="E23" s="197">
        <v>21</v>
      </c>
      <c r="F23" s="197">
        <v>2021</v>
      </c>
      <c r="G23" s="197" t="b">
        <v>1</v>
      </c>
      <c r="H23" s="197">
        <v>1</v>
      </c>
      <c r="I23" s="197">
        <v>3</v>
      </c>
      <c r="J23" s="197">
        <v>3</v>
      </c>
      <c r="K23" s="197"/>
      <c r="L23" s="208" t="s">
        <v>164</v>
      </c>
      <c r="M23" s="213" t="s">
        <v>175</v>
      </c>
      <c r="N23" s="198" t="s">
        <v>79</v>
      </c>
      <c r="O23" s="197"/>
      <c r="P23" s="198" t="s">
        <v>84</v>
      </c>
      <c r="Q23" s="197"/>
      <c r="R23" s="197"/>
      <c r="S23" s="197"/>
      <c r="T23" s="197"/>
      <c r="U23" s="198" t="s">
        <v>80</v>
      </c>
      <c r="V23" s="198" t="s">
        <v>79</v>
      </c>
      <c r="W23" s="198" t="s">
        <v>91</v>
      </c>
      <c r="X23" s="197">
        <v>30</v>
      </c>
      <c r="Y23" s="197">
        <v>1</v>
      </c>
      <c r="Z23" s="197">
        <v>10</v>
      </c>
      <c r="AA23" s="197">
        <v>1</v>
      </c>
      <c r="AB23" s="197"/>
      <c r="AC23" s="197"/>
      <c r="AD23" s="197"/>
      <c r="AE23" s="197"/>
      <c r="AF23" s="197"/>
    </row>
    <row r="24" spans="1:32" x14ac:dyDescent="0.2">
      <c r="A24" s="198" t="str">
        <f>[3]Enums!$A$153</f>
        <v>1.3.2</v>
      </c>
      <c r="B24" s="120" t="s">
        <v>203</v>
      </c>
      <c r="C24" s="120" t="s">
        <v>204</v>
      </c>
      <c r="D24" s="198" t="s">
        <v>202</v>
      </c>
      <c r="E24" s="197">
        <v>22</v>
      </c>
      <c r="F24" s="197">
        <v>2022</v>
      </c>
      <c r="G24" s="197" t="b">
        <v>1</v>
      </c>
      <c r="H24" s="197">
        <v>1</v>
      </c>
      <c r="I24" s="197">
        <v>3</v>
      </c>
      <c r="J24" s="197">
        <v>3</v>
      </c>
      <c r="K24" s="197"/>
      <c r="L24" s="208" t="s">
        <v>164</v>
      </c>
      <c r="M24" s="213" t="s">
        <v>175</v>
      </c>
      <c r="N24" s="198" t="s">
        <v>79</v>
      </c>
      <c r="O24" s="197"/>
      <c r="P24" s="198" t="s">
        <v>84</v>
      </c>
      <c r="Q24" s="197"/>
      <c r="R24" s="197"/>
      <c r="S24" s="197"/>
      <c r="T24" s="197"/>
      <c r="U24" s="198" t="s">
        <v>80</v>
      </c>
      <c r="V24" s="198" t="s">
        <v>79</v>
      </c>
      <c r="W24" s="197"/>
      <c r="X24" s="197"/>
      <c r="Y24" s="197"/>
      <c r="Z24" s="197"/>
      <c r="AA24" s="197"/>
      <c r="AB24" s="197"/>
      <c r="AC24" s="197"/>
      <c r="AD24" s="197"/>
      <c r="AE24" s="197"/>
      <c r="AF24" s="197"/>
    </row>
    <row r="25" spans="1:32" x14ac:dyDescent="0.2">
      <c r="A25" s="198" t="str">
        <f>[3]Enums!$A$154</f>
        <v>1.3.3</v>
      </c>
      <c r="B25" s="120" t="s">
        <v>319</v>
      </c>
      <c r="C25" s="120" t="s">
        <v>317</v>
      </c>
      <c r="D25" s="212" t="s">
        <v>321</v>
      </c>
      <c r="E25" s="197">
        <v>23</v>
      </c>
      <c r="F25" s="197">
        <v>2023</v>
      </c>
      <c r="G25" s="197" t="b">
        <v>1</v>
      </c>
      <c r="H25" s="197">
        <v>1</v>
      </c>
      <c r="I25" s="197">
        <v>1</v>
      </c>
      <c r="J25" s="197">
        <v>8</v>
      </c>
      <c r="K25" s="197"/>
      <c r="L25" s="208"/>
      <c r="M25" s="208" t="s">
        <v>164</v>
      </c>
      <c r="N25" s="198" t="s">
        <v>79</v>
      </c>
      <c r="O25" s="197" t="s">
        <v>80</v>
      </c>
      <c r="P25" s="197" t="s">
        <v>84</v>
      </c>
      <c r="Q25" s="197"/>
      <c r="R25" s="197"/>
      <c r="S25" s="197"/>
      <c r="T25" s="197"/>
      <c r="U25" s="197"/>
      <c r="V25" s="197"/>
      <c r="W25" s="197"/>
      <c r="X25" s="197"/>
      <c r="Y25" s="197"/>
      <c r="Z25" s="197"/>
      <c r="AA25" s="197"/>
      <c r="AB25" s="197"/>
      <c r="AC25" s="197"/>
      <c r="AD25" s="197"/>
      <c r="AE25" s="197"/>
      <c r="AF25" s="197"/>
    </row>
    <row r="26" spans="1:32" x14ac:dyDescent="0.2">
      <c r="A26" s="198" t="str">
        <f>[3]Enums!$A$154</f>
        <v>1.3.3</v>
      </c>
      <c r="B26" s="120" t="s">
        <v>318</v>
      </c>
      <c r="C26" s="120" t="s">
        <v>316</v>
      </c>
      <c r="D26" s="212" t="s">
        <v>320</v>
      </c>
      <c r="E26" s="197">
        <v>24</v>
      </c>
      <c r="F26" s="197">
        <v>2024</v>
      </c>
      <c r="G26" s="197" t="b">
        <v>1</v>
      </c>
      <c r="H26" s="197">
        <v>1</v>
      </c>
      <c r="I26" s="197">
        <v>3</v>
      </c>
      <c r="J26" s="197">
        <v>3</v>
      </c>
      <c r="K26" s="197"/>
      <c r="L26" s="208" t="s">
        <v>164</v>
      </c>
      <c r="M26" s="208" t="s">
        <v>175</v>
      </c>
      <c r="N26" s="198" t="s">
        <v>79</v>
      </c>
      <c r="O26" s="197" t="s">
        <v>80</v>
      </c>
      <c r="P26" s="197" t="s">
        <v>84</v>
      </c>
      <c r="Q26" s="197"/>
      <c r="R26" s="197"/>
      <c r="S26" s="197"/>
      <c r="T26" s="197"/>
      <c r="U26" s="197"/>
      <c r="V26" s="197"/>
      <c r="W26" s="197"/>
      <c r="X26" s="197"/>
      <c r="Y26" s="197"/>
      <c r="Z26" s="197"/>
      <c r="AA26" s="197"/>
      <c r="AB26" s="197"/>
      <c r="AC26" s="197"/>
      <c r="AD26" s="197"/>
      <c r="AE26" s="197"/>
      <c r="AF26" s="197"/>
    </row>
    <row r="27" spans="1:32" x14ac:dyDescent="0.2">
      <c r="A27" s="197" t="str">
        <f>[3]Enums!$A$162</f>
        <v>1.4.3</v>
      </c>
      <c r="B27" s="120" t="s">
        <v>477</v>
      </c>
      <c r="C27" s="120" t="s">
        <v>476</v>
      </c>
      <c r="D27" s="198" t="s">
        <v>478</v>
      </c>
      <c r="E27" s="197">
        <v>25</v>
      </c>
      <c r="F27" s="197">
        <v>2025</v>
      </c>
      <c r="G27" s="197" t="b">
        <v>0</v>
      </c>
      <c r="H27" s="197">
        <v>1</v>
      </c>
      <c r="I27" s="197">
        <v>1</v>
      </c>
      <c r="J27" s="197">
        <v>1</v>
      </c>
      <c r="K27" s="197"/>
      <c r="L27" s="203"/>
      <c r="M27" s="213" t="s">
        <v>164</v>
      </c>
      <c r="N27" s="198" t="s">
        <v>79</v>
      </c>
      <c r="O27" s="197"/>
      <c r="P27" s="198" t="s">
        <v>84</v>
      </c>
      <c r="Q27" s="197"/>
      <c r="R27" s="197"/>
      <c r="S27" s="197"/>
      <c r="T27" s="197"/>
      <c r="U27" s="198" t="s">
        <v>80</v>
      </c>
      <c r="V27" s="198" t="s">
        <v>79</v>
      </c>
      <c r="W27" s="197"/>
      <c r="X27" s="197"/>
      <c r="Y27" s="197"/>
      <c r="Z27" s="197"/>
      <c r="AA27" s="197"/>
      <c r="AB27" s="197"/>
      <c r="AC27" s="197"/>
      <c r="AD27" s="197"/>
      <c r="AE27" s="197"/>
      <c r="AF27" s="197"/>
    </row>
    <row r="28" spans="1:32" x14ac:dyDescent="0.2">
      <c r="A28" s="197" t="str">
        <f>[3]Enums!$A$163</f>
        <v>1.4.4</v>
      </c>
      <c r="B28" s="198" t="s">
        <v>489</v>
      </c>
      <c r="C28" s="198" t="s">
        <v>490</v>
      </c>
      <c r="D28" s="198" t="s">
        <v>488</v>
      </c>
      <c r="E28" s="197">
        <v>26</v>
      </c>
      <c r="F28" s="197">
        <v>2026</v>
      </c>
      <c r="G28" s="197" t="b">
        <v>1</v>
      </c>
      <c r="H28" s="197">
        <v>1</v>
      </c>
      <c r="I28" s="197">
        <v>2</v>
      </c>
      <c r="J28" s="197">
        <v>2</v>
      </c>
      <c r="K28" s="197"/>
      <c r="L28" s="203"/>
      <c r="M28" s="213" t="s">
        <v>164</v>
      </c>
      <c r="N28" s="198" t="s">
        <v>79</v>
      </c>
      <c r="O28" s="197" t="s">
        <v>80</v>
      </c>
      <c r="P28" s="198" t="s">
        <v>84</v>
      </c>
      <c r="Q28" s="197"/>
      <c r="R28" s="197"/>
      <c r="S28" s="197"/>
      <c r="T28" s="197"/>
      <c r="U28" s="198"/>
      <c r="V28" s="198"/>
      <c r="W28" s="197"/>
      <c r="X28" s="197"/>
      <c r="Y28" s="197"/>
      <c r="Z28" s="197"/>
      <c r="AA28" s="197"/>
      <c r="AB28" s="197"/>
      <c r="AC28" s="197"/>
      <c r="AD28" s="197"/>
      <c r="AE28" s="197"/>
      <c r="AF28" s="197"/>
    </row>
    <row r="29" spans="1:32" x14ac:dyDescent="0.2">
      <c r="A29" s="197" t="str">
        <f>[3]Enums!$A$163</f>
        <v>1.4.4</v>
      </c>
      <c r="B29" s="198" t="s">
        <v>491</v>
      </c>
      <c r="C29" s="198" t="s">
        <v>492</v>
      </c>
      <c r="D29" s="198" t="s">
        <v>493</v>
      </c>
      <c r="E29" s="197">
        <v>27</v>
      </c>
      <c r="F29" s="197">
        <v>2027</v>
      </c>
      <c r="G29" s="197" t="b">
        <v>1</v>
      </c>
      <c r="H29" s="197">
        <v>1</v>
      </c>
      <c r="I29" s="197">
        <v>2</v>
      </c>
      <c r="J29" s="197">
        <v>2</v>
      </c>
      <c r="K29" s="197"/>
      <c r="L29" s="203"/>
      <c r="M29" s="213" t="s">
        <v>164</v>
      </c>
      <c r="N29" s="198" t="s">
        <v>79</v>
      </c>
      <c r="O29" s="197" t="s">
        <v>80</v>
      </c>
      <c r="P29" s="198" t="s">
        <v>84</v>
      </c>
      <c r="Q29" s="197"/>
      <c r="R29" s="197"/>
      <c r="S29" s="197"/>
      <c r="T29" s="197"/>
      <c r="U29" s="197"/>
      <c r="V29" s="197"/>
      <c r="W29" s="197"/>
      <c r="X29" s="197"/>
      <c r="Y29" s="197"/>
      <c r="Z29" s="197"/>
      <c r="AA29" s="197"/>
      <c r="AB29" s="197"/>
      <c r="AC29" s="197"/>
      <c r="AD29" s="197"/>
      <c r="AE29" s="197"/>
      <c r="AF29" s="197"/>
    </row>
    <row r="30" spans="1:32" x14ac:dyDescent="0.2">
      <c r="A30" s="197" t="str">
        <f>[3]Enums!$A$165</f>
        <v>1.4.6</v>
      </c>
      <c r="B30" s="198" t="s">
        <v>494</v>
      </c>
      <c r="C30" s="198" t="s">
        <v>495</v>
      </c>
      <c r="D30" s="198" t="s">
        <v>496</v>
      </c>
      <c r="E30" s="197">
        <v>28</v>
      </c>
      <c r="F30" s="197">
        <v>2028</v>
      </c>
      <c r="G30" s="197" t="b">
        <v>1</v>
      </c>
      <c r="H30" s="197">
        <v>1</v>
      </c>
      <c r="I30" s="197">
        <v>1</v>
      </c>
      <c r="J30" s="197">
        <v>1</v>
      </c>
      <c r="K30" s="197"/>
      <c r="L30" s="203"/>
      <c r="M30" s="208" t="s">
        <v>164</v>
      </c>
      <c r="N30" s="212" t="s">
        <v>80</v>
      </c>
      <c r="O30" s="197"/>
      <c r="P30" s="212" t="s">
        <v>84</v>
      </c>
      <c r="Q30" s="197"/>
      <c r="R30" s="197"/>
      <c r="S30" s="197"/>
      <c r="T30" s="197"/>
      <c r="U30" s="197" t="s">
        <v>80</v>
      </c>
      <c r="V30" s="197" t="s">
        <v>80</v>
      </c>
      <c r="W30" s="197" t="s">
        <v>95</v>
      </c>
      <c r="X30" s="197">
        <v>1.2</v>
      </c>
      <c r="Y30" s="197">
        <v>1</v>
      </c>
      <c r="Z30" s="197"/>
      <c r="AA30" s="197"/>
      <c r="AB30" s="197"/>
      <c r="AC30" s="197"/>
      <c r="AD30" s="197"/>
      <c r="AE30" s="197"/>
      <c r="AF30" s="197"/>
    </row>
    <row r="31" spans="1:32" x14ac:dyDescent="0.2">
      <c r="A31" s="197" t="str">
        <f>[3]Enums!$A$168</f>
        <v>1.4.9</v>
      </c>
      <c r="B31" s="197" t="s">
        <v>518</v>
      </c>
      <c r="C31" s="197" t="s">
        <v>519</v>
      </c>
      <c r="D31" s="198" t="s">
        <v>520</v>
      </c>
      <c r="E31" s="197">
        <v>29</v>
      </c>
      <c r="F31" s="197">
        <v>2029</v>
      </c>
      <c r="G31" s="197" t="b">
        <v>0</v>
      </c>
      <c r="H31" s="197">
        <v>1</v>
      </c>
      <c r="I31" s="197">
        <v>1</v>
      </c>
      <c r="J31" s="197">
        <v>1</v>
      </c>
      <c r="K31" s="197"/>
      <c r="L31" s="203"/>
      <c r="M31" s="213" t="s">
        <v>164</v>
      </c>
      <c r="N31" s="198" t="s">
        <v>79</v>
      </c>
      <c r="O31" s="197"/>
      <c r="P31" s="197"/>
      <c r="Q31" s="197"/>
      <c r="R31" s="197"/>
      <c r="S31" s="197"/>
      <c r="T31" s="197"/>
      <c r="U31" s="198" t="s">
        <v>80</v>
      </c>
      <c r="V31" s="198" t="s">
        <v>79</v>
      </c>
      <c r="W31" s="197"/>
      <c r="X31" s="197"/>
      <c r="Y31" s="197"/>
      <c r="Z31" s="197"/>
      <c r="AA31" s="197"/>
      <c r="AB31" s="197"/>
      <c r="AC31" s="197"/>
      <c r="AD31" s="197"/>
      <c r="AE31" s="197"/>
      <c r="AF31" s="197"/>
    </row>
    <row r="32" spans="1:32" x14ac:dyDescent="0.2">
      <c r="A32" s="33" t="str">
        <f>[3]Enums!$A$169</f>
        <v>1.4.10</v>
      </c>
      <c r="B32" s="198" t="s">
        <v>521</v>
      </c>
      <c r="C32" s="120" t="s">
        <v>522</v>
      </c>
      <c r="D32" s="198" t="s">
        <v>523</v>
      </c>
      <c r="E32" s="197">
        <v>30</v>
      </c>
      <c r="F32" s="197">
        <v>2030</v>
      </c>
      <c r="G32" s="197" t="b">
        <v>1</v>
      </c>
      <c r="H32" s="197">
        <v>1</v>
      </c>
      <c r="I32" s="197">
        <v>8</v>
      </c>
      <c r="J32" s="197">
        <v>5</v>
      </c>
      <c r="K32" s="197"/>
      <c r="L32" s="203"/>
      <c r="M32" s="213" t="s">
        <v>164</v>
      </c>
      <c r="N32" s="198" t="s">
        <v>79</v>
      </c>
      <c r="O32" s="197"/>
      <c r="P32" s="197"/>
      <c r="Q32" s="197"/>
      <c r="R32" s="197"/>
      <c r="S32" s="197"/>
      <c r="T32" s="197"/>
      <c r="U32" s="197"/>
      <c r="V32" s="197"/>
      <c r="W32" s="197"/>
      <c r="X32" s="197"/>
      <c r="Y32" s="197"/>
      <c r="Z32" s="197"/>
      <c r="AA32" s="197"/>
      <c r="AB32" s="197"/>
      <c r="AC32" s="197"/>
      <c r="AD32" s="197"/>
      <c r="AE32" s="197"/>
      <c r="AF32" s="197"/>
    </row>
    <row r="33" spans="1:32" x14ac:dyDescent="0.2">
      <c r="A33" s="33" t="str">
        <f>[3]Enums!$A$171</f>
        <v>1.4.12</v>
      </c>
      <c r="B33" s="198" t="s">
        <v>526</v>
      </c>
      <c r="C33" s="198" t="s">
        <v>527</v>
      </c>
      <c r="D33" s="198" t="s">
        <v>528</v>
      </c>
      <c r="E33" s="197">
        <v>31</v>
      </c>
      <c r="F33" s="197">
        <v>2031</v>
      </c>
      <c r="G33" s="197" t="b">
        <v>1</v>
      </c>
      <c r="H33" s="197">
        <v>1</v>
      </c>
      <c r="I33" s="197">
        <v>3</v>
      </c>
      <c r="J33" s="197">
        <v>1</v>
      </c>
      <c r="K33" s="197"/>
      <c r="L33" s="203"/>
      <c r="M33" s="213" t="s">
        <v>164</v>
      </c>
      <c r="N33" s="198" t="s">
        <v>79</v>
      </c>
      <c r="O33" s="197"/>
      <c r="P33" s="197"/>
      <c r="Q33" s="197"/>
      <c r="R33" s="197"/>
      <c r="S33" s="197"/>
      <c r="T33" s="197"/>
      <c r="U33" s="197"/>
      <c r="V33" s="197"/>
      <c r="W33" s="197"/>
      <c r="X33" s="197"/>
      <c r="Y33" s="197"/>
      <c r="Z33" s="197"/>
      <c r="AA33" s="197"/>
      <c r="AB33" s="197"/>
      <c r="AC33" s="197"/>
      <c r="AD33" s="197"/>
      <c r="AE33" s="197"/>
      <c r="AF33" s="197"/>
    </row>
    <row r="34" spans="1:32" s="216" customFormat="1" x14ac:dyDescent="0.2">
      <c r="A34" s="201" t="s">
        <v>532</v>
      </c>
      <c r="B34" s="201" t="s">
        <v>535</v>
      </c>
      <c r="C34" s="201" t="s">
        <v>536</v>
      </c>
      <c r="D34" s="201" t="s">
        <v>537</v>
      </c>
      <c r="E34" s="199">
        <v>32</v>
      </c>
      <c r="F34" s="199">
        <v>2032</v>
      </c>
      <c r="G34" s="199" t="b">
        <v>0</v>
      </c>
      <c r="H34" s="199">
        <v>1</v>
      </c>
      <c r="I34" s="199">
        <v>1</v>
      </c>
      <c r="J34" s="199">
        <v>1</v>
      </c>
      <c r="K34" s="199"/>
      <c r="L34" s="214"/>
      <c r="M34" s="215" t="s">
        <v>164</v>
      </c>
      <c r="N34" s="201" t="s">
        <v>79</v>
      </c>
      <c r="O34" s="199"/>
      <c r="P34" s="199"/>
      <c r="Q34" s="199"/>
      <c r="R34" s="199"/>
      <c r="S34" s="199"/>
      <c r="T34" s="199"/>
      <c r="U34" s="199"/>
      <c r="V34" s="199"/>
      <c r="W34" s="199"/>
      <c r="X34" s="199"/>
      <c r="Y34" s="199"/>
      <c r="Z34" s="199"/>
      <c r="AA34" s="199"/>
      <c r="AB34" s="199"/>
      <c r="AC34" s="199"/>
      <c r="AD34" s="199"/>
      <c r="AE34" s="199"/>
      <c r="AF34" s="199"/>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0"/>
  <sheetViews>
    <sheetView workbookViewId="0">
      <selection activeCell="D14" sqref="D14"/>
    </sheetView>
  </sheetViews>
  <sheetFormatPr defaultRowHeight="12.75" x14ac:dyDescent="0.2"/>
  <cols>
    <col min="4" max="4" width="39.140625" customWidth="1"/>
    <col min="11" max="11" width="47.140625" bestFit="1" customWidth="1"/>
  </cols>
  <sheetData>
    <row r="1" spans="1:20" ht="25.5" x14ac:dyDescent="0.2">
      <c r="A1" s="194" t="str">
        <f>[3]Enums!$A$133</f>
        <v>Version</v>
      </c>
      <c r="B1" s="195" t="str">
        <f>"  "&amp;'[3]Game IDs'!$A$1</f>
        <v xml:space="preserve">  Game ID</v>
      </c>
      <c r="C1" s="195" t="s">
        <v>510</v>
      </c>
      <c r="D1" s="194" t="s">
        <v>497</v>
      </c>
      <c r="E1" s="194" t="s">
        <v>152</v>
      </c>
      <c r="F1" s="194" t="s">
        <v>322</v>
      </c>
      <c r="G1" s="194" t="s">
        <v>158</v>
      </c>
      <c r="H1" s="194" t="s">
        <v>159</v>
      </c>
      <c r="I1" s="194" t="s">
        <v>53</v>
      </c>
      <c r="J1" s="194" t="s">
        <v>502</v>
      </c>
      <c r="K1" s="196" t="s">
        <v>145</v>
      </c>
      <c r="L1" s="196" t="s">
        <v>144</v>
      </c>
      <c r="M1" s="196" t="s">
        <v>143</v>
      </c>
      <c r="N1" s="196" t="s">
        <v>142</v>
      </c>
      <c r="O1" s="196" t="s">
        <v>141</v>
      </c>
      <c r="P1" s="196" t="s">
        <v>140</v>
      </c>
      <c r="Q1" s="196" t="s">
        <v>139</v>
      </c>
      <c r="R1" s="196" t="s">
        <v>138</v>
      </c>
      <c r="S1" s="196" t="s">
        <v>137</v>
      </c>
      <c r="T1" s="196" t="s">
        <v>136</v>
      </c>
    </row>
    <row r="2" spans="1:20" x14ac:dyDescent="0.2">
      <c r="A2" s="197" t="str">
        <f>[3]Enums!$A$166</f>
        <v>1.4.7</v>
      </c>
      <c r="B2" s="120" t="s">
        <v>509</v>
      </c>
      <c r="C2">
        <v>2000</v>
      </c>
      <c r="D2" s="198" t="s">
        <v>498</v>
      </c>
      <c r="E2" s="197">
        <v>3000</v>
      </c>
      <c r="F2" s="197">
        <v>1</v>
      </c>
      <c r="G2" s="197">
        <v>1</v>
      </c>
      <c r="H2" s="197">
        <v>2</v>
      </c>
      <c r="I2" s="198" t="s">
        <v>501</v>
      </c>
      <c r="J2" s="198" t="s">
        <v>503</v>
      </c>
      <c r="K2" s="197"/>
      <c r="L2" s="197"/>
      <c r="M2" s="197"/>
      <c r="N2" s="197"/>
      <c r="O2" s="197"/>
      <c r="P2" s="197"/>
      <c r="Q2" s="197"/>
      <c r="R2" s="197"/>
      <c r="S2" s="197"/>
      <c r="T2" s="197"/>
    </row>
    <row r="3" spans="1:20" x14ac:dyDescent="0.2">
      <c r="A3" s="197" t="str">
        <f>[3]Enums!$A$166</f>
        <v>1.4.7</v>
      </c>
      <c r="B3" s="120" t="s">
        <v>508</v>
      </c>
      <c r="C3">
        <v>2001</v>
      </c>
      <c r="D3" s="198" t="s">
        <v>500</v>
      </c>
      <c r="E3" s="197">
        <v>3001</v>
      </c>
      <c r="F3" s="197">
        <v>1</v>
      </c>
      <c r="G3" s="197">
        <v>1</v>
      </c>
      <c r="H3" s="197">
        <v>8</v>
      </c>
      <c r="I3" s="198" t="s">
        <v>499</v>
      </c>
      <c r="J3" s="198" t="s">
        <v>504</v>
      </c>
      <c r="K3" s="197"/>
      <c r="L3" s="197"/>
      <c r="M3" s="197"/>
      <c r="N3" s="197"/>
      <c r="O3" s="197"/>
      <c r="P3" s="197"/>
      <c r="Q3" s="197"/>
      <c r="R3" s="197"/>
      <c r="S3" s="197"/>
      <c r="T3" s="197"/>
    </row>
    <row r="4" spans="1:20" x14ac:dyDescent="0.2">
      <c r="A4" s="197" t="str">
        <f>[3]Enums!$A$166</f>
        <v>1.4.7</v>
      </c>
      <c r="B4" s="120" t="s">
        <v>507</v>
      </c>
      <c r="C4">
        <v>2002</v>
      </c>
      <c r="D4" s="198" t="s">
        <v>505</v>
      </c>
      <c r="E4" s="197">
        <v>3002</v>
      </c>
      <c r="F4" s="197">
        <v>1</v>
      </c>
      <c r="G4" s="197">
        <v>1</v>
      </c>
      <c r="H4" s="197">
        <v>1</v>
      </c>
      <c r="I4" s="198" t="s">
        <v>506</v>
      </c>
      <c r="J4" s="198" t="s">
        <v>504</v>
      </c>
      <c r="K4" s="197"/>
      <c r="L4" s="197"/>
      <c r="M4" s="197"/>
      <c r="N4" s="197"/>
      <c r="O4" s="197"/>
      <c r="P4" s="197"/>
      <c r="Q4" s="197"/>
      <c r="R4" s="197"/>
      <c r="S4" s="197"/>
      <c r="T4" s="197"/>
    </row>
    <row r="5" spans="1:20" x14ac:dyDescent="0.2">
      <c r="A5" s="197" t="str">
        <f>[3]Enums!$A$166</f>
        <v>1.4.7</v>
      </c>
      <c r="B5" s="120" t="s">
        <v>511</v>
      </c>
      <c r="C5">
        <v>2003</v>
      </c>
      <c r="D5" s="198" t="s">
        <v>512</v>
      </c>
      <c r="E5" s="197">
        <v>3003</v>
      </c>
      <c r="F5" s="197">
        <v>1</v>
      </c>
      <c r="G5" s="197">
        <v>1</v>
      </c>
      <c r="H5" s="197">
        <v>1</v>
      </c>
      <c r="I5" s="198" t="s">
        <v>506</v>
      </c>
      <c r="J5" s="198" t="s">
        <v>504</v>
      </c>
    </row>
    <row r="6" spans="1:20" x14ac:dyDescent="0.2">
      <c r="A6" s="197" t="str">
        <f>[3]Enums!$A$166</f>
        <v>1.4.7</v>
      </c>
      <c r="B6" s="120" t="s">
        <v>513</v>
      </c>
      <c r="C6">
        <v>2004</v>
      </c>
      <c r="D6" s="198" t="s">
        <v>514</v>
      </c>
      <c r="E6" s="197">
        <v>3004</v>
      </c>
      <c r="F6" s="197">
        <v>1</v>
      </c>
      <c r="G6" s="197">
        <v>1</v>
      </c>
      <c r="H6" s="197">
        <v>1</v>
      </c>
      <c r="I6" s="198" t="s">
        <v>506</v>
      </c>
      <c r="J6" s="198" t="s">
        <v>504</v>
      </c>
    </row>
    <row r="7" spans="1:20" x14ac:dyDescent="0.2">
      <c r="A7" t="s">
        <v>531</v>
      </c>
      <c r="B7" t="s">
        <v>515</v>
      </c>
      <c r="C7">
        <v>2006</v>
      </c>
      <c r="D7" s="198" t="s">
        <v>516</v>
      </c>
      <c r="E7" s="197">
        <v>3006</v>
      </c>
      <c r="F7" s="197">
        <v>1</v>
      </c>
      <c r="G7" s="197">
        <v>1</v>
      </c>
      <c r="H7" s="197">
        <v>1</v>
      </c>
      <c r="I7" s="198" t="s">
        <v>499</v>
      </c>
      <c r="J7" s="198" t="s">
        <v>504</v>
      </c>
    </row>
    <row r="8" spans="1:20" x14ac:dyDescent="0.2">
      <c r="A8" t="s">
        <v>517</v>
      </c>
      <c r="B8" t="s">
        <v>524</v>
      </c>
      <c r="C8">
        <v>2007</v>
      </c>
      <c r="D8" s="198" t="s">
        <v>525</v>
      </c>
      <c r="E8" s="197">
        <v>3007</v>
      </c>
      <c r="F8" s="197">
        <v>1</v>
      </c>
      <c r="G8" s="197">
        <v>1</v>
      </c>
      <c r="H8" s="197">
        <v>8</v>
      </c>
      <c r="I8" s="198" t="s">
        <v>501</v>
      </c>
      <c r="J8" s="198" t="s">
        <v>504</v>
      </c>
    </row>
    <row r="9" spans="1:20" s="62" customFormat="1" x14ac:dyDescent="0.2">
      <c r="A9" s="199" t="str">
        <f>[3]Enums!$A$168</f>
        <v>1.4.9</v>
      </c>
      <c r="B9" s="200" t="s">
        <v>530</v>
      </c>
      <c r="C9" s="62">
        <v>2008</v>
      </c>
      <c r="D9" s="201" t="s">
        <v>529</v>
      </c>
      <c r="E9" s="199">
        <v>3008</v>
      </c>
      <c r="F9" s="199">
        <v>1</v>
      </c>
      <c r="G9" s="199">
        <v>1</v>
      </c>
      <c r="H9" s="199">
        <v>2</v>
      </c>
      <c r="I9" s="201" t="s">
        <v>499</v>
      </c>
      <c r="J9" s="201" t="s">
        <v>503</v>
      </c>
    </row>
    <row r="10" spans="1:20" s="62" customFormat="1" x14ac:dyDescent="0.2">
      <c r="A10" s="62" t="s">
        <v>532</v>
      </c>
      <c r="B10" s="200" t="s">
        <v>533</v>
      </c>
      <c r="C10" s="62">
        <v>2009</v>
      </c>
      <c r="D10" s="201" t="s">
        <v>534</v>
      </c>
      <c r="E10" s="199">
        <v>3009</v>
      </c>
      <c r="F10" s="199">
        <v>1</v>
      </c>
      <c r="G10" s="199">
        <v>1</v>
      </c>
      <c r="H10" s="199">
        <v>1</v>
      </c>
      <c r="I10" s="201" t="s">
        <v>499</v>
      </c>
      <c r="J10" s="201"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2"/>
  <sheetViews>
    <sheetView tabSelected="1" workbookViewId="0">
      <pane xSplit="6" ySplit="1" topLeftCell="G338" activePane="bottomRight" state="frozen"/>
      <selection activeCell="I33" sqref="I33"/>
      <selection pane="topRight" activeCell="I33" sqref="I33"/>
      <selection pane="bottomLeft" activeCell="I33" sqref="I33"/>
      <selection pane="bottomRight" activeCell="E344" sqref="E34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217" t="str">
        <f>[3]Enums!$A$133</f>
        <v>Version</v>
      </c>
      <c r="B1" s="218" t="s">
        <v>26</v>
      </c>
      <c r="C1" s="218" t="s">
        <v>27</v>
      </c>
      <c r="D1" s="218" t="s">
        <v>41</v>
      </c>
      <c r="E1" s="219" t="s">
        <v>12</v>
      </c>
      <c r="F1" s="220" t="s">
        <v>13</v>
      </c>
      <c r="G1" s="219" t="s">
        <v>2</v>
      </c>
      <c r="H1" s="221" t="s">
        <v>3</v>
      </c>
      <c r="I1" s="221" t="s">
        <v>4</v>
      </c>
      <c r="J1" s="221" t="s">
        <v>5</v>
      </c>
      <c r="K1" s="221" t="s">
        <v>6</v>
      </c>
      <c r="L1" s="220" t="s">
        <v>7</v>
      </c>
      <c r="M1" s="219" t="s">
        <v>8</v>
      </c>
      <c r="N1" s="221" t="s">
        <v>9</v>
      </c>
      <c r="O1" s="221" t="s">
        <v>10</v>
      </c>
      <c r="P1" s="221" t="s">
        <v>11</v>
      </c>
      <c r="Q1" s="221" t="s">
        <v>28</v>
      </c>
      <c r="R1" s="220" t="s">
        <v>29</v>
      </c>
      <c r="S1" s="219" t="s">
        <v>30</v>
      </c>
      <c r="T1" s="221" t="s">
        <v>31</v>
      </c>
      <c r="U1" s="221" t="s">
        <v>32</v>
      </c>
      <c r="V1" s="221" t="s">
        <v>33</v>
      </c>
      <c r="W1" s="221" t="s">
        <v>34</v>
      </c>
      <c r="X1" s="220" t="s">
        <v>35</v>
      </c>
      <c r="AA1" s="86"/>
      <c r="AB1" s="86"/>
      <c r="AC1" s="86"/>
    </row>
    <row r="2" spans="1:30" ht="15" customHeight="1" x14ac:dyDescent="0.25">
      <c r="A2" s="222" t="str">
        <f>[3]Enums!$A$134</f>
        <v>1.0.0</v>
      </c>
      <c r="B2" s="92" t="b">
        <v>1</v>
      </c>
      <c r="C2" s="92" t="b">
        <v>0</v>
      </c>
      <c r="D2" s="92">
        <v>1</v>
      </c>
      <c r="E2" s="91" t="str">
        <f>Objects!$AT$2</f>
        <v>Tree Tap</v>
      </c>
      <c r="F2" s="223">
        <v>1</v>
      </c>
      <c r="G2" s="91" t="str">
        <f>Objects!$AZ$7</f>
        <v>Planks</v>
      </c>
      <c r="H2" s="224">
        <v>1</v>
      </c>
      <c r="I2" s="92" t="str">
        <f>Objects!$AY$26</f>
        <v>Stick</v>
      </c>
      <c r="J2" s="92">
        <v>1</v>
      </c>
      <c r="K2" s="92" t="str">
        <f>Objects!$AZ$7</f>
        <v>Planks</v>
      </c>
      <c r="L2" s="223">
        <v>1</v>
      </c>
      <c r="M2" s="91" t="str">
        <f>Objects!$AZ$7</f>
        <v>Planks</v>
      </c>
      <c r="N2" s="224">
        <v>1</v>
      </c>
      <c r="O2" s="92"/>
      <c r="P2" s="92"/>
      <c r="Q2" s="92" t="str">
        <f>Objects!$AZ$7</f>
        <v>Planks</v>
      </c>
      <c r="R2" s="223">
        <v>1</v>
      </c>
      <c r="S2" s="91"/>
      <c r="T2" s="224"/>
      <c r="U2" s="92" t="str">
        <f>Objects!$AZ$7</f>
        <v>Planks</v>
      </c>
      <c r="V2" s="224">
        <v>1</v>
      </c>
      <c r="W2" s="92"/>
      <c r="X2" s="223"/>
      <c r="AA2" s="81"/>
      <c r="AB2" s="81"/>
      <c r="AC2" s="81"/>
    </row>
    <row r="3" spans="1:30" ht="15" customHeight="1" x14ac:dyDescent="0.25">
      <c r="A3" s="222" t="str">
        <f>[3]Enums!$A$134</f>
        <v>1.0.0</v>
      </c>
      <c r="B3" s="92" t="b">
        <v>1</v>
      </c>
      <c r="C3" s="92" t="b">
        <v>0</v>
      </c>
      <c r="D3" s="92">
        <v>1</v>
      </c>
      <c r="E3" s="91" t="str">
        <f>Objects!$AV$2</f>
        <v>Wooden Pogo Stick</v>
      </c>
      <c r="F3" s="223">
        <v>1</v>
      </c>
      <c r="G3" s="91" t="str">
        <f>Objects!$AY$26</f>
        <v>Stick</v>
      </c>
      <c r="H3" s="92">
        <v>1</v>
      </c>
      <c r="I3" s="92" t="str">
        <f>Objects!$AY$26</f>
        <v>Stick</v>
      </c>
      <c r="J3" s="92">
        <v>1</v>
      </c>
      <c r="K3" s="92" t="str">
        <f>Objects!$AY$26</f>
        <v>Stick</v>
      </c>
      <c r="L3" s="225">
        <v>1</v>
      </c>
      <c r="M3" s="91" t="str">
        <f>Objects!$AZ$7</f>
        <v>Planks</v>
      </c>
      <c r="N3" s="92">
        <v>1</v>
      </c>
      <c r="O3" s="92" t="str">
        <f>Objects!$AY$26</f>
        <v>Stick</v>
      </c>
      <c r="P3" s="92">
        <v>1</v>
      </c>
      <c r="Q3" s="91" t="str">
        <f>Objects!$AZ$7</f>
        <v>Planks</v>
      </c>
      <c r="R3" s="225">
        <v>1</v>
      </c>
      <c r="S3" s="91"/>
      <c r="T3" s="92"/>
      <c r="U3" s="92" t="str">
        <f>Objects!$W$67</f>
        <v>Sack (PolyIsoPrene Pellets)</v>
      </c>
      <c r="V3" s="92">
        <v>1</v>
      </c>
      <c r="W3" s="92"/>
      <c r="X3" s="225"/>
      <c r="AA3" s="81"/>
      <c r="AB3" s="81"/>
      <c r="AC3" s="81"/>
    </row>
    <row r="4" spans="1:30" ht="15" customHeight="1" x14ac:dyDescent="0.25">
      <c r="A4" s="226" t="str">
        <f>[3]Enums!$A$134</f>
        <v>1.0.0</v>
      </c>
      <c r="B4" s="92" t="b">
        <v>1</v>
      </c>
      <c r="C4" s="92" t="b">
        <v>1</v>
      </c>
      <c r="D4" s="92">
        <v>2</v>
      </c>
      <c r="E4" s="227" t="str">
        <f>Objects!$G$10</f>
        <v>Antimony Trioxide Catalyst</v>
      </c>
      <c r="F4" s="228">
        <v>1</v>
      </c>
      <c r="G4" s="227" t="str">
        <f>Objects!$E$11</f>
        <v>Antimony Nugget</v>
      </c>
      <c r="H4" s="226">
        <v>1</v>
      </c>
      <c r="I4" s="92"/>
      <c r="J4" s="92"/>
      <c r="K4" s="92"/>
      <c r="L4" s="225"/>
      <c r="M4" s="91"/>
      <c r="N4" s="92"/>
      <c r="O4" s="92"/>
      <c r="P4" s="92"/>
      <c r="Q4" s="92"/>
      <c r="R4" s="225"/>
      <c r="S4" s="91"/>
      <c r="T4" s="92"/>
      <c r="U4" s="92"/>
      <c r="V4" s="92"/>
      <c r="W4" s="92"/>
      <c r="X4" s="225"/>
      <c r="AA4" s="81"/>
      <c r="AB4" s="81"/>
      <c r="AC4" s="81"/>
    </row>
    <row r="5" spans="1:30" ht="15" customHeight="1" x14ac:dyDescent="0.25">
      <c r="A5" s="222" t="str">
        <f>[3]Enums!$A$144</f>
        <v>1.1.0</v>
      </c>
      <c r="B5" s="92" t="b">
        <v>1</v>
      </c>
      <c r="C5" s="92" t="b">
        <v>0</v>
      </c>
      <c r="D5" s="92">
        <v>2</v>
      </c>
      <c r="E5" s="91" t="str">
        <f>Objects!$D$25</f>
        <v>Antimony-Lead Ingot</v>
      </c>
      <c r="F5" s="225">
        <v>1</v>
      </c>
      <c r="G5" s="91" t="str">
        <f>Objects!$D$14</f>
        <v>Plumbum (Lead) Ingot</v>
      </c>
      <c r="H5" s="92">
        <v>1</v>
      </c>
      <c r="I5" s="92" t="str">
        <f>Objects!$D$14</f>
        <v>Plumbum (Lead) Ingot</v>
      </c>
      <c r="J5" s="92">
        <v>1</v>
      </c>
      <c r="K5" s="92" t="str">
        <f>Objects!$D$14</f>
        <v>Plumbum (Lead) Ingot</v>
      </c>
      <c r="L5" s="225">
        <v>1</v>
      </c>
      <c r="M5" s="91" t="str">
        <f>Objects!$D$14</f>
        <v>Plumbum (Lead) Ingot</v>
      </c>
      <c r="N5" s="92">
        <v>1</v>
      </c>
      <c r="O5" s="92" t="str">
        <f>Objects!$D$11</f>
        <v>Antimony Ingot</v>
      </c>
      <c r="P5" s="92">
        <v>1</v>
      </c>
      <c r="Q5" s="92" t="str">
        <f>Objects!$D$14</f>
        <v>Plumbum (Lead) Ingot</v>
      </c>
      <c r="R5" s="225">
        <v>1</v>
      </c>
      <c r="S5" s="91" t="str">
        <f>Objects!$D$14</f>
        <v>Plumbum (Lead) Ingot</v>
      </c>
      <c r="T5" s="92">
        <v>1</v>
      </c>
      <c r="U5" s="92" t="str">
        <f>Objects!$D$14</f>
        <v>Plumbum (Lead) Ingot</v>
      </c>
      <c r="V5" s="92">
        <v>1</v>
      </c>
      <c r="W5" s="92" t="str">
        <f>Objects!$D$14</f>
        <v>Plumbum (Lead) Ingot</v>
      </c>
      <c r="X5" s="225">
        <v>1</v>
      </c>
      <c r="AA5" s="81"/>
      <c r="AB5" s="81"/>
      <c r="AC5" s="81"/>
    </row>
    <row r="6" spans="1:30" ht="15" customHeight="1" x14ac:dyDescent="0.25">
      <c r="A6" s="229" t="str">
        <f>[3]Enums!$A$134</f>
        <v>1.0.0</v>
      </c>
      <c r="B6" s="92" t="b">
        <v>1</v>
      </c>
      <c r="C6" s="92" t="b">
        <v>1</v>
      </c>
      <c r="D6" s="92">
        <v>2</v>
      </c>
      <c r="E6" s="227" t="str">
        <f>Objects!$J$245</f>
        <v>Bag (Potassium Hydroxide)</v>
      </c>
      <c r="F6" s="228">
        <v>4</v>
      </c>
      <c r="G6" s="227" t="str">
        <f>Objects!$C$23</f>
        <v>Potash Ore</v>
      </c>
      <c r="H6" s="227">
        <v>1</v>
      </c>
      <c r="I6" s="91"/>
      <c r="J6" s="91"/>
      <c r="K6" s="91"/>
      <c r="L6" s="91"/>
      <c r="M6" s="91"/>
      <c r="N6" s="91"/>
      <c r="O6" s="91"/>
      <c r="P6" s="91"/>
      <c r="Q6" s="91"/>
      <c r="R6" s="91"/>
      <c r="S6" s="91"/>
      <c r="T6" s="91"/>
      <c r="U6" s="91"/>
      <c r="V6" s="91"/>
      <c r="W6" s="91"/>
      <c r="X6" s="225"/>
      <c r="AA6" s="81"/>
      <c r="AB6" s="81"/>
      <c r="AC6" s="81"/>
    </row>
    <row r="7" spans="1:30" ht="15" customHeight="1" x14ac:dyDescent="0.25">
      <c r="A7" s="222" t="str">
        <f>[3]Enums!$A$144</f>
        <v>1.1.0</v>
      </c>
      <c r="B7" s="92" t="b">
        <v>1</v>
      </c>
      <c r="C7" s="92" t="b">
        <v>0</v>
      </c>
      <c r="D7" s="92">
        <v>2</v>
      </c>
      <c r="E7" s="91" t="str">
        <f>Objects!$F$27</f>
        <v>Block of Antimony-Lead</v>
      </c>
      <c r="F7" s="225">
        <v>1</v>
      </c>
      <c r="G7" s="91" t="str">
        <f>Objects!$F$14</f>
        <v>Block of Plumbum (Lead)</v>
      </c>
      <c r="H7" s="91">
        <v>1</v>
      </c>
      <c r="I7" s="91" t="str">
        <f>Objects!$F$14</f>
        <v>Block of Plumbum (Lead)</v>
      </c>
      <c r="J7" s="91">
        <v>1</v>
      </c>
      <c r="K7" s="91" t="str">
        <f>Objects!$F$14</f>
        <v>Block of Plumbum (Lead)</v>
      </c>
      <c r="L7" s="91">
        <v>1</v>
      </c>
      <c r="M7" s="91" t="str">
        <f>Objects!$F$14</f>
        <v>Block of Plumbum (Lead)</v>
      </c>
      <c r="N7" s="91">
        <v>1</v>
      </c>
      <c r="O7" s="91" t="str">
        <f>Objects!$F$11</f>
        <v>Block of Antimony</v>
      </c>
      <c r="P7" s="91">
        <v>1</v>
      </c>
      <c r="Q7" s="91" t="str">
        <f>Objects!$F$14</f>
        <v>Block of Plumbum (Lead)</v>
      </c>
      <c r="R7" s="91">
        <v>1</v>
      </c>
      <c r="S7" s="91" t="str">
        <f>Objects!$F$14</f>
        <v>Block of Plumbum (Lead)</v>
      </c>
      <c r="T7" s="91">
        <v>1</v>
      </c>
      <c r="U7" s="91" t="str">
        <f>Objects!$F$14</f>
        <v>Block of Plumbum (Lead)</v>
      </c>
      <c r="V7" s="91">
        <v>1</v>
      </c>
      <c r="W7" s="91" t="str">
        <f>Objects!$F$14</f>
        <v>Block of Plumbum (Lead)</v>
      </c>
      <c r="X7" s="225">
        <v>1</v>
      </c>
      <c r="AA7" s="81"/>
      <c r="AB7" s="81"/>
      <c r="AC7" s="81"/>
    </row>
    <row r="8" spans="1:30" ht="15" customHeight="1" x14ac:dyDescent="0.25">
      <c r="A8" s="92" t="str">
        <f>[3]Enums!$A$134</f>
        <v>1.0.0</v>
      </c>
      <c r="B8" s="92" t="b">
        <v>1</v>
      </c>
      <c r="C8" s="92" t="b">
        <v>1</v>
      </c>
      <c r="D8" s="92">
        <v>2</v>
      </c>
      <c r="E8" s="91" t="str">
        <f>Objects!$F$19</f>
        <v>Block of Brass</v>
      </c>
      <c r="F8" s="225">
        <v>1</v>
      </c>
      <c r="G8" s="91" t="str">
        <f>Objects!$F$8</f>
        <v>Block of Zinc</v>
      </c>
      <c r="H8" s="91">
        <v>1</v>
      </c>
      <c r="I8" s="91" t="str">
        <f>Objects!$F$7</f>
        <v>Block of Copper</v>
      </c>
      <c r="J8" s="91">
        <v>1</v>
      </c>
      <c r="K8" s="91"/>
      <c r="L8" s="91"/>
      <c r="M8" s="91"/>
      <c r="N8" s="91"/>
      <c r="O8" s="91"/>
      <c r="P8" s="91"/>
      <c r="Q8" s="91"/>
      <c r="R8" s="91"/>
      <c r="S8" s="91"/>
      <c r="T8" s="91"/>
      <c r="U8" s="91"/>
      <c r="V8" s="91"/>
      <c r="W8" s="91"/>
      <c r="X8" s="225"/>
      <c r="Y8" s="81"/>
      <c r="Z8" s="81"/>
      <c r="AA8" s="81"/>
      <c r="AB8" s="81"/>
      <c r="AC8" s="81"/>
      <c r="AD8" s="81"/>
    </row>
    <row r="9" spans="1:30" ht="15" customHeight="1" x14ac:dyDescent="0.25">
      <c r="A9" s="92" t="str">
        <f>[3]Enums!$A$134</f>
        <v>1.0.0</v>
      </c>
      <c r="B9" s="92" t="b">
        <v>1</v>
      </c>
      <c r="C9" s="92" t="b">
        <v>0</v>
      </c>
      <c r="D9" s="92">
        <v>2</v>
      </c>
      <c r="E9" s="91" t="str">
        <f>Objects!$F$20</f>
        <v>Block of Bronze</v>
      </c>
      <c r="F9" s="225">
        <v>9</v>
      </c>
      <c r="G9" s="91" t="str">
        <f>Objects!$F$7</f>
        <v>Block of Copper</v>
      </c>
      <c r="H9" s="91">
        <v>1</v>
      </c>
      <c r="I9" s="91" t="str">
        <f>Objects!$F$7</f>
        <v>Block of Copper</v>
      </c>
      <c r="J9" s="91">
        <v>1</v>
      </c>
      <c r="K9" s="91" t="str">
        <f>Objects!$F$7</f>
        <v>Block of Copper</v>
      </c>
      <c r="L9" s="91">
        <v>1</v>
      </c>
      <c r="M9" s="91" t="str">
        <f>Objects!$F$7</f>
        <v>Block of Copper</v>
      </c>
      <c r="N9" s="91">
        <v>1</v>
      </c>
      <c r="O9" s="91" t="str">
        <f>Objects!$F$22</f>
        <v>Block of Tin</v>
      </c>
      <c r="P9" s="91">
        <v>1</v>
      </c>
      <c r="Q9" s="91" t="str">
        <f>Objects!$F$7</f>
        <v>Block of Copper</v>
      </c>
      <c r="R9" s="91">
        <v>1</v>
      </c>
      <c r="S9" s="91" t="str">
        <f>Objects!$F$7</f>
        <v>Block of Copper</v>
      </c>
      <c r="T9" s="91">
        <v>1</v>
      </c>
      <c r="U9" s="91" t="str">
        <f>Objects!$F$7</f>
        <v>Block of Copper</v>
      </c>
      <c r="V9" s="91">
        <v>1</v>
      </c>
      <c r="W9" s="91" t="str">
        <f>Objects!$F$7</f>
        <v>Block of Copper</v>
      </c>
      <c r="X9" s="225">
        <v>1</v>
      </c>
      <c r="Y9" s="81"/>
      <c r="Z9" s="81"/>
      <c r="AA9" s="81"/>
      <c r="AB9" s="81"/>
      <c r="AC9" s="81"/>
      <c r="AD9" s="81"/>
    </row>
    <row r="10" spans="1:30" ht="15" customHeight="1" x14ac:dyDescent="0.25">
      <c r="A10" s="222" t="str">
        <f>[3]Enums!$A$144</f>
        <v>1.1.0</v>
      </c>
      <c r="B10" s="92" t="b">
        <v>1</v>
      </c>
      <c r="C10" s="92" t="b">
        <v>0</v>
      </c>
      <c r="D10" s="92">
        <v>2</v>
      </c>
      <c r="E10" s="91" t="str">
        <f>Objects!$F$26</f>
        <v>Block of Nichrome</v>
      </c>
      <c r="F10" s="225">
        <v>1</v>
      </c>
      <c r="G10" s="91" t="str">
        <f>Objects!$F$6</f>
        <v>Block of Nickel</v>
      </c>
      <c r="H10" s="91">
        <v>1</v>
      </c>
      <c r="I10" s="91"/>
      <c r="J10" s="91"/>
      <c r="K10" s="91" t="str">
        <f>Objects!$F$6</f>
        <v>Block of Nickel</v>
      </c>
      <c r="L10" s="91">
        <v>1</v>
      </c>
      <c r="M10" s="91"/>
      <c r="N10" s="91"/>
      <c r="O10" s="91" t="str">
        <f>Objects!$F$24</f>
        <v>Block of Chrome</v>
      </c>
      <c r="P10" s="91">
        <v>1</v>
      </c>
      <c r="Q10" s="91"/>
      <c r="R10" s="91"/>
      <c r="S10" s="91" t="str">
        <f>Objects!$F$6</f>
        <v>Block of Nickel</v>
      </c>
      <c r="T10" s="91">
        <v>1</v>
      </c>
      <c r="U10" s="91"/>
      <c r="V10" s="91"/>
      <c r="W10" s="91" t="str">
        <f>Objects!$F$6</f>
        <v>Block of Nickel</v>
      </c>
      <c r="X10" s="225">
        <v>1</v>
      </c>
      <c r="AA10" s="81"/>
      <c r="AB10" s="81"/>
      <c r="AC10" s="81"/>
    </row>
    <row r="11" spans="1:30" ht="15" customHeight="1" x14ac:dyDescent="0.25">
      <c r="A11" s="222" t="str">
        <f>[3]Enums!$A$144</f>
        <v>1.1.0</v>
      </c>
      <c r="B11" s="92" t="b">
        <v>1</v>
      </c>
      <c r="C11" s="92" t="b">
        <v>0</v>
      </c>
      <c r="D11" s="92">
        <v>2</v>
      </c>
      <c r="E11" s="91" t="str">
        <f>Objects!$F$26</f>
        <v>Block of Nichrome</v>
      </c>
      <c r="F11" s="225">
        <v>1</v>
      </c>
      <c r="G11" s="91"/>
      <c r="H11" s="91"/>
      <c r="I11" s="91" t="str">
        <f>Objects!$F$6</f>
        <v>Block of Nickel</v>
      </c>
      <c r="J11" s="91">
        <v>1</v>
      </c>
      <c r="K11" s="91"/>
      <c r="L11" s="91"/>
      <c r="M11" s="91" t="str">
        <f>Objects!$F$6</f>
        <v>Block of Nickel</v>
      </c>
      <c r="N11" s="91">
        <v>1</v>
      </c>
      <c r="O11" s="91" t="str">
        <f>Objects!$F$24</f>
        <v>Block of Chrome</v>
      </c>
      <c r="P11" s="91">
        <v>1</v>
      </c>
      <c r="Q11" s="91" t="str">
        <f>Objects!$F$6</f>
        <v>Block of Nickel</v>
      </c>
      <c r="R11" s="91">
        <v>1</v>
      </c>
      <c r="S11" s="91"/>
      <c r="T11" s="91"/>
      <c r="U11" s="91" t="str">
        <f>Objects!$F$6</f>
        <v>Block of Nickel</v>
      </c>
      <c r="V11" s="91">
        <v>1</v>
      </c>
      <c r="W11" s="91"/>
      <c r="X11" s="225"/>
      <c r="AA11" s="81"/>
      <c r="AB11" s="81"/>
      <c r="AC11" s="81"/>
    </row>
    <row r="12" spans="1:30" ht="15" customHeight="1" x14ac:dyDescent="0.25">
      <c r="A12" s="229" t="str">
        <f>[3]Enums!$A$138</f>
        <v>1.0.4</v>
      </c>
      <c r="B12" s="92" t="b">
        <v>1</v>
      </c>
      <c r="C12" s="92" t="b">
        <v>0</v>
      </c>
      <c r="D12" s="92">
        <v>2</v>
      </c>
      <c r="E12" s="91" t="str">
        <f>Objects!$F$18</f>
        <v>Block of Stainless Steel</v>
      </c>
      <c r="F12" s="225">
        <v>9</v>
      </c>
      <c r="G12" s="91" t="str">
        <f>Objects!$F$24</f>
        <v>Block of Chrome</v>
      </c>
      <c r="H12" s="91">
        <v>1</v>
      </c>
      <c r="I12" s="91" t="str">
        <f>Objects!$F$6</f>
        <v>Block of Nickel</v>
      </c>
      <c r="J12" s="91">
        <v>1</v>
      </c>
      <c r="K12" s="91" t="str">
        <f>Objects!$F$24</f>
        <v>Block of Chrome</v>
      </c>
      <c r="L12" s="91">
        <v>1</v>
      </c>
      <c r="M12" s="91" t="str">
        <f>Objects!$F$17</f>
        <v>Block of Steel</v>
      </c>
      <c r="N12" s="91">
        <v>1</v>
      </c>
      <c r="O12" s="91" t="str">
        <f>Objects!$F$17</f>
        <v>Block of Steel</v>
      </c>
      <c r="P12" s="91">
        <v>1</v>
      </c>
      <c r="Q12" s="91" t="str">
        <f>Objects!$F$17</f>
        <v>Block of Steel</v>
      </c>
      <c r="R12" s="91">
        <v>1</v>
      </c>
      <c r="S12" s="91" t="str">
        <f>Objects!$F$17</f>
        <v>Block of Steel</v>
      </c>
      <c r="T12" s="91">
        <v>1</v>
      </c>
      <c r="U12" s="91" t="str">
        <f>Objects!$F$17</f>
        <v>Block of Steel</v>
      </c>
      <c r="V12" s="91">
        <v>1</v>
      </c>
      <c r="W12" s="91" t="str">
        <f>Objects!$F$17</f>
        <v>Block of Steel</v>
      </c>
      <c r="X12" s="225">
        <v>1</v>
      </c>
      <c r="AA12" s="81"/>
      <c r="AB12" s="81"/>
      <c r="AC12" s="81"/>
    </row>
    <row r="13" spans="1:30" ht="15" customHeight="1" x14ac:dyDescent="0.25">
      <c r="A13" s="229" t="str">
        <f>[3]Enums!$A$138</f>
        <v>1.0.4</v>
      </c>
      <c r="B13" s="92" t="b">
        <v>1</v>
      </c>
      <c r="C13" s="92" t="b">
        <v>0</v>
      </c>
      <c r="D13" s="92">
        <v>2</v>
      </c>
      <c r="E13" s="91" t="str">
        <f>Objects!$F$17</f>
        <v>Block of Steel</v>
      </c>
      <c r="F13" s="225">
        <v>9</v>
      </c>
      <c r="G13" s="91" t="str">
        <f>Objects!$AZ$44</f>
        <v>Iron Block</v>
      </c>
      <c r="H13" s="91">
        <v>1</v>
      </c>
      <c r="I13" s="91" t="str">
        <f>Objects!$C$19</f>
        <v>Graphite</v>
      </c>
      <c r="J13" s="91">
        <v>1</v>
      </c>
      <c r="K13" s="91" t="str">
        <f>Objects!$AZ$44</f>
        <v>Iron Block</v>
      </c>
      <c r="L13" s="91">
        <v>1</v>
      </c>
      <c r="M13" s="91" t="str">
        <f>Objects!$AZ$44</f>
        <v>Iron Block</v>
      </c>
      <c r="N13" s="91">
        <v>1</v>
      </c>
      <c r="O13" s="91" t="str">
        <f>Objects!$AZ$44</f>
        <v>Iron Block</v>
      </c>
      <c r="P13" s="91">
        <v>1</v>
      </c>
      <c r="Q13" s="91" t="str">
        <f>Objects!$AZ$44</f>
        <v>Iron Block</v>
      </c>
      <c r="R13" s="91">
        <v>1</v>
      </c>
      <c r="S13" s="91" t="str">
        <f>Objects!$AZ$44</f>
        <v>Iron Block</v>
      </c>
      <c r="T13" s="91">
        <v>1</v>
      </c>
      <c r="U13" s="91" t="str">
        <f>Objects!$AZ$44</f>
        <v>Iron Block</v>
      </c>
      <c r="V13" s="91">
        <v>1</v>
      </c>
      <c r="W13" s="91" t="str">
        <f>Objects!$AZ$44</f>
        <v>Iron Block</v>
      </c>
      <c r="X13" s="225">
        <v>1</v>
      </c>
      <c r="AA13" s="81"/>
      <c r="AB13" s="81"/>
      <c r="AC13" s="81"/>
    </row>
    <row r="14" spans="1:30" ht="15" customHeight="1" x14ac:dyDescent="0.25">
      <c r="A14" s="229" t="str">
        <f>[3]Enums!$A$140</f>
        <v>1.0.6</v>
      </c>
      <c r="B14" s="92" t="b">
        <v>1</v>
      </c>
      <c r="C14" s="92" t="b">
        <v>0</v>
      </c>
      <c r="D14" s="92">
        <v>2</v>
      </c>
      <c r="E14" s="91" t="str">
        <f>Objects!$AX$5</f>
        <v>BlockPipe</v>
      </c>
      <c r="F14" s="225">
        <v>6</v>
      </c>
      <c r="G14" s="91"/>
      <c r="H14" s="91"/>
      <c r="I14" s="91" t="str">
        <f>Objects!$D$17</f>
        <v>Steel Ingot</v>
      </c>
      <c r="J14" s="91">
        <v>1</v>
      </c>
      <c r="K14" s="91"/>
      <c r="L14" s="91"/>
      <c r="M14" s="91" t="str">
        <f>Objects!$D$17</f>
        <v>Steel Ingot</v>
      </c>
      <c r="N14" s="91">
        <v>1</v>
      </c>
      <c r="O14" s="91"/>
      <c r="P14" s="91"/>
      <c r="Q14" s="91" t="str">
        <f>Objects!$D$17</f>
        <v>Steel Ingot</v>
      </c>
      <c r="R14" s="91">
        <v>1</v>
      </c>
      <c r="S14" s="91"/>
      <c r="T14" s="91"/>
      <c r="U14" s="91" t="str">
        <f>Objects!$D$17</f>
        <v>Steel Ingot</v>
      </c>
      <c r="V14" s="91">
        <v>1</v>
      </c>
      <c r="W14" s="91"/>
      <c r="X14" s="225"/>
      <c r="AA14" s="81"/>
      <c r="AB14" s="81"/>
      <c r="AC14" s="81"/>
    </row>
    <row r="15" spans="1:30" ht="15" customHeight="1" x14ac:dyDescent="0.25">
      <c r="A15" s="229" t="str">
        <f>[3]Enums!$A$140</f>
        <v>1.0.6</v>
      </c>
      <c r="B15" s="92" t="b">
        <v>1</v>
      </c>
      <c r="C15" s="92" t="b">
        <v>0</v>
      </c>
      <c r="D15" s="92">
        <v>2</v>
      </c>
      <c r="E15" s="91" t="str">
        <f>Objects!$AX$5</f>
        <v>BlockPipe</v>
      </c>
      <c r="F15" s="225">
        <v>64</v>
      </c>
      <c r="G15" s="91"/>
      <c r="H15" s="91"/>
      <c r="I15" s="91" t="str">
        <f>Objects!$F$17</f>
        <v>Block of Steel</v>
      </c>
      <c r="J15" s="91">
        <v>1</v>
      </c>
      <c r="K15" s="91"/>
      <c r="L15" s="91">
        <v>1</v>
      </c>
      <c r="M15" s="91" t="str">
        <f>Objects!$F$17</f>
        <v>Block of Steel</v>
      </c>
      <c r="N15" s="91">
        <v>1</v>
      </c>
      <c r="O15" s="91"/>
      <c r="P15" s="91"/>
      <c r="Q15" s="91" t="str">
        <f>Objects!$F$17</f>
        <v>Block of Steel</v>
      </c>
      <c r="R15" s="91">
        <v>1</v>
      </c>
      <c r="S15" s="91"/>
      <c r="T15" s="91"/>
      <c r="U15" s="91" t="str">
        <f>Objects!$F$17</f>
        <v>Block of Steel</v>
      </c>
      <c r="V15" s="91">
        <v>1</v>
      </c>
      <c r="W15" s="91"/>
      <c r="X15" s="225"/>
      <c r="AA15" s="81"/>
      <c r="AB15" s="81"/>
      <c r="AC15" s="81"/>
    </row>
    <row r="16" spans="1:30" ht="15" customHeight="1" x14ac:dyDescent="0.25">
      <c r="A16" s="229" t="str">
        <f>[3]Enums!$A$140</f>
        <v>1.0.6</v>
      </c>
      <c r="B16" s="92" t="b">
        <v>1</v>
      </c>
      <c r="C16" s="92" t="b">
        <v>0</v>
      </c>
      <c r="D16" s="92">
        <v>2</v>
      </c>
      <c r="E16" s="91" t="str">
        <f>Objects!$AX$5</f>
        <v>BlockPipe</v>
      </c>
      <c r="F16" s="225">
        <v>6</v>
      </c>
      <c r="G16" s="91"/>
      <c r="H16" s="91"/>
      <c r="I16" s="91" t="str">
        <f>Objects!$D$18</f>
        <v>Stainless Steel Ingot</v>
      </c>
      <c r="J16" s="91">
        <v>1</v>
      </c>
      <c r="K16" s="91"/>
      <c r="L16" s="91"/>
      <c r="M16" s="91" t="str">
        <f>Objects!$D$18</f>
        <v>Stainless Steel Ingot</v>
      </c>
      <c r="N16" s="91">
        <v>1</v>
      </c>
      <c r="O16" s="91"/>
      <c r="P16" s="91"/>
      <c r="Q16" s="91" t="str">
        <f>Objects!$D$18</f>
        <v>Stainless Steel Ingot</v>
      </c>
      <c r="R16" s="91">
        <v>1</v>
      </c>
      <c r="S16" s="91"/>
      <c r="T16" s="91"/>
      <c r="U16" s="91" t="str">
        <f>Objects!$D$18</f>
        <v>Stainless Steel Ingot</v>
      </c>
      <c r="V16" s="91">
        <v>1</v>
      </c>
      <c r="W16" s="91"/>
      <c r="X16" s="225"/>
      <c r="AA16" s="81"/>
      <c r="AB16" s="81"/>
      <c r="AC16" s="81"/>
    </row>
    <row r="17" spans="1:30" ht="15" customHeight="1" x14ac:dyDescent="0.25">
      <c r="A17" s="222" t="str">
        <f>[3]Enums!$A$140</f>
        <v>1.0.6</v>
      </c>
      <c r="B17" s="92" t="b">
        <v>1</v>
      </c>
      <c r="C17" s="92" t="b">
        <v>0</v>
      </c>
      <c r="D17" s="92">
        <v>2</v>
      </c>
      <c r="E17" s="91" t="str">
        <f>Objects!$AX$5</f>
        <v>BlockPipe</v>
      </c>
      <c r="F17" s="225">
        <v>64</v>
      </c>
      <c r="G17" s="91"/>
      <c r="H17" s="91"/>
      <c r="I17" s="91" t="str">
        <f>Objects!$F$18</f>
        <v>Block of Stainless Steel</v>
      </c>
      <c r="J17" s="91">
        <v>1</v>
      </c>
      <c r="K17" s="91"/>
      <c r="L17" s="91"/>
      <c r="M17" s="91" t="str">
        <f>Objects!$F$18</f>
        <v>Block of Stainless Steel</v>
      </c>
      <c r="N17" s="91">
        <v>1</v>
      </c>
      <c r="O17" s="91"/>
      <c r="P17" s="91"/>
      <c r="Q17" s="91" t="str">
        <f>Objects!$F$18</f>
        <v>Block of Stainless Steel</v>
      </c>
      <c r="R17" s="91">
        <v>1</v>
      </c>
      <c r="S17" s="91"/>
      <c r="T17" s="91"/>
      <c r="U17" s="91" t="str">
        <f>Objects!$F$18</f>
        <v>Block of Stainless Steel</v>
      </c>
      <c r="V17" s="91">
        <v>1</v>
      </c>
      <c r="W17" s="91"/>
      <c r="X17" s="225"/>
      <c r="AA17" s="81"/>
      <c r="AB17" s="81"/>
      <c r="AC17" s="81"/>
    </row>
    <row r="18" spans="1:30" ht="15" customHeight="1" x14ac:dyDescent="0.25">
      <c r="A18" s="92" t="str">
        <f>[3]Enums!$A$134</f>
        <v>1.0.0</v>
      </c>
      <c r="B18" s="92" t="b">
        <v>1</v>
      </c>
      <c r="C18" s="92" t="b">
        <v>1</v>
      </c>
      <c r="D18" s="92">
        <v>2</v>
      </c>
      <c r="E18" s="91" t="str">
        <f>Objects!$D$19</f>
        <v>Brass Ingot</v>
      </c>
      <c r="F18" s="225">
        <v>2</v>
      </c>
      <c r="G18" s="91" t="str">
        <f>Objects!$D$8</f>
        <v>Zinc Ingot</v>
      </c>
      <c r="H18" s="91">
        <v>1</v>
      </c>
      <c r="I18" s="91" t="str">
        <f>Objects!$D$7</f>
        <v>Copper Ingot</v>
      </c>
      <c r="J18" s="91">
        <v>1</v>
      </c>
      <c r="K18" s="91"/>
      <c r="L18" s="91"/>
      <c r="M18" s="91"/>
      <c r="N18" s="91"/>
      <c r="O18" s="91"/>
      <c r="P18" s="91"/>
      <c r="Q18" s="91"/>
      <c r="R18" s="91"/>
      <c r="S18" s="91"/>
      <c r="T18" s="91"/>
      <c r="U18" s="91"/>
      <c r="V18" s="91"/>
      <c r="W18" s="91"/>
      <c r="X18" s="225"/>
      <c r="Y18" s="81"/>
      <c r="Z18" s="81"/>
      <c r="AA18" s="81"/>
      <c r="AB18" s="81"/>
      <c r="AC18" s="81"/>
      <c r="AD18" s="81"/>
    </row>
    <row r="19" spans="1:30" ht="15" customHeight="1" x14ac:dyDescent="0.25">
      <c r="A19" s="92" t="str">
        <f>[3]Enums!$A$134</f>
        <v>1.0.0</v>
      </c>
      <c r="B19" s="92" t="b">
        <v>1</v>
      </c>
      <c r="C19" s="92" t="b">
        <v>0</v>
      </c>
      <c r="D19" s="92">
        <v>2</v>
      </c>
      <c r="E19" s="91" t="str">
        <f>Objects!$D$20</f>
        <v>Bronze Ingot</v>
      </c>
      <c r="F19" s="225">
        <v>9</v>
      </c>
      <c r="G19" s="91" t="str">
        <f>Objects!$D$7</f>
        <v>Copper Ingot</v>
      </c>
      <c r="H19" s="91">
        <v>1</v>
      </c>
      <c r="I19" s="91" t="str">
        <f>Objects!$D$7</f>
        <v>Copper Ingot</v>
      </c>
      <c r="J19" s="91">
        <v>1</v>
      </c>
      <c r="K19" s="91" t="str">
        <f>Objects!$D$7</f>
        <v>Copper Ingot</v>
      </c>
      <c r="L19" s="91">
        <v>1</v>
      </c>
      <c r="M19" s="91" t="str">
        <f>Objects!$D$7</f>
        <v>Copper Ingot</v>
      </c>
      <c r="N19" s="91">
        <v>1</v>
      </c>
      <c r="O19" s="91" t="str">
        <f>Objects!$D$21</f>
        <v>Tin Ingot</v>
      </c>
      <c r="P19" s="91">
        <v>1</v>
      </c>
      <c r="Q19" s="91" t="str">
        <f>Objects!$D$7</f>
        <v>Copper Ingot</v>
      </c>
      <c r="R19" s="91">
        <v>1</v>
      </c>
      <c r="S19" s="91" t="str">
        <f>Objects!$D$7</f>
        <v>Copper Ingot</v>
      </c>
      <c r="T19" s="91">
        <v>1</v>
      </c>
      <c r="U19" s="91" t="str">
        <f>Objects!$D$7</f>
        <v>Copper Ingot</v>
      </c>
      <c r="V19" s="91">
        <v>1</v>
      </c>
      <c r="W19" s="91" t="str">
        <f>Objects!$D$7</f>
        <v>Copper Ingot</v>
      </c>
      <c r="X19" s="225">
        <v>1</v>
      </c>
      <c r="Y19" s="81"/>
      <c r="Z19" s="81"/>
      <c r="AA19" s="81"/>
      <c r="AB19" s="81"/>
      <c r="AC19" s="81"/>
      <c r="AD19" s="81"/>
    </row>
    <row r="20" spans="1:30" ht="15" customHeight="1" x14ac:dyDescent="0.25">
      <c r="A20" s="222" t="str">
        <f>[3]Enums!$A$144</f>
        <v>1.1.0</v>
      </c>
      <c r="B20" s="92" t="b">
        <v>1</v>
      </c>
      <c r="C20" s="92" t="b">
        <v>0</v>
      </c>
      <c r="D20" s="92">
        <v>2</v>
      </c>
      <c r="E20" s="91" t="str">
        <f>'[3]Items (MC)'!$B$71</f>
        <v>Bucket</v>
      </c>
      <c r="F20" s="225">
        <v>1</v>
      </c>
      <c r="G20" s="91"/>
      <c r="H20" s="91"/>
      <c r="I20" s="91"/>
      <c r="J20" s="91"/>
      <c r="K20" s="91"/>
      <c r="L20" s="91"/>
      <c r="M20" s="91" t="str">
        <f>Objects!$D$18</f>
        <v>Stainless Steel Ingot</v>
      </c>
      <c r="N20" s="91">
        <v>1</v>
      </c>
      <c r="O20" s="91"/>
      <c r="P20" s="91"/>
      <c r="Q20" s="91" t="str">
        <f>Objects!$D$18</f>
        <v>Stainless Steel Ingot</v>
      </c>
      <c r="R20" s="91">
        <v>1</v>
      </c>
      <c r="S20" s="91"/>
      <c r="T20" s="91"/>
      <c r="U20" s="91" t="str">
        <f>Objects!$D$18</f>
        <v>Stainless Steel Ingot</v>
      </c>
      <c r="V20" s="91">
        <v>1</v>
      </c>
      <c r="W20" s="91"/>
      <c r="X20" s="225"/>
      <c r="AA20" s="81"/>
      <c r="AB20" s="81"/>
      <c r="AC20" s="81"/>
    </row>
    <row r="21" spans="1:30" ht="15" customHeight="1" x14ac:dyDescent="0.25">
      <c r="A21" s="222" t="str">
        <f>[3]Enums!$A$144</f>
        <v>1.1.0</v>
      </c>
      <c r="B21" s="92" t="b">
        <v>1</v>
      </c>
      <c r="C21" s="92" t="b">
        <v>0</v>
      </c>
      <c r="D21" s="92">
        <v>2</v>
      </c>
      <c r="E21" s="91" t="str">
        <f>'[3]Items (MC)'!$B$71</f>
        <v>Bucket</v>
      </c>
      <c r="F21" s="225">
        <v>1</v>
      </c>
      <c r="G21" s="91"/>
      <c r="H21" s="91"/>
      <c r="I21" s="91"/>
      <c r="J21" s="91"/>
      <c r="K21" s="91"/>
      <c r="L21" s="91"/>
      <c r="M21" s="91" t="str">
        <f>Objects!$D$19</f>
        <v>Brass Ingot</v>
      </c>
      <c r="N21" s="91">
        <v>1</v>
      </c>
      <c r="O21" s="91"/>
      <c r="P21" s="91"/>
      <c r="Q21" s="91" t="str">
        <f>Objects!$D$19</f>
        <v>Brass Ingot</v>
      </c>
      <c r="R21" s="91">
        <v>1</v>
      </c>
      <c r="S21" s="91"/>
      <c r="T21" s="91"/>
      <c r="U21" s="91" t="str">
        <f>Objects!$D$19</f>
        <v>Brass Ingot</v>
      </c>
      <c r="V21" s="91">
        <v>1</v>
      </c>
      <c r="W21" s="91"/>
      <c r="X21" s="225"/>
      <c r="AA21" s="81"/>
      <c r="AB21" s="81"/>
      <c r="AC21" s="81"/>
    </row>
    <row r="22" spans="1:30" ht="15" customHeight="1" x14ac:dyDescent="0.25">
      <c r="A22" s="222" t="str">
        <f>[3]Enums!$A$144</f>
        <v>1.1.0</v>
      </c>
      <c r="B22" s="92" t="b">
        <v>1</v>
      </c>
      <c r="C22" s="92" t="b">
        <v>0</v>
      </c>
      <c r="D22" s="92">
        <v>2</v>
      </c>
      <c r="E22" s="91" t="str">
        <f>'[3]Items (MC)'!$B$71</f>
        <v>Bucket</v>
      </c>
      <c r="F22" s="225">
        <v>1</v>
      </c>
      <c r="G22" s="91"/>
      <c r="H22" s="91"/>
      <c r="I22" s="91"/>
      <c r="J22" s="91"/>
      <c r="K22" s="91"/>
      <c r="L22" s="91"/>
      <c r="M22" s="91" t="str">
        <f>Objects!$D$20</f>
        <v>Bronze Ingot</v>
      </c>
      <c r="N22" s="91">
        <v>1</v>
      </c>
      <c r="O22" s="91"/>
      <c r="P22" s="91"/>
      <c r="Q22" s="91" t="str">
        <f>Objects!$D$20</f>
        <v>Bronze Ingot</v>
      </c>
      <c r="R22" s="91">
        <v>1</v>
      </c>
      <c r="S22" s="91"/>
      <c r="T22" s="91"/>
      <c r="U22" s="91" t="str">
        <f>Objects!$D$20</f>
        <v>Bronze Ingot</v>
      </c>
      <c r="V22" s="91">
        <v>1</v>
      </c>
      <c r="W22" s="91"/>
      <c r="X22" s="225"/>
      <c r="AA22" s="81"/>
      <c r="AB22" s="81"/>
      <c r="AC22" s="81"/>
    </row>
    <row r="23" spans="1:30" ht="15" customHeight="1" x14ac:dyDescent="0.25">
      <c r="A23" s="142" t="str">
        <f>[3]Enums!$A$144</f>
        <v>1.1.0</v>
      </c>
      <c r="B23" s="92" t="b">
        <v>1</v>
      </c>
      <c r="C23" s="92" t="b">
        <v>0</v>
      </c>
      <c r="D23" s="92">
        <v>2</v>
      </c>
      <c r="E23" s="91" t="str">
        <f>'[3]Items (MC)'!$B$71</f>
        <v>Bucket</v>
      </c>
      <c r="F23" s="225">
        <v>1</v>
      </c>
      <c r="G23" s="91"/>
      <c r="H23" s="91"/>
      <c r="I23" s="91"/>
      <c r="J23" s="91"/>
      <c r="K23" s="91"/>
      <c r="L23" s="91"/>
      <c r="M23" s="91" t="str">
        <f>Objects!$D$16</f>
        <v>Aluminum Ingot</v>
      </c>
      <c r="N23" s="91">
        <v>1</v>
      </c>
      <c r="O23" s="91"/>
      <c r="P23" s="91"/>
      <c r="Q23" s="91" t="str">
        <f>Objects!$D$16</f>
        <v>Aluminum Ingot</v>
      </c>
      <c r="R23" s="91">
        <v>1</v>
      </c>
      <c r="S23" s="91"/>
      <c r="T23" s="91"/>
      <c r="U23" s="91" t="str">
        <f>Objects!$D$16</f>
        <v>Aluminum Ingot</v>
      </c>
      <c r="V23" s="91">
        <v>1</v>
      </c>
      <c r="W23" s="91"/>
      <c r="X23" s="225"/>
      <c r="AA23" s="81"/>
      <c r="AB23" s="81"/>
      <c r="AC23" s="81"/>
    </row>
    <row r="24" spans="1:30" ht="15" customHeight="1" x14ac:dyDescent="0.25">
      <c r="A24" s="142" t="str">
        <f>[3]Enums!$A$144</f>
        <v>1.1.0</v>
      </c>
      <c r="B24" s="92" t="b">
        <v>1</v>
      </c>
      <c r="C24" s="92" t="b">
        <v>0</v>
      </c>
      <c r="D24" s="92">
        <v>2</v>
      </c>
      <c r="E24" s="91" t="str">
        <f>'[3]Items (MC)'!$B$71</f>
        <v>Bucket</v>
      </c>
      <c r="F24" s="225">
        <v>1</v>
      </c>
      <c r="G24" s="91"/>
      <c r="H24" s="91"/>
      <c r="I24" s="91"/>
      <c r="J24" s="91"/>
      <c r="K24" s="91"/>
      <c r="L24" s="91"/>
      <c r="M24" s="91" t="str">
        <f>Objects!$D$17</f>
        <v>Steel Ingot</v>
      </c>
      <c r="N24" s="91">
        <v>1</v>
      </c>
      <c r="O24" s="91"/>
      <c r="P24" s="91"/>
      <c r="Q24" s="91" t="str">
        <f>Objects!$D$17</f>
        <v>Steel Ingot</v>
      </c>
      <c r="R24" s="91">
        <v>1</v>
      </c>
      <c r="S24" s="91"/>
      <c r="T24" s="91"/>
      <c r="U24" s="91" t="str">
        <f>Objects!$D$17</f>
        <v>Steel Ingot</v>
      </c>
      <c r="V24" s="91">
        <v>1</v>
      </c>
      <c r="W24" s="91"/>
      <c r="X24" s="225"/>
      <c r="AA24" s="81"/>
      <c r="AB24" s="81"/>
      <c r="AC24" s="81"/>
    </row>
    <row r="25" spans="1:30" ht="15" customHeight="1" x14ac:dyDescent="0.25">
      <c r="A25" s="229" t="str">
        <f>[3]Enums!$A$134</f>
        <v>1.0.0</v>
      </c>
      <c r="B25" s="92" t="b">
        <v>1</v>
      </c>
      <c r="C25" s="92" t="b">
        <v>1</v>
      </c>
      <c r="D25" s="92">
        <v>2</v>
      </c>
      <c r="E25" s="227" t="str">
        <f>Objects!$G$5</f>
        <v>Cobalt Catalyst</v>
      </c>
      <c r="F25" s="228">
        <v>1</v>
      </c>
      <c r="G25" s="227" t="str">
        <f>Objects!$E$5</f>
        <v>Cobalt Nugget</v>
      </c>
      <c r="H25" s="227">
        <v>1</v>
      </c>
      <c r="I25" s="91"/>
      <c r="J25" s="91"/>
      <c r="K25" s="91"/>
      <c r="L25" s="91"/>
      <c r="M25" s="91"/>
      <c r="N25" s="91"/>
      <c r="O25" s="91"/>
      <c r="P25" s="91"/>
      <c r="Q25" s="91"/>
      <c r="R25" s="91"/>
      <c r="S25" s="91"/>
      <c r="T25" s="91"/>
      <c r="U25" s="91"/>
      <c r="V25" s="91"/>
      <c r="W25" s="91"/>
      <c r="X25" s="225"/>
      <c r="AA25" s="81"/>
      <c r="AB25" s="81"/>
      <c r="AC25" s="81"/>
    </row>
    <row r="26" spans="1:30" ht="15" customHeight="1" x14ac:dyDescent="0.25">
      <c r="A26" s="226" t="str">
        <f>[3]Enums!$A$134</f>
        <v>1.0.0</v>
      </c>
      <c r="B26" s="92" t="b">
        <v>1</v>
      </c>
      <c r="C26" s="92" t="b">
        <v>1</v>
      </c>
      <c r="D26" s="92">
        <v>2</v>
      </c>
      <c r="E26" s="227" t="str">
        <f>Objects!$G$11</f>
        <v>Copper II Chloride Catalyst</v>
      </c>
      <c r="F26" s="228">
        <v>1</v>
      </c>
      <c r="G26" s="227" t="str">
        <f>Objects!$E$7</f>
        <v>Copper Nugget</v>
      </c>
      <c r="H26" s="227">
        <v>1</v>
      </c>
      <c r="I26" s="91" t="str">
        <f>Objects!R18</f>
        <v>Flask (Chlorine)</v>
      </c>
      <c r="J26" s="91">
        <v>1</v>
      </c>
      <c r="K26" s="91"/>
      <c r="L26" s="91"/>
      <c r="M26" s="91"/>
      <c r="N26" s="91"/>
      <c r="O26" s="91"/>
      <c r="P26" s="91"/>
      <c r="Q26" s="91"/>
      <c r="R26" s="91"/>
      <c r="S26" s="91"/>
      <c r="T26" s="91"/>
      <c r="U26" s="91"/>
      <c r="V26" s="91"/>
      <c r="W26" s="91"/>
      <c r="X26" s="225"/>
      <c r="AA26" s="81"/>
      <c r="AB26" s="81"/>
      <c r="AC26" s="81"/>
    </row>
    <row r="27" spans="1:30" ht="15" customHeight="1" x14ac:dyDescent="0.25">
      <c r="A27" s="222" t="str">
        <f>[3]Enums!$A$134</f>
        <v>1.0.0</v>
      </c>
      <c r="B27" s="92" t="b">
        <v>1</v>
      </c>
      <c r="C27" s="92" t="b">
        <v>0</v>
      </c>
      <c r="D27" s="92">
        <v>2</v>
      </c>
      <c r="E27" s="91" t="str">
        <f>Objects!$AW$20</f>
        <v>Copper Piping</v>
      </c>
      <c r="F27" s="223">
        <v>4</v>
      </c>
      <c r="G27" s="91"/>
      <c r="H27" s="92"/>
      <c r="I27" s="92" t="str">
        <f>Objects!$D$7</f>
        <v>Copper Ingot</v>
      </c>
      <c r="J27" s="92">
        <v>1</v>
      </c>
      <c r="K27" s="92"/>
      <c r="L27" s="225"/>
      <c r="M27" s="91" t="str">
        <f>Objects!$D$7</f>
        <v>Copper Ingot</v>
      </c>
      <c r="N27" s="92">
        <v>1</v>
      </c>
      <c r="O27" s="92"/>
      <c r="P27" s="92"/>
      <c r="Q27" s="92" t="str">
        <f>Objects!$D$7</f>
        <v>Copper Ingot</v>
      </c>
      <c r="R27" s="225">
        <v>1</v>
      </c>
      <c r="S27" s="91"/>
      <c r="T27" s="92"/>
      <c r="U27" s="92" t="str">
        <f>Objects!$D$7</f>
        <v>Copper Ingot</v>
      </c>
      <c r="V27" s="92">
        <v>1</v>
      </c>
      <c r="W27" s="92"/>
      <c r="X27" s="225"/>
      <c r="AA27" s="81"/>
      <c r="AB27" s="81"/>
      <c r="AC27" s="81"/>
    </row>
    <row r="28" spans="1:30" ht="15" customHeight="1" x14ac:dyDescent="0.25">
      <c r="A28" s="222" t="str">
        <f>[3]Enums!$A$134</f>
        <v>1.0.0</v>
      </c>
      <c r="B28" s="92" t="b">
        <v>1</v>
      </c>
      <c r="C28" s="92" t="b">
        <v>0</v>
      </c>
      <c r="D28" s="92">
        <v>2</v>
      </c>
      <c r="E28" s="91" t="str">
        <f>Objects!$AV$6</f>
        <v>Diamond Pogo Stick</v>
      </c>
      <c r="F28" s="223">
        <v>1</v>
      </c>
      <c r="G28" s="91" t="str">
        <f>Objects!$AY$26</f>
        <v>Stick</v>
      </c>
      <c r="H28" s="92">
        <v>1</v>
      </c>
      <c r="I28" s="92" t="str">
        <f>Objects!$AY$26</f>
        <v>Stick</v>
      </c>
      <c r="J28" s="92">
        <v>1</v>
      </c>
      <c r="K28" s="92" t="str">
        <f>Objects!$AY$26</f>
        <v>Stick</v>
      </c>
      <c r="L28" s="225">
        <v>1</v>
      </c>
      <c r="M28" s="91" t="str">
        <f>Objects!$AZ$59</f>
        <v>Diamond Block</v>
      </c>
      <c r="N28" s="92">
        <v>1</v>
      </c>
      <c r="O28" s="92" t="str">
        <f>Objects!$AY$26</f>
        <v>Stick</v>
      </c>
      <c r="P28" s="92">
        <v>1</v>
      </c>
      <c r="Q28" s="92" t="str">
        <f>Objects!$AZ$59</f>
        <v>Diamond Block</v>
      </c>
      <c r="R28" s="225">
        <v>1</v>
      </c>
      <c r="S28" s="91"/>
      <c r="T28" s="92"/>
      <c r="U28" s="92" t="str">
        <f>Objects!$W$67</f>
        <v>Sack (PolyIsoPrene Pellets)</v>
      </c>
      <c r="V28" s="92">
        <v>1</v>
      </c>
      <c r="W28" s="92"/>
      <c r="X28" s="225"/>
      <c r="Y28" s="85"/>
      <c r="AA28" s="81"/>
      <c r="AB28" s="81"/>
      <c r="AC28" s="81"/>
    </row>
    <row r="29" spans="1:30" ht="15" customHeight="1" x14ac:dyDescent="0.25">
      <c r="A29" s="222" t="str">
        <f>[3]Enums!$A$134</f>
        <v>1.0.0</v>
      </c>
      <c r="B29" s="92" t="b">
        <v>1</v>
      </c>
      <c r="C29" s="92" t="b">
        <v>0</v>
      </c>
      <c r="D29" s="92">
        <v>2</v>
      </c>
      <c r="E29" s="91" t="str">
        <f>Objects!$AT$4</f>
        <v>Extruder</v>
      </c>
      <c r="F29" s="225">
        <v>1</v>
      </c>
      <c r="G29" s="91" t="str">
        <f>Objects!$AZ$156</f>
        <v>Hopper</v>
      </c>
      <c r="H29" s="92">
        <v>1</v>
      </c>
      <c r="I29" s="92" t="str">
        <f>Objects!$AA$67</f>
        <v>Slab (Natural Rubber)</v>
      </c>
      <c r="J29" s="92">
        <v>1</v>
      </c>
      <c r="K29" s="92" t="str">
        <f>Objects!$AA$67</f>
        <v>Slab (Natural Rubber)</v>
      </c>
      <c r="L29" s="225">
        <v>1</v>
      </c>
      <c r="M29" s="92" t="str">
        <f>Objects!$AW$2</f>
        <v>Metal Screw</v>
      </c>
      <c r="N29" s="92">
        <v>1</v>
      </c>
      <c r="O29" s="92" t="str">
        <f>Objects!$AZ$154</f>
        <v>Redstone Block</v>
      </c>
      <c r="P29" s="92">
        <v>1</v>
      </c>
      <c r="Q29" s="91" t="str">
        <f>Objects!$AW$2</f>
        <v>Metal Screw</v>
      </c>
      <c r="R29" s="225">
        <v>1</v>
      </c>
      <c r="S29" s="91" t="str">
        <f>Objects!$AZ$44</f>
        <v>Iron Block</v>
      </c>
      <c r="T29" s="92">
        <v>1</v>
      </c>
      <c r="U29" s="92" t="str">
        <f>Objects!$AZ$63</f>
        <v>Furnace</v>
      </c>
      <c r="V29" s="92">
        <v>1</v>
      </c>
      <c r="W29" s="92" t="str">
        <f>Objects!$AZ$44</f>
        <v>Iron Block</v>
      </c>
      <c r="X29" s="225">
        <v>1</v>
      </c>
      <c r="Y29" s="85"/>
      <c r="AA29" s="81"/>
      <c r="AB29" s="81"/>
      <c r="AC29" s="81"/>
    </row>
    <row r="30" spans="1:30" ht="15" customHeight="1" x14ac:dyDescent="0.25">
      <c r="A30" s="222" t="str">
        <f>[3]Enums!$A$134</f>
        <v>1.0.0</v>
      </c>
      <c r="B30" s="92" t="b">
        <v>1</v>
      </c>
      <c r="C30" s="92" t="b">
        <v>0</v>
      </c>
      <c r="D30" s="92">
        <v>2</v>
      </c>
      <c r="E30" s="91" t="str">
        <f>Objects!$AT$4</f>
        <v>Extruder</v>
      </c>
      <c r="F30" s="225">
        <v>1</v>
      </c>
      <c r="G30" s="91" t="str">
        <f>Objects!$AZ$156</f>
        <v>Hopper</v>
      </c>
      <c r="H30" s="92">
        <v>1</v>
      </c>
      <c r="I30" s="92" t="str">
        <f>Objects!$AA$67</f>
        <v>Slab (Natural Rubber)</v>
      </c>
      <c r="J30" s="92">
        <v>1</v>
      </c>
      <c r="K30" s="92" t="str">
        <f>Objects!$AA$67</f>
        <v>Slab (Natural Rubber)</v>
      </c>
      <c r="L30" s="225">
        <v>1</v>
      </c>
      <c r="M30" s="91" t="str">
        <f>Objects!$AW$2</f>
        <v>Metal Screw</v>
      </c>
      <c r="N30" s="92">
        <v>1</v>
      </c>
      <c r="O30" s="92" t="str">
        <f>Objects!$AZ$154</f>
        <v>Redstone Block</v>
      </c>
      <c r="P30" s="92">
        <v>1</v>
      </c>
      <c r="Q30" s="92" t="str">
        <f>Objects!$AW$2</f>
        <v>Metal Screw</v>
      </c>
      <c r="R30" s="225">
        <v>1</v>
      </c>
      <c r="S30" s="91" t="str">
        <f>Objects!$F$12</f>
        <v>Block of Tungsten</v>
      </c>
      <c r="T30" s="92">
        <v>1</v>
      </c>
      <c r="U30" s="92" t="str">
        <f>Objects!$AZ$63</f>
        <v>Furnace</v>
      </c>
      <c r="V30" s="92">
        <v>1</v>
      </c>
      <c r="W30" s="92" t="str">
        <f>Objects!$F$12</f>
        <v>Block of Tungsten</v>
      </c>
      <c r="X30" s="225">
        <v>1</v>
      </c>
      <c r="AA30" s="81"/>
      <c r="AB30" s="81"/>
      <c r="AC30" s="81"/>
    </row>
    <row r="31" spans="1:30" ht="15" customHeight="1" x14ac:dyDescent="0.25">
      <c r="A31" s="222" t="str">
        <f>[3]Enums!$A$134</f>
        <v>1.0.0</v>
      </c>
      <c r="B31" s="92" t="b">
        <v>1</v>
      </c>
      <c r="C31" s="92" t="b">
        <v>0</v>
      </c>
      <c r="D31" s="92">
        <v>2</v>
      </c>
      <c r="E31" s="91" t="str">
        <f>Objects!$AT$4</f>
        <v>Extruder</v>
      </c>
      <c r="F31" s="225">
        <v>1</v>
      </c>
      <c r="G31" s="92" t="str">
        <f>Objects!$AZ$156</f>
        <v>Hopper</v>
      </c>
      <c r="H31" s="92">
        <v>1</v>
      </c>
      <c r="I31" s="92" t="str">
        <f>Objects!$AA$67</f>
        <v>Slab (Natural Rubber)</v>
      </c>
      <c r="J31" s="92">
        <v>1</v>
      </c>
      <c r="K31" s="92" t="str">
        <f>Objects!$AA$67</f>
        <v>Slab (Natural Rubber)</v>
      </c>
      <c r="L31" s="92">
        <v>1</v>
      </c>
      <c r="M31" s="92" t="str">
        <f>Objects!$AW$2</f>
        <v>Metal Screw</v>
      </c>
      <c r="N31" s="92">
        <v>1</v>
      </c>
      <c r="O31" s="91" t="str">
        <f>Objects!$AZ$154</f>
        <v>Redstone Block</v>
      </c>
      <c r="P31" s="92">
        <v>1</v>
      </c>
      <c r="Q31" s="92" t="str">
        <f>Objects!$AW$2</f>
        <v>Metal Screw</v>
      </c>
      <c r="R31" s="92">
        <v>1</v>
      </c>
      <c r="S31" s="92" t="str">
        <f>Objects!$F$6</f>
        <v>Block of Nickel</v>
      </c>
      <c r="T31" s="92">
        <v>1</v>
      </c>
      <c r="U31" s="92" t="str">
        <f>Objects!$AZ$63</f>
        <v>Furnace</v>
      </c>
      <c r="V31" s="92">
        <v>1</v>
      </c>
      <c r="W31" s="92" t="str">
        <f>Objects!$F$6</f>
        <v>Block of Nickel</v>
      </c>
      <c r="X31" s="225">
        <v>1</v>
      </c>
      <c r="AA31" s="81"/>
      <c r="AB31" s="81"/>
      <c r="AC31" s="81"/>
    </row>
    <row r="32" spans="1:30" ht="15" customHeight="1" x14ac:dyDescent="0.25">
      <c r="A32" s="222" t="str">
        <f>[3]Enums!$A$134</f>
        <v>1.0.0</v>
      </c>
      <c r="B32" s="92" t="b">
        <v>1</v>
      </c>
      <c r="C32" s="92" t="b">
        <v>0</v>
      </c>
      <c r="D32" s="92">
        <v>2</v>
      </c>
      <c r="E32" s="91" t="str">
        <f>Objects!$AT$4</f>
        <v>Extruder</v>
      </c>
      <c r="F32" s="225">
        <v>1</v>
      </c>
      <c r="G32" s="92" t="str">
        <f>Objects!$AZ$156</f>
        <v>Hopper</v>
      </c>
      <c r="H32" s="92">
        <v>1</v>
      </c>
      <c r="I32" s="91" t="str">
        <f>Objects!$AA$67</f>
        <v>Slab (Natural Rubber)</v>
      </c>
      <c r="J32" s="92">
        <v>1</v>
      </c>
      <c r="K32" s="92" t="str">
        <f>Objects!$AA$67</f>
        <v>Slab (Natural Rubber)</v>
      </c>
      <c r="L32" s="92">
        <v>1</v>
      </c>
      <c r="M32" s="92" t="str">
        <f>Objects!$AW$2</f>
        <v>Metal Screw</v>
      </c>
      <c r="N32" s="92">
        <v>1</v>
      </c>
      <c r="O32" s="91" t="str">
        <f>Objects!$AZ$154</f>
        <v>Redstone Block</v>
      </c>
      <c r="P32" s="92">
        <v>1</v>
      </c>
      <c r="Q32" s="92" t="str">
        <f>Objects!$AW$2</f>
        <v>Metal Screw</v>
      </c>
      <c r="R32" s="92">
        <v>1</v>
      </c>
      <c r="S32" s="92" t="str">
        <f>Objects!$F$20</f>
        <v>Block of Bronze</v>
      </c>
      <c r="T32" s="92">
        <v>1</v>
      </c>
      <c r="U32" s="92" t="str">
        <f>Objects!$AZ$63</f>
        <v>Furnace</v>
      </c>
      <c r="V32" s="92">
        <v>1</v>
      </c>
      <c r="W32" s="92" t="str">
        <f>Objects!$F$20</f>
        <v>Block of Bronze</v>
      </c>
      <c r="X32" s="225">
        <v>1</v>
      </c>
      <c r="AA32" s="81"/>
      <c r="AB32" s="81"/>
      <c r="AC32" s="81"/>
    </row>
    <row r="33" spans="1:29" ht="15" customHeight="1" x14ac:dyDescent="0.25">
      <c r="A33" s="222" t="str">
        <f>[3]Enums!$A$134</f>
        <v>1.0.0</v>
      </c>
      <c r="B33" s="92" t="b">
        <v>1</v>
      </c>
      <c r="C33" s="92" t="b">
        <v>0</v>
      </c>
      <c r="D33" s="92">
        <v>2</v>
      </c>
      <c r="E33" s="91" t="str">
        <f>Objects!$AT$4</f>
        <v>Extruder</v>
      </c>
      <c r="F33" s="225">
        <v>1</v>
      </c>
      <c r="G33" s="92" t="str">
        <f>Objects!$AZ$156</f>
        <v>Hopper</v>
      </c>
      <c r="H33" s="92">
        <v>1</v>
      </c>
      <c r="I33" s="91" t="str">
        <f>Objects!$AA$67</f>
        <v>Slab (Natural Rubber)</v>
      </c>
      <c r="J33" s="92">
        <v>1</v>
      </c>
      <c r="K33" s="92" t="str">
        <f>Objects!$AA$67</f>
        <v>Slab (Natural Rubber)</v>
      </c>
      <c r="L33" s="92">
        <v>1</v>
      </c>
      <c r="M33" s="92" t="str">
        <f>Objects!$AW$2</f>
        <v>Metal Screw</v>
      </c>
      <c r="N33" s="92">
        <v>1</v>
      </c>
      <c r="O33" s="91" t="str">
        <f>Objects!$AZ$154</f>
        <v>Redstone Block</v>
      </c>
      <c r="P33" s="92">
        <v>1</v>
      </c>
      <c r="Q33" s="92" t="str">
        <f>Objects!$AW$2</f>
        <v>Metal Screw</v>
      </c>
      <c r="R33" s="92">
        <v>1</v>
      </c>
      <c r="S33" s="92" t="str">
        <f>Objects!$F$19</f>
        <v>Block of Brass</v>
      </c>
      <c r="T33" s="92">
        <v>1</v>
      </c>
      <c r="U33" s="92" t="str">
        <f>Objects!$AZ$63</f>
        <v>Furnace</v>
      </c>
      <c r="V33" s="92">
        <v>1</v>
      </c>
      <c r="W33" s="92" t="str">
        <f>Objects!$F$19</f>
        <v>Block of Brass</v>
      </c>
      <c r="X33" s="225">
        <v>1</v>
      </c>
      <c r="AA33" s="81"/>
      <c r="AB33" s="81"/>
      <c r="AC33" s="81"/>
    </row>
    <row r="34" spans="1:29" ht="15" customHeight="1" x14ac:dyDescent="0.25">
      <c r="A34" s="222" t="str">
        <f>[3]Enums!$A$134</f>
        <v>1.0.0</v>
      </c>
      <c r="B34" s="92" t="b">
        <v>1</v>
      </c>
      <c r="C34" s="92" t="b">
        <v>0</v>
      </c>
      <c r="D34" s="92">
        <v>2</v>
      </c>
      <c r="E34" s="91" t="str">
        <f>Objects!$AW$30</f>
        <v>Gas Mantle</v>
      </c>
      <c r="F34" s="225">
        <v>1</v>
      </c>
      <c r="G34" s="92"/>
      <c r="H34" s="92"/>
      <c r="I34" s="91" t="str">
        <f>Objects!$AZ$37</f>
        <v>Wool</v>
      </c>
      <c r="J34" s="92">
        <v>1</v>
      </c>
      <c r="K34" s="92"/>
      <c r="L34" s="92"/>
      <c r="M34" s="92" t="str">
        <f>Objects!$AZ$37</f>
        <v>Wool</v>
      </c>
      <c r="N34" s="92">
        <v>1</v>
      </c>
      <c r="O34" s="91" t="str">
        <f>Objects!$D$2</f>
        <v>Magnesium Ingot</v>
      </c>
      <c r="P34" s="92">
        <v>1</v>
      </c>
      <c r="Q34" s="92" t="str">
        <f>Objects!$AZ$37</f>
        <v>Wool</v>
      </c>
      <c r="R34" s="92">
        <v>1</v>
      </c>
      <c r="S34" s="92"/>
      <c r="T34" s="92"/>
      <c r="U34" s="92" t="str">
        <f>Objects!$AZ$37</f>
        <v>Wool</v>
      </c>
      <c r="V34" s="92">
        <v>1</v>
      </c>
      <c r="W34" s="92"/>
      <c r="X34" s="225"/>
      <c r="AA34" s="81"/>
      <c r="AB34" s="81"/>
      <c r="AC34" s="81"/>
    </row>
    <row r="35" spans="1:29" ht="15" customHeight="1" x14ac:dyDescent="0.25">
      <c r="A35" s="222" t="str">
        <f>[3]Enums!$A$134</f>
        <v>1.0.0</v>
      </c>
      <c r="B35" s="92" t="b">
        <v>1</v>
      </c>
      <c r="C35" s="92" t="b">
        <v>0</v>
      </c>
      <c r="D35" s="92">
        <v>2</v>
      </c>
      <c r="E35" s="91" t="str">
        <f>Objects!$AV$5</f>
        <v>Golden Pogo Stick</v>
      </c>
      <c r="F35" s="223">
        <v>1</v>
      </c>
      <c r="G35" s="92" t="str">
        <f>Objects!$AY$26</f>
        <v>Stick</v>
      </c>
      <c r="H35" s="92">
        <v>1</v>
      </c>
      <c r="I35" s="92" t="str">
        <f>Objects!$AY$26</f>
        <v>Stick</v>
      </c>
      <c r="J35" s="92">
        <v>1</v>
      </c>
      <c r="K35" s="92" t="str">
        <f>Objects!$AY$26</f>
        <v>Stick</v>
      </c>
      <c r="L35" s="92">
        <v>1</v>
      </c>
      <c r="M35" s="92" t="str">
        <f>Objects!$AZ$43</f>
        <v>Gold Block</v>
      </c>
      <c r="N35" s="92">
        <v>1</v>
      </c>
      <c r="O35" s="92" t="str">
        <f>Objects!$AY$26</f>
        <v>Stick</v>
      </c>
      <c r="P35" s="92">
        <v>1</v>
      </c>
      <c r="Q35" s="92" t="str">
        <f>Objects!$AZ$43</f>
        <v>Gold Block</v>
      </c>
      <c r="R35" s="92">
        <v>1</v>
      </c>
      <c r="S35" s="92"/>
      <c r="T35" s="92"/>
      <c r="U35" s="92" t="str">
        <f>Objects!$W$67</f>
        <v>Sack (PolyIsoPrene Pellets)</v>
      </c>
      <c r="V35" s="92">
        <v>1</v>
      </c>
      <c r="W35" s="92"/>
      <c r="X35" s="225"/>
      <c r="AA35" s="81"/>
      <c r="AB35" s="81"/>
      <c r="AC35" s="81"/>
    </row>
    <row r="36" spans="1:29" ht="15" customHeight="1" x14ac:dyDescent="0.25">
      <c r="A36" s="222" t="str">
        <f>[3]Enums!$A$134</f>
        <v>1.0.0</v>
      </c>
      <c r="B36" s="92" t="b">
        <v>1</v>
      </c>
      <c r="C36" s="92" t="b">
        <v>0</v>
      </c>
      <c r="D36" s="92">
        <v>2</v>
      </c>
      <c r="E36" s="91" t="str">
        <f>Objects!$AW$31</f>
        <v>Heat Exchanger</v>
      </c>
      <c r="F36" s="225">
        <v>1</v>
      </c>
      <c r="G36" s="92" t="str">
        <f>Objects!$AW$20</f>
        <v>Copper Piping</v>
      </c>
      <c r="H36" s="92">
        <v>1</v>
      </c>
      <c r="I36" s="92" t="str">
        <f>Objects!$AW$32</f>
        <v>Heat Fins</v>
      </c>
      <c r="J36" s="92">
        <v>1</v>
      </c>
      <c r="K36" s="92" t="str">
        <f>Objects!$AW$20</f>
        <v>Copper Piping</v>
      </c>
      <c r="L36" s="92">
        <v>1</v>
      </c>
      <c r="M36" s="92" t="str">
        <f>Objects!$AW$32</f>
        <v>Heat Fins</v>
      </c>
      <c r="N36" s="92">
        <v>1</v>
      </c>
      <c r="O36" s="92" t="str">
        <f>Objects!$AZ$154</f>
        <v>Redstone Block</v>
      </c>
      <c r="P36" s="92">
        <v>1</v>
      </c>
      <c r="Q36" s="92" t="str">
        <f>Objects!$AW$32</f>
        <v>Heat Fins</v>
      </c>
      <c r="R36" s="92">
        <v>1</v>
      </c>
      <c r="S36" s="92" t="str">
        <f>Objects!$AW$20</f>
        <v>Copper Piping</v>
      </c>
      <c r="T36" s="92">
        <v>1</v>
      </c>
      <c r="U36" s="92" t="str">
        <f>Objects!$AW$32</f>
        <v>Heat Fins</v>
      </c>
      <c r="V36" s="92">
        <v>1</v>
      </c>
      <c r="W36" s="92" t="str">
        <f>Objects!$AW$20</f>
        <v>Copper Piping</v>
      </c>
      <c r="X36" s="225">
        <v>1</v>
      </c>
      <c r="AA36" s="81"/>
      <c r="AB36" s="81"/>
      <c r="AC36" s="81"/>
    </row>
    <row r="37" spans="1:29" ht="15" customHeight="1" x14ac:dyDescent="0.25">
      <c r="A37" s="222" t="str">
        <f>[3]Enums!$A$134</f>
        <v>1.0.0</v>
      </c>
      <c r="B37" s="92" t="b">
        <v>1</v>
      </c>
      <c r="C37" s="92" t="b">
        <v>0</v>
      </c>
      <c r="D37" s="92">
        <v>2</v>
      </c>
      <c r="E37" s="91" t="str">
        <f>Objects!$AW32</f>
        <v>Heat Fins</v>
      </c>
      <c r="F37" s="225">
        <v>1</v>
      </c>
      <c r="G37" s="92" t="str">
        <f>Objects!$AW$20</f>
        <v>Copper Piping</v>
      </c>
      <c r="H37" s="92">
        <v>1</v>
      </c>
      <c r="I37" s="92"/>
      <c r="J37" s="92"/>
      <c r="K37" s="92" t="str">
        <f>Objects!$AW$20</f>
        <v>Copper Piping</v>
      </c>
      <c r="L37" s="92">
        <v>1</v>
      </c>
      <c r="M37" s="92" t="str">
        <f>Objects!$AW$20</f>
        <v>Copper Piping</v>
      </c>
      <c r="N37" s="92">
        <v>1</v>
      </c>
      <c r="O37" s="92"/>
      <c r="P37" s="92"/>
      <c r="Q37" s="92" t="str">
        <f>Objects!$AW$20</f>
        <v>Copper Piping</v>
      </c>
      <c r="R37" s="92">
        <v>1</v>
      </c>
      <c r="S37" s="92" t="str">
        <f>Objects!$AW$20</f>
        <v>Copper Piping</v>
      </c>
      <c r="T37" s="92">
        <v>1</v>
      </c>
      <c r="U37" s="92" t="str">
        <f>Objects!$AW$20</f>
        <v>Copper Piping</v>
      </c>
      <c r="V37" s="92">
        <v>1</v>
      </c>
      <c r="W37" s="92" t="str">
        <f>Objects!$AW$20</f>
        <v>Copper Piping</v>
      </c>
      <c r="X37" s="225">
        <v>1</v>
      </c>
      <c r="AA37" s="81"/>
      <c r="AB37" s="81"/>
      <c r="AC37" s="81"/>
    </row>
    <row r="38" spans="1:29" ht="15" customHeight="1" x14ac:dyDescent="0.25">
      <c r="A38" s="222" t="str">
        <f>[3]Enums!$A$134</f>
        <v>1.0.0</v>
      </c>
      <c r="B38" s="92" t="b">
        <v>1</v>
      </c>
      <c r="C38" s="92" t="b">
        <v>0</v>
      </c>
      <c r="D38" s="92">
        <v>2</v>
      </c>
      <c r="E38" s="91" t="str">
        <f>Objects!$AT$5</f>
        <v>Injection Molder</v>
      </c>
      <c r="F38" s="225">
        <v>1</v>
      </c>
      <c r="G38" s="92" t="str">
        <f>Objects!$AA$67</f>
        <v>Slab (Natural Rubber)</v>
      </c>
      <c r="H38" s="92">
        <v>1</v>
      </c>
      <c r="I38" s="92" t="str">
        <f>Objects!$AZ$156</f>
        <v>Hopper</v>
      </c>
      <c r="J38" s="92">
        <v>1</v>
      </c>
      <c r="K38" s="92" t="str">
        <f>Objects!$AW$2</f>
        <v>Metal Screw</v>
      </c>
      <c r="L38" s="92">
        <v>1</v>
      </c>
      <c r="M38" s="92" t="str">
        <f>Objects!$AZ$35</f>
        <v>Piston</v>
      </c>
      <c r="N38" s="92">
        <v>1</v>
      </c>
      <c r="O38" s="91" t="str">
        <f>Objects!$AZ$154</f>
        <v>Redstone Block</v>
      </c>
      <c r="P38" s="92">
        <v>1</v>
      </c>
      <c r="Q38" s="92" t="str">
        <f>Objects!$AZ$35</f>
        <v>Piston</v>
      </c>
      <c r="R38" s="92">
        <v>1</v>
      </c>
      <c r="S38" s="92" t="str">
        <f>Objects!$AZ$44</f>
        <v>Iron Block</v>
      </c>
      <c r="T38" s="92">
        <v>1</v>
      </c>
      <c r="U38" s="92" t="str">
        <f>Objects!$AZ$63</f>
        <v>Furnace</v>
      </c>
      <c r="V38" s="92">
        <v>1</v>
      </c>
      <c r="W38" s="92" t="str">
        <f>Objects!$AZ$44</f>
        <v>Iron Block</v>
      </c>
      <c r="X38" s="225">
        <v>1</v>
      </c>
      <c r="Y38" s="81"/>
      <c r="AA38" s="81"/>
      <c r="AB38" s="81"/>
      <c r="AC38" s="81"/>
    </row>
    <row r="39" spans="1:29" ht="15" customHeight="1" x14ac:dyDescent="0.25">
      <c r="A39" s="222" t="str">
        <f>[3]Enums!$A$134</f>
        <v>1.0.0</v>
      </c>
      <c r="B39" s="92" t="b">
        <v>1</v>
      </c>
      <c r="C39" s="92" t="b">
        <v>0</v>
      </c>
      <c r="D39" s="92">
        <v>2</v>
      </c>
      <c r="E39" s="91" t="str">
        <f>Objects!$AT$5</f>
        <v>Injection Molder</v>
      </c>
      <c r="F39" s="225">
        <v>1</v>
      </c>
      <c r="G39" s="92" t="str">
        <f>Objects!$AA$67</f>
        <v>Slab (Natural Rubber)</v>
      </c>
      <c r="H39" s="92">
        <v>1</v>
      </c>
      <c r="I39" s="92" t="str">
        <f>Objects!$AZ$156</f>
        <v>Hopper</v>
      </c>
      <c r="J39" s="92">
        <v>1</v>
      </c>
      <c r="K39" s="92" t="str">
        <f>Objects!$AW$2</f>
        <v>Metal Screw</v>
      </c>
      <c r="L39" s="92">
        <v>1</v>
      </c>
      <c r="M39" s="92" t="str">
        <f>Objects!$AZ$35</f>
        <v>Piston</v>
      </c>
      <c r="N39" s="92">
        <v>1</v>
      </c>
      <c r="O39" s="92" t="str">
        <f>Objects!$AZ$154</f>
        <v>Redstone Block</v>
      </c>
      <c r="P39" s="92">
        <v>1</v>
      </c>
      <c r="Q39" s="92" t="str">
        <f>Objects!$AZ$35</f>
        <v>Piston</v>
      </c>
      <c r="R39" s="92">
        <v>1</v>
      </c>
      <c r="S39" s="92" t="str">
        <f>Objects!$F$12</f>
        <v>Block of Tungsten</v>
      </c>
      <c r="T39" s="92">
        <v>1</v>
      </c>
      <c r="U39" s="92" t="str">
        <f>Objects!$AZ$63</f>
        <v>Furnace</v>
      </c>
      <c r="V39" s="92">
        <v>1</v>
      </c>
      <c r="W39" s="92" t="str">
        <f>Objects!$F$12</f>
        <v>Block of Tungsten</v>
      </c>
      <c r="X39" s="225">
        <v>1</v>
      </c>
      <c r="Y39" s="81"/>
      <c r="AA39" s="81"/>
      <c r="AB39" s="81"/>
      <c r="AC39" s="81"/>
    </row>
    <row r="40" spans="1:29" ht="15" customHeight="1" x14ac:dyDescent="0.25">
      <c r="A40" s="222" t="str">
        <f>[3]Enums!$A$134</f>
        <v>1.0.0</v>
      </c>
      <c r="B40" s="92" t="b">
        <v>1</v>
      </c>
      <c r="C40" s="92" t="b">
        <v>0</v>
      </c>
      <c r="D40" s="92">
        <v>2</v>
      </c>
      <c r="E40" s="91" t="str">
        <f>Objects!$AT$5</f>
        <v>Injection Molder</v>
      </c>
      <c r="F40" s="225">
        <v>1</v>
      </c>
      <c r="G40" s="92" t="str">
        <f>Objects!$AA$67</f>
        <v>Slab (Natural Rubber)</v>
      </c>
      <c r="H40" s="92">
        <v>1</v>
      </c>
      <c r="I40" s="92" t="str">
        <f>Objects!$AZ$156</f>
        <v>Hopper</v>
      </c>
      <c r="J40" s="92">
        <v>1</v>
      </c>
      <c r="K40" s="92" t="str">
        <f>Objects!$AW$2</f>
        <v>Metal Screw</v>
      </c>
      <c r="L40" s="92">
        <v>1</v>
      </c>
      <c r="M40" s="92" t="str">
        <f>Objects!$AZ$35</f>
        <v>Piston</v>
      </c>
      <c r="N40" s="92">
        <v>1</v>
      </c>
      <c r="O40" s="92" t="str">
        <f>Objects!$AZ$154</f>
        <v>Redstone Block</v>
      </c>
      <c r="P40" s="92">
        <v>1</v>
      </c>
      <c r="Q40" s="92" t="str">
        <f>Objects!$AZ$35</f>
        <v>Piston</v>
      </c>
      <c r="R40" s="92">
        <v>1</v>
      </c>
      <c r="S40" s="92" t="str">
        <f>Objects!$F$6</f>
        <v>Block of Nickel</v>
      </c>
      <c r="T40" s="92">
        <v>1</v>
      </c>
      <c r="U40" s="92" t="str">
        <f>Objects!$AZ$63</f>
        <v>Furnace</v>
      </c>
      <c r="V40" s="92">
        <v>1</v>
      </c>
      <c r="W40" s="92" t="str">
        <f>Objects!$F$6</f>
        <v>Block of Nickel</v>
      </c>
      <c r="X40" s="92">
        <v>1</v>
      </c>
      <c r="Y40" s="81"/>
      <c r="AA40" s="81"/>
      <c r="AB40" s="81"/>
      <c r="AC40" s="81"/>
    </row>
    <row r="41" spans="1:29" ht="15" customHeight="1" x14ac:dyDescent="0.25">
      <c r="A41" s="222" t="str">
        <f>[3]Enums!$A$134</f>
        <v>1.0.0</v>
      </c>
      <c r="B41" s="92" t="b">
        <v>1</v>
      </c>
      <c r="C41" s="92" t="b">
        <v>0</v>
      </c>
      <c r="D41" s="92">
        <v>2</v>
      </c>
      <c r="E41" s="91" t="str">
        <f>Objects!$AT$5</f>
        <v>Injection Molder</v>
      </c>
      <c r="F41" s="225">
        <v>1</v>
      </c>
      <c r="G41" s="92" t="str">
        <f>Objects!$AA$67</f>
        <v>Slab (Natural Rubber)</v>
      </c>
      <c r="H41" s="92">
        <v>1</v>
      </c>
      <c r="I41" s="92" t="str">
        <f>Objects!$AZ$156</f>
        <v>Hopper</v>
      </c>
      <c r="J41" s="92">
        <v>1</v>
      </c>
      <c r="K41" s="92" t="str">
        <f>Objects!$AW$2</f>
        <v>Metal Screw</v>
      </c>
      <c r="L41" s="92">
        <v>1</v>
      </c>
      <c r="M41" s="92" t="str">
        <f>Objects!$AZ$35</f>
        <v>Piston</v>
      </c>
      <c r="N41" s="92">
        <v>1</v>
      </c>
      <c r="O41" s="92" t="str">
        <f>Objects!$AZ$154</f>
        <v>Redstone Block</v>
      </c>
      <c r="P41" s="92">
        <v>1</v>
      </c>
      <c r="Q41" s="92" t="str">
        <f>Objects!$AZ$35</f>
        <v>Piston</v>
      </c>
      <c r="R41" s="92">
        <v>1</v>
      </c>
      <c r="S41" s="92" t="str">
        <f>Objects!$F$20</f>
        <v>Block of Bronze</v>
      </c>
      <c r="T41" s="92">
        <v>1</v>
      </c>
      <c r="U41" s="92" t="str">
        <f>Objects!$AZ$63</f>
        <v>Furnace</v>
      </c>
      <c r="V41" s="92">
        <v>1</v>
      </c>
      <c r="W41" s="92" t="str">
        <f>Objects!$F$20</f>
        <v>Block of Bronze</v>
      </c>
      <c r="X41" s="225">
        <v>1</v>
      </c>
      <c r="Y41" s="81"/>
      <c r="AA41" s="81"/>
      <c r="AB41" s="81"/>
      <c r="AC41" s="81"/>
    </row>
    <row r="42" spans="1:29" ht="15" customHeight="1" x14ac:dyDescent="0.25">
      <c r="A42" s="222" t="str">
        <f>[3]Enums!$A$134</f>
        <v>1.0.0</v>
      </c>
      <c r="B42" s="92" t="b">
        <v>1</v>
      </c>
      <c r="C42" s="92" t="b">
        <v>0</v>
      </c>
      <c r="D42" s="92">
        <v>2</v>
      </c>
      <c r="E42" s="91" t="str">
        <f>Objects!$AT$5</f>
        <v>Injection Molder</v>
      </c>
      <c r="F42" s="225">
        <v>1</v>
      </c>
      <c r="G42" s="92" t="str">
        <f>Objects!$AA$67</f>
        <v>Slab (Natural Rubber)</v>
      </c>
      <c r="H42" s="92">
        <v>1</v>
      </c>
      <c r="I42" s="91" t="str">
        <f>Objects!$AZ$156</f>
        <v>Hopper</v>
      </c>
      <c r="J42" s="92">
        <v>1</v>
      </c>
      <c r="K42" s="92" t="str">
        <f>Objects!$AW$2</f>
        <v>Metal Screw</v>
      </c>
      <c r="L42" s="92">
        <v>1</v>
      </c>
      <c r="M42" s="92" t="str">
        <f>Objects!$AZ$35</f>
        <v>Piston</v>
      </c>
      <c r="N42" s="92">
        <v>1</v>
      </c>
      <c r="O42" s="92" t="str">
        <f>Objects!$AZ$154</f>
        <v>Redstone Block</v>
      </c>
      <c r="P42" s="92">
        <v>1</v>
      </c>
      <c r="Q42" s="92" t="str">
        <f>Objects!$AZ$35</f>
        <v>Piston</v>
      </c>
      <c r="R42" s="92">
        <v>1</v>
      </c>
      <c r="S42" s="92" t="str">
        <f>Objects!$F$19</f>
        <v>Block of Brass</v>
      </c>
      <c r="T42" s="92">
        <v>1</v>
      </c>
      <c r="U42" s="92" t="str">
        <f>Objects!$AZ$63</f>
        <v>Furnace</v>
      </c>
      <c r="V42" s="92">
        <v>1</v>
      </c>
      <c r="W42" s="92" t="str">
        <f>Objects!$F$19</f>
        <v>Block of Brass</v>
      </c>
      <c r="X42" s="225">
        <v>1</v>
      </c>
      <c r="Y42" s="81"/>
      <c r="AA42" s="81"/>
      <c r="AB42" s="81"/>
      <c r="AC42" s="81"/>
    </row>
    <row r="43" spans="1:29" ht="15" customHeight="1" x14ac:dyDescent="0.25">
      <c r="A43" s="229" t="str">
        <f>[3]Enums!$A$134</f>
        <v>1.0.0</v>
      </c>
      <c r="B43" s="92" t="b">
        <v>1</v>
      </c>
      <c r="C43" s="92" t="b">
        <v>1</v>
      </c>
      <c r="D43" s="92">
        <v>2</v>
      </c>
      <c r="E43" s="227" t="str">
        <f>Objects!$G$12</f>
        <v>Iron III Chloride Catalyst</v>
      </c>
      <c r="F43" s="228">
        <v>9</v>
      </c>
      <c r="G43" s="226" t="str">
        <f>Objects!$AY$11</f>
        <v>Iron Ingot</v>
      </c>
      <c r="H43" s="226">
        <v>1</v>
      </c>
      <c r="I43" s="91"/>
      <c r="J43" s="92"/>
      <c r="K43" s="92"/>
      <c r="L43" s="92"/>
      <c r="M43" s="92"/>
      <c r="N43" s="92"/>
      <c r="O43" s="92"/>
      <c r="P43" s="92"/>
      <c r="Q43" s="92"/>
      <c r="R43" s="92"/>
      <c r="S43" s="92"/>
      <c r="T43" s="92"/>
      <c r="U43" s="92"/>
      <c r="V43" s="92"/>
      <c r="W43" s="92"/>
      <c r="X43" s="225"/>
      <c r="AA43" s="81"/>
      <c r="AB43" s="81"/>
      <c r="AC43" s="81"/>
    </row>
    <row r="44" spans="1:29" ht="15" customHeight="1" x14ac:dyDescent="0.25">
      <c r="A44" s="222" t="str">
        <f>[3]Enums!$A$134</f>
        <v>1.0.0</v>
      </c>
      <c r="B44" s="92" t="b">
        <v>1</v>
      </c>
      <c r="C44" s="92" t="b">
        <v>0</v>
      </c>
      <c r="D44" s="92">
        <v>2</v>
      </c>
      <c r="E44" s="91" t="str">
        <f>Objects!$AV$4</f>
        <v>Iron Pogo Stick</v>
      </c>
      <c r="F44" s="223">
        <v>1</v>
      </c>
      <c r="G44" s="92" t="str">
        <f>Objects!$AY$26</f>
        <v>Stick</v>
      </c>
      <c r="H44" s="92">
        <v>1</v>
      </c>
      <c r="I44" s="91" t="str">
        <f>Objects!$AY$26</f>
        <v>Stick</v>
      </c>
      <c r="J44" s="92">
        <v>1</v>
      </c>
      <c r="K44" s="92" t="str">
        <f>Objects!$AY$26</f>
        <v>Stick</v>
      </c>
      <c r="L44" s="92">
        <v>1</v>
      </c>
      <c r="M44" s="92" t="str">
        <f>Objects!$AZ$44</f>
        <v>Iron Block</v>
      </c>
      <c r="N44" s="92">
        <v>1</v>
      </c>
      <c r="O44" s="92" t="str">
        <f>Objects!$AY$26</f>
        <v>Stick</v>
      </c>
      <c r="P44" s="92">
        <v>1</v>
      </c>
      <c r="Q44" s="92" t="str">
        <f>Objects!$AZ$44</f>
        <v>Iron Block</v>
      </c>
      <c r="R44" s="92">
        <v>1</v>
      </c>
      <c r="S44" s="92"/>
      <c r="T44" s="92"/>
      <c r="U44" s="92" t="str">
        <f>Objects!$W$67</f>
        <v>Sack (PolyIsoPrene Pellets)</v>
      </c>
      <c r="V44" s="92">
        <v>1</v>
      </c>
      <c r="W44" s="92"/>
      <c r="X44" s="225"/>
      <c r="AA44" s="81"/>
      <c r="AB44" s="81"/>
      <c r="AC44" s="81"/>
    </row>
    <row r="45" spans="1:29" ht="15" customHeight="1" x14ac:dyDescent="0.25">
      <c r="A45" s="222" t="str">
        <f>[3]Enums!$A$134</f>
        <v>1.0.0</v>
      </c>
      <c r="B45" s="92" t="b">
        <v>1</v>
      </c>
      <c r="C45" s="92" t="b">
        <v>0</v>
      </c>
      <c r="D45" s="92">
        <v>2</v>
      </c>
      <c r="E45" s="91" t="str">
        <f>Objects!$AT$3</f>
        <v>Machining Mill</v>
      </c>
      <c r="F45" s="223">
        <v>1</v>
      </c>
      <c r="G45" s="92" t="str">
        <f>Objects!$AZ$46</f>
        <v>Stone Slab</v>
      </c>
      <c r="H45" s="92">
        <v>1</v>
      </c>
      <c r="I45" s="92" t="str">
        <f>Objects!$AZ$46</f>
        <v>Stone Slab</v>
      </c>
      <c r="J45" s="92">
        <v>1</v>
      </c>
      <c r="K45" s="92" t="str">
        <f>Objects!$AZ$46</f>
        <v>Stone Slab</v>
      </c>
      <c r="L45" s="224">
        <v>1</v>
      </c>
      <c r="M45" s="92" t="str">
        <f>Objects!$AW$2</f>
        <v>Metal Screw</v>
      </c>
      <c r="N45" s="224">
        <v>1</v>
      </c>
      <c r="O45" s="91" t="str">
        <f>Objects!$AZ$154</f>
        <v>Redstone Block</v>
      </c>
      <c r="P45" s="230">
        <v>1</v>
      </c>
      <c r="Q45" s="92" t="str">
        <f>Objects!$AW$2</f>
        <v>Metal Screw</v>
      </c>
      <c r="R45" s="224">
        <v>1</v>
      </c>
      <c r="S45" s="92" t="str">
        <f>Objects!$AZ$44</f>
        <v>Iron Block</v>
      </c>
      <c r="T45" s="92">
        <v>1</v>
      </c>
      <c r="U45" s="92" t="str">
        <f>Objects!$AW$2</f>
        <v>Metal Screw</v>
      </c>
      <c r="V45" s="92">
        <v>1</v>
      </c>
      <c r="W45" s="92" t="str">
        <f>Objects!$AZ$44</f>
        <v>Iron Block</v>
      </c>
      <c r="X45" s="225">
        <v>1</v>
      </c>
      <c r="AA45" s="81"/>
      <c r="AB45" s="81"/>
      <c r="AC45" s="81"/>
    </row>
    <row r="46" spans="1:29" ht="15" customHeight="1" x14ac:dyDescent="0.25">
      <c r="A46" s="222" t="str">
        <f>[3]Enums!$A$134</f>
        <v>1.0.0</v>
      </c>
      <c r="B46" s="92" t="b">
        <v>1</v>
      </c>
      <c r="C46" s="92" t="b">
        <v>0</v>
      </c>
      <c r="D46" s="92">
        <v>2</v>
      </c>
      <c r="E46" s="91" t="str">
        <f>Objects!$AT$3</f>
        <v>Machining Mill</v>
      </c>
      <c r="F46" s="223">
        <v>1</v>
      </c>
      <c r="G46" s="92" t="str">
        <f>Objects!$AZ$46</f>
        <v>Stone Slab</v>
      </c>
      <c r="H46" s="92">
        <v>1</v>
      </c>
      <c r="I46" s="92" t="str">
        <f>Objects!$AZ$46</f>
        <v>Stone Slab</v>
      </c>
      <c r="J46" s="92">
        <v>1</v>
      </c>
      <c r="K46" s="92" t="str">
        <f>Objects!$AZ$46</f>
        <v>Stone Slab</v>
      </c>
      <c r="L46" s="224">
        <v>1</v>
      </c>
      <c r="M46" s="92" t="str">
        <f>Objects!$AW$2</f>
        <v>Metal Screw</v>
      </c>
      <c r="N46" s="224">
        <v>1</v>
      </c>
      <c r="O46" s="92" t="str">
        <f>Objects!$AZ$154</f>
        <v>Redstone Block</v>
      </c>
      <c r="P46" s="224">
        <v>1</v>
      </c>
      <c r="Q46" s="92" t="str">
        <f>Objects!$AW$2</f>
        <v>Metal Screw</v>
      </c>
      <c r="R46" s="224">
        <v>1</v>
      </c>
      <c r="S46" s="92" t="str">
        <f>Objects!$F$12</f>
        <v>Block of Tungsten</v>
      </c>
      <c r="T46" s="92">
        <v>1</v>
      </c>
      <c r="U46" s="92" t="str">
        <f>Objects!$AW$2</f>
        <v>Metal Screw</v>
      </c>
      <c r="V46" s="92">
        <v>1</v>
      </c>
      <c r="W46" s="92" t="str">
        <f>Objects!$F$12</f>
        <v>Block of Tungsten</v>
      </c>
      <c r="X46" s="225">
        <v>1</v>
      </c>
      <c r="AA46" s="81"/>
      <c r="AB46" s="81"/>
      <c r="AC46" s="81"/>
    </row>
    <row r="47" spans="1:29" ht="15" customHeight="1" x14ac:dyDescent="0.25">
      <c r="A47" s="222" t="str">
        <f>[3]Enums!$A$134</f>
        <v>1.0.0</v>
      </c>
      <c r="B47" s="92" t="b">
        <v>1</v>
      </c>
      <c r="C47" s="92" t="b">
        <v>0</v>
      </c>
      <c r="D47" s="92">
        <v>2</v>
      </c>
      <c r="E47" s="91" t="str">
        <f>Objects!$AT$3</f>
        <v>Machining Mill</v>
      </c>
      <c r="F47" s="223">
        <v>1</v>
      </c>
      <c r="G47" s="92" t="str">
        <f>Objects!$AZ$46</f>
        <v>Stone Slab</v>
      </c>
      <c r="H47" s="92">
        <v>1</v>
      </c>
      <c r="I47" s="92" t="str">
        <f>Objects!$AZ$46</f>
        <v>Stone Slab</v>
      </c>
      <c r="J47" s="92">
        <v>1</v>
      </c>
      <c r="K47" s="92" t="str">
        <f>Objects!$AZ$46</f>
        <v>Stone Slab</v>
      </c>
      <c r="L47" s="224">
        <v>1</v>
      </c>
      <c r="M47" s="92" t="str">
        <f>Objects!$AW$2</f>
        <v>Metal Screw</v>
      </c>
      <c r="N47" s="224">
        <v>1</v>
      </c>
      <c r="O47" s="92" t="str">
        <f>Objects!$AZ$154</f>
        <v>Redstone Block</v>
      </c>
      <c r="P47" s="224">
        <v>1</v>
      </c>
      <c r="Q47" s="92" t="str">
        <f>Objects!$AW$2</f>
        <v>Metal Screw</v>
      </c>
      <c r="R47" s="224">
        <v>1</v>
      </c>
      <c r="S47" s="92" t="str">
        <f>Objects!$F$6</f>
        <v>Block of Nickel</v>
      </c>
      <c r="T47" s="92">
        <v>1</v>
      </c>
      <c r="U47" s="92" t="str">
        <f>Objects!$AW$2</f>
        <v>Metal Screw</v>
      </c>
      <c r="V47" s="92">
        <v>1</v>
      </c>
      <c r="W47" s="92" t="str">
        <f>Objects!$F$6</f>
        <v>Block of Nickel</v>
      </c>
      <c r="X47" s="225">
        <v>1</v>
      </c>
      <c r="AA47" s="81"/>
      <c r="AB47" s="81"/>
      <c r="AC47" s="81"/>
    </row>
    <row r="48" spans="1:29" ht="15" customHeight="1" x14ac:dyDescent="0.25">
      <c r="A48" s="222" t="str">
        <f>[3]Enums!$A$134</f>
        <v>1.0.0</v>
      </c>
      <c r="B48" s="92" t="b">
        <v>1</v>
      </c>
      <c r="C48" s="92" t="b">
        <v>0</v>
      </c>
      <c r="D48" s="92">
        <v>2</v>
      </c>
      <c r="E48" s="91" t="str">
        <f>Objects!$AT$3</f>
        <v>Machining Mill</v>
      </c>
      <c r="F48" s="223">
        <v>1</v>
      </c>
      <c r="G48" s="92" t="str">
        <f>Objects!$AZ$46</f>
        <v>Stone Slab</v>
      </c>
      <c r="H48" s="92">
        <v>1</v>
      </c>
      <c r="I48" s="92" t="str">
        <f>Objects!$AZ$46</f>
        <v>Stone Slab</v>
      </c>
      <c r="J48" s="92">
        <v>1</v>
      </c>
      <c r="K48" s="92" t="str">
        <f>Objects!$AZ$46</f>
        <v>Stone Slab</v>
      </c>
      <c r="L48" s="224">
        <v>1</v>
      </c>
      <c r="M48" s="92" t="str">
        <f>Objects!$AW$2</f>
        <v>Metal Screw</v>
      </c>
      <c r="N48" s="224">
        <v>1</v>
      </c>
      <c r="O48" s="92" t="str">
        <f>Objects!$AZ$154</f>
        <v>Redstone Block</v>
      </c>
      <c r="P48" s="224">
        <v>1</v>
      </c>
      <c r="Q48" s="92" t="str">
        <f>Objects!$AW$2</f>
        <v>Metal Screw</v>
      </c>
      <c r="R48" s="224">
        <v>1</v>
      </c>
      <c r="S48" s="92" t="str">
        <f>Objects!$F$20</f>
        <v>Block of Bronze</v>
      </c>
      <c r="T48" s="92">
        <v>1</v>
      </c>
      <c r="U48" s="92" t="str">
        <f>Objects!$AW$2</f>
        <v>Metal Screw</v>
      </c>
      <c r="V48" s="92">
        <v>1</v>
      </c>
      <c r="W48" s="92" t="str">
        <f>Objects!$F$20</f>
        <v>Block of Bronze</v>
      </c>
      <c r="X48" s="92">
        <v>1</v>
      </c>
      <c r="AA48" s="81"/>
      <c r="AB48" s="81"/>
      <c r="AC48" s="81"/>
    </row>
    <row r="49" spans="1:30" ht="15" customHeight="1" x14ac:dyDescent="0.25">
      <c r="A49" s="222" t="str">
        <f>[3]Enums!$A$134</f>
        <v>1.0.0</v>
      </c>
      <c r="B49" s="92" t="b">
        <v>1</v>
      </c>
      <c r="C49" s="92" t="b">
        <v>0</v>
      </c>
      <c r="D49" s="92">
        <v>2</v>
      </c>
      <c r="E49" s="91" t="str">
        <f>Objects!$AT$3</f>
        <v>Machining Mill</v>
      </c>
      <c r="F49" s="223">
        <v>1</v>
      </c>
      <c r="G49" s="92" t="str">
        <f>Objects!$AZ$46</f>
        <v>Stone Slab</v>
      </c>
      <c r="H49" s="92">
        <v>1</v>
      </c>
      <c r="I49" s="92" t="str">
        <f>Objects!$AZ$46</f>
        <v>Stone Slab</v>
      </c>
      <c r="J49" s="92">
        <v>1</v>
      </c>
      <c r="K49" s="92" t="str">
        <f>Objects!$AZ$46</f>
        <v>Stone Slab</v>
      </c>
      <c r="L49" s="224">
        <v>1</v>
      </c>
      <c r="M49" s="92" t="str">
        <f>Objects!$AW$2</f>
        <v>Metal Screw</v>
      </c>
      <c r="N49" s="224">
        <v>1</v>
      </c>
      <c r="O49" s="92" t="str">
        <f>Objects!$AZ$154</f>
        <v>Redstone Block</v>
      </c>
      <c r="P49" s="224">
        <v>1</v>
      </c>
      <c r="Q49" s="92" t="str">
        <f>Objects!$AW$2</f>
        <v>Metal Screw</v>
      </c>
      <c r="R49" s="224">
        <v>1</v>
      </c>
      <c r="S49" s="92" t="str">
        <f>Objects!$F$19</f>
        <v>Block of Brass</v>
      </c>
      <c r="T49" s="92">
        <v>1</v>
      </c>
      <c r="U49" s="92" t="str">
        <f>Objects!$AW$2</f>
        <v>Metal Screw</v>
      </c>
      <c r="V49" s="92">
        <v>1</v>
      </c>
      <c r="W49" s="92" t="str">
        <f>Objects!$F$19</f>
        <v>Block of Brass</v>
      </c>
      <c r="X49" s="225">
        <v>1</v>
      </c>
      <c r="AA49" s="81"/>
      <c r="AB49" s="81"/>
      <c r="AC49" s="81"/>
    </row>
    <row r="50" spans="1:30" customFormat="1" ht="15" customHeight="1" x14ac:dyDescent="0.25">
      <c r="A50" s="226" t="str">
        <f>[3]Enums!$A$134</f>
        <v>1.0.0</v>
      </c>
      <c r="B50" s="92" t="b">
        <v>1</v>
      </c>
      <c r="C50" s="92" t="b">
        <v>1</v>
      </c>
      <c r="D50" s="92">
        <v>2</v>
      </c>
      <c r="E50" s="226" t="str">
        <f>Objects!$G$6</f>
        <v>Manganese Catalyst</v>
      </c>
      <c r="F50" s="226">
        <v>1</v>
      </c>
      <c r="G50" s="226" t="str">
        <f>Objects!$E$4</f>
        <v>Manganese Nugget</v>
      </c>
      <c r="H50" s="226">
        <v>1</v>
      </c>
      <c r="I50" s="92"/>
      <c r="J50" s="92"/>
      <c r="K50" s="92"/>
      <c r="L50" s="92"/>
      <c r="M50" s="92"/>
      <c r="N50" s="92"/>
      <c r="O50" s="92"/>
      <c r="P50" s="92"/>
      <c r="Q50" s="92"/>
      <c r="R50" s="92"/>
      <c r="S50" s="92"/>
      <c r="T50" s="92"/>
      <c r="U50" s="92"/>
      <c r="V50" s="92"/>
      <c r="W50" s="92"/>
      <c r="X50" s="92"/>
      <c r="Y50" s="82"/>
      <c r="Z50" s="82"/>
      <c r="AA50" s="81"/>
      <c r="AB50" s="81"/>
      <c r="AC50" s="81"/>
      <c r="AD50" s="82"/>
    </row>
    <row r="51" spans="1:30" customFormat="1" ht="15" customHeight="1" x14ac:dyDescent="0.25">
      <c r="A51" s="142" t="str">
        <f>[3]Enums!$A$134</f>
        <v>1.0.0</v>
      </c>
      <c r="B51" s="92" t="b">
        <v>1</v>
      </c>
      <c r="C51" s="92" t="b">
        <v>0</v>
      </c>
      <c r="D51" s="92">
        <v>2</v>
      </c>
      <c r="E51" s="92" t="str">
        <f>Objects!$AW$2</f>
        <v>Metal Screw</v>
      </c>
      <c r="F51" s="224">
        <v>1</v>
      </c>
      <c r="G51" s="92"/>
      <c r="H51" s="92"/>
      <c r="I51" s="92" t="str">
        <f>Objects!$AZ$44</f>
        <v>Iron Block</v>
      </c>
      <c r="J51" s="92">
        <v>1</v>
      </c>
      <c r="K51" s="92"/>
      <c r="L51" s="92"/>
      <c r="M51" s="92"/>
      <c r="N51" s="92"/>
      <c r="O51" s="92" t="str">
        <f>Objects!$AY$11</f>
        <v>Iron Ingot</v>
      </c>
      <c r="P51" s="92">
        <v>1</v>
      </c>
      <c r="Q51" s="92"/>
      <c r="R51" s="92"/>
      <c r="S51" s="92"/>
      <c r="T51" s="92"/>
      <c r="U51" s="92" t="str">
        <f>Objects!$AY$11</f>
        <v>Iron Ingot</v>
      </c>
      <c r="V51" s="92">
        <v>1</v>
      </c>
      <c r="W51" s="92"/>
      <c r="X51" s="92"/>
      <c r="Y51" s="82"/>
      <c r="Z51" s="82"/>
      <c r="AA51" s="81"/>
      <c r="AB51" s="81"/>
      <c r="AC51" s="81"/>
      <c r="AD51" s="82"/>
    </row>
    <row r="52" spans="1:30" customFormat="1" ht="15" customHeight="1" x14ac:dyDescent="0.25">
      <c r="A52" s="142" t="str">
        <f>[3]Enums!$A$134</f>
        <v>1.0.0</v>
      </c>
      <c r="B52" s="92" t="b">
        <v>1</v>
      </c>
      <c r="C52" s="92" t="b">
        <v>0</v>
      </c>
      <c r="D52" s="92">
        <v>2</v>
      </c>
      <c r="E52" s="92" t="str">
        <f>Objects!$AW$2</f>
        <v>Metal Screw</v>
      </c>
      <c r="F52" s="224">
        <v>1</v>
      </c>
      <c r="G52" s="92"/>
      <c r="H52" s="92"/>
      <c r="I52" s="92" t="str">
        <f>Objects!$F$12</f>
        <v>Block of Tungsten</v>
      </c>
      <c r="J52" s="92">
        <v>1</v>
      </c>
      <c r="K52" s="92"/>
      <c r="L52" s="92"/>
      <c r="M52" s="92"/>
      <c r="N52" s="92"/>
      <c r="O52" s="92" t="str">
        <f>Objects!$D$12</f>
        <v>Tungsten Ingot</v>
      </c>
      <c r="P52" s="92">
        <v>1</v>
      </c>
      <c r="Q52" s="92"/>
      <c r="R52" s="92"/>
      <c r="S52" s="92"/>
      <c r="T52" s="92"/>
      <c r="U52" s="92" t="str">
        <f>Objects!$D$12</f>
        <v>Tungsten Ingot</v>
      </c>
      <c r="V52" s="92">
        <v>1</v>
      </c>
      <c r="W52" s="92"/>
      <c r="X52" s="92"/>
      <c r="Y52" s="82"/>
      <c r="Z52" s="82"/>
      <c r="AA52" s="81"/>
      <c r="AB52" s="81"/>
      <c r="AC52" s="81"/>
      <c r="AD52" s="82"/>
    </row>
    <row r="53" spans="1:30" customFormat="1" ht="15" customHeight="1" x14ac:dyDescent="0.25">
      <c r="A53" s="142" t="str">
        <f>[3]Enums!$A$134</f>
        <v>1.0.0</v>
      </c>
      <c r="B53" s="92" t="b">
        <v>1</v>
      </c>
      <c r="C53" s="92" t="b">
        <v>0</v>
      </c>
      <c r="D53" s="92">
        <v>2</v>
      </c>
      <c r="E53" s="92" t="str">
        <f>Objects!$AW$2</f>
        <v>Metal Screw</v>
      </c>
      <c r="F53" s="224">
        <v>1</v>
      </c>
      <c r="G53" s="92"/>
      <c r="H53" s="92"/>
      <c r="I53" s="92" t="str">
        <f>Objects!$F$3</f>
        <v>Block of Titanium</v>
      </c>
      <c r="J53" s="92">
        <v>1</v>
      </c>
      <c r="K53" s="92"/>
      <c r="L53" s="92"/>
      <c r="M53" s="92"/>
      <c r="N53" s="92"/>
      <c r="O53" s="92" t="str">
        <f>Objects!$D$3</f>
        <v>Titanium Ingot</v>
      </c>
      <c r="P53" s="92">
        <v>1</v>
      </c>
      <c r="Q53" s="92"/>
      <c r="R53" s="92"/>
      <c r="S53" s="92"/>
      <c r="T53" s="92"/>
      <c r="U53" s="92" t="str">
        <f>Objects!$D$3</f>
        <v>Titanium Ingot</v>
      </c>
      <c r="V53" s="92">
        <v>1</v>
      </c>
      <c r="W53" s="92"/>
      <c r="X53" s="92"/>
      <c r="Y53" s="82"/>
      <c r="Z53" s="82"/>
      <c r="AA53" s="81"/>
      <c r="AB53" s="81"/>
      <c r="AC53" s="81"/>
      <c r="AD53" s="82"/>
    </row>
    <row r="54" spans="1:30" ht="15" customHeight="1" x14ac:dyDescent="0.25">
      <c r="A54" s="222" t="str">
        <f>[3]Enums!$A$134</f>
        <v>1.0.0</v>
      </c>
      <c r="B54" s="92" t="b">
        <v>1</v>
      </c>
      <c r="C54" s="92" t="b">
        <v>0</v>
      </c>
      <c r="D54" s="92">
        <v>2</v>
      </c>
      <c r="E54" s="91" t="str">
        <f>Objects!$AW$2</f>
        <v>Metal Screw</v>
      </c>
      <c r="F54" s="223">
        <v>1</v>
      </c>
      <c r="G54" s="92"/>
      <c r="H54" s="92"/>
      <c r="I54" s="92" t="str">
        <f>Objects!$F$6</f>
        <v>Block of Nickel</v>
      </c>
      <c r="J54" s="92">
        <v>1</v>
      </c>
      <c r="K54" s="92"/>
      <c r="L54" s="224"/>
      <c r="M54" s="92"/>
      <c r="N54" s="224"/>
      <c r="O54" s="92" t="str">
        <f>Objects!$D$6</f>
        <v>Nickel Ingot</v>
      </c>
      <c r="P54" s="92">
        <v>1</v>
      </c>
      <c r="Q54" s="92"/>
      <c r="R54" s="92"/>
      <c r="S54" s="92"/>
      <c r="T54" s="92"/>
      <c r="U54" s="92" t="str">
        <f>Objects!$D$6</f>
        <v>Nickel Ingot</v>
      </c>
      <c r="V54" s="92">
        <v>1</v>
      </c>
      <c r="W54" s="92"/>
      <c r="X54" s="225"/>
      <c r="AA54" s="81"/>
      <c r="AB54" s="81"/>
      <c r="AC54" s="81"/>
    </row>
    <row r="55" spans="1:30" ht="15" customHeight="1" x14ac:dyDescent="0.25">
      <c r="A55" s="222" t="str">
        <f>[3]Enums!$A$134</f>
        <v>1.0.0</v>
      </c>
      <c r="B55" s="92" t="b">
        <v>1</v>
      </c>
      <c r="C55" s="92" t="b">
        <v>0</v>
      </c>
      <c r="D55" s="92">
        <v>2</v>
      </c>
      <c r="E55" s="91" t="str">
        <f>Objects!$AW$2</f>
        <v>Metal Screw</v>
      </c>
      <c r="F55" s="223">
        <v>1</v>
      </c>
      <c r="G55" s="92"/>
      <c r="H55" s="92"/>
      <c r="I55" s="92" t="str">
        <f>Objects!$F$11</f>
        <v>Block of Antimony</v>
      </c>
      <c r="J55" s="92">
        <v>1</v>
      </c>
      <c r="K55" s="92"/>
      <c r="L55" s="224"/>
      <c r="M55" s="92"/>
      <c r="N55" s="224"/>
      <c r="O55" s="92" t="str">
        <f>Objects!$D$11</f>
        <v>Antimony Ingot</v>
      </c>
      <c r="P55" s="92">
        <v>1</v>
      </c>
      <c r="Q55" s="92"/>
      <c r="R55" s="92"/>
      <c r="S55" s="92"/>
      <c r="T55" s="92"/>
      <c r="U55" s="92" t="str">
        <f>Objects!$D$11</f>
        <v>Antimony Ingot</v>
      </c>
      <c r="V55" s="92">
        <v>1</v>
      </c>
      <c r="W55" s="92"/>
      <c r="X55" s="225"/>
      <c r="AA55" s="81"/>
      <c r="AB55" s="81"/>
      <c r="AC55" s="81"/>
    </row>
    <row r="56" spans="1:30" ht="15" customHeight="1" x14ac:dyDescent="0.25">
      <c r="A56" s="142" t="str">
        <f>[3]Enums!$A$144</f>
        <v>1.1.0</v>
      </c>
      <c r="B56" s="92" t="b">
        <v>1</v>
      </c>
      <c r="C56" s="92" t="b">
        <v>0</v>
      </c>
      <c r="D56" s="92">
        <v>2</v>
      </c>
      <c r="E56" s="91" t="str">
        <f>Objects!$D$24</f>
        <v>Nichrome Ingot</v>
      </c>
      <c r="F56" s="225">
        <v>1</v>
      </c>
      <c r="G56" s="91" t="str">
        <f>Objects!$D$6</f>
        <v>Nickel Ingot</v>
      </c>
      <c r="H56" s="92">
        <v>1</v>
      </c>
      <c r="I56" s="92"/>
      <c r="J56" s="92"/>
      <c r="K56" s="92" t="str">
        <f>Objects!$D$6</f>
        <v>Nickel Ingot</v>
      </c>
      <c r="L56" s="225">
        <v>1</v>
      </c>
      <c r="M56" s="91"/>
      <c r="N56" s="92"/>
      <c r="O56" s="92" t="str">
        <f>Objects!$D$22</f>
        <v>Chrome Ingot</v>
      </c>
      <c r="P56" s="92">
        <v>1</v>
      </c>
      <c r="Q56" s="92"/>
      <c r="R56" s="225"/>
      <c r="S56" s="91" t="str">
        <f>Objects!$D$6</f>
        <v>Nickel Ingot</v>
      </c>
      <c r="T56" s="92">
        <v>1</v>
      </c>
      <c r="U56" s="92"/>
      <c r="V56" s="92"/>
      <c r="W56" s="92" t="str">
        <f>Objects!$D$6</f>
        <v>Nickel Ingot</v>
      </c>
      <c r="X56" s="225">
        <v>1</v>
      </c>
      <c r="AA56" s="81"/>
      <c r="AB56" s="81"/>
      <c r="AC56" s="81"/>
    </row>
    <row r="57" spans="1:30" ht="15" customHeight="1" x14ac:dyDescent="0.25">
      <c r="A57" s="222" t="str">
        <f>[3]Enums!$A$144</f>
        <v>1.1.0</v>
      </c>
      <c r="B57" s="92" t="b">
        <v>1</v>
      </c>
      <c r="C57" s="92" t="b">
        <v>0</v>
      </c>
      <c r="D57" s="92">
        <v>2</v>
      </c>
      <c r="E57" s="91" t="str">
        <f>Objects!$D$24</f>
        <v>Nichrome Ingot</v>
      </c>
      <c r="F57" s="225">
        <v>1</v>
      </c>
      <c r="G57" s="91"/>
      <c r="H57" s="92"/>
      <c r="I57" s="92" t="str">
        <f>Objects!$D$6</f>
        <v>Nickel Ingot</v>
      </c>
      <c r="J57" s="92">
        <v>1</v>
      </c>
      <c r="K57" s="92"/>
      <c r="L57" s="225"/>
      <c r="M57" s="91" t="str">
        <f>Objects!$D$6</f>
        <v>Nickel Ingot</v>
      </c>
      <c r="N57" s="92">
        <v>1</v>
      </c>
      <c r="O57" s="92" t="str">
        <f>Objects!$D$22</f>
        <v>Chrome Ingot</v>
      </c>
      <c r="P57" s="92">
        <v>1</v>
      </c>
      <c r="Q57" s="92" t="str">
        <f>Objects!$D$6</f>
        <v>Nickel Ingot</v>
      </c>
      <c r="R57" s="225">
        <v>1</v>
      </c>
      <c r="S57" s="91"/>
      <c r="T57" s="92"/>
      <c r="U57" s="92" t="str">
        <f>Objects!$D$6</f>
        <v>Nickel Ingot</v>
      </c>
      <c r="V57" s="92">
        <v>1</v>
      </c>
      <c r="W57" s="92"/>
      <c r="X57" s="225"/>
      <c r="AA57" s="81"/>
      <c r="AB57" s="81"/>
      <c r="AC57" s="81"/>
    </row>
    <row r="58" spans="1:30" ht="15" customHeight="1" x14ac:dyDescent="0.25">
      <c r="A58" s="229" t="str">
        <f>[3]Enums!$A$134</f>
        <v>1.0.0</v>
      </c>
      <c r="B58" s="92" t="b">
        <v>1</v>
      </c>
      <c r="C58" s="92" t="b">
        <v>1</v>
      </c>
      <c r="D58" s="92">
        <v>2</v>
      </c>
      <c r="E58" s="227" t="str">
        <f>Objects!$G$4</f>
        <v>Palladium Catalyst</v>
      </c>
      <c r="F58" s="228">
        <v>1</v>
      </c>
      <c r="G58" s="227" t="str">
        <f>Objects!$E$9</f>
        <v>Palladium Nugget</v>
      </c>
      <c r="H58" s="226">
        <v>1</v>
      </c>
      <c r="I58" s="92"/>
      <c r="J58" s="92"/>
      <c r="K58" s="92"/>
      <c r="L58" s="225"/>
      <c r="M58" s="91"/>
      <c r="N58" s="92"/>
      <c r="O58" s="92"/>
      <c r="P58" s="92"/>
      <c r="Q58" s="91"/>
      <c r="R58" s="225"/>
      <c r="S58" s="92"/>
      <c r="T58" s="92"/>
      <c r="U58" s="92"/>
      <c r="V58" s="92"/>
      <c r="W58" s="92"/>
      <c r="X58" s="225"/>
      <c r="AA58" s="81"/>
      <c r="AB58" s="81"/>
      <c r="AC58" s="81"/>
    </row>
    <row r="59" spans="1:30" ht="15" customHeight="1" x14ac:dyDescent="0.25">
      <c r="A59" s="229" t="str">
        <f>[3]Enums!$A$134</f>
        <v>1.0.0</v>
      </c>
      <c r="B59" s="92" t="b">
        <v>1</v>
      </c>
      <c r="C59" s="92" t="b">
        <v>1</v>
      </c>
      <c r="D59" s="92">
        <v>2</v>
      </c>
      <c r="E59" s="227" t="str">
        <f>Objects!$G$2</f>
        <v>Platinum Catalyst</v>
      </c>
      <c r="F59" s="228">
        <v>1</v>
      </c>
      <c r="G59" s="227" t="str">
        <f>Objects!$E$13</f>
        <v>Platinum Nugget</v>
      </c>
      <c r="H59" s="226">
        <v>1</v>
      </c>
      <c r="I59" s="92"/>
      <c r="J59" s="92"/>
      <c r="K59" s="92"/>
      <c r="L59" s="225"/>
      <c r="M59" s="91"/>
      <c r="N59" s="92"/>
      <c r="O59" s="92"/>
      <c r="P59" s="92"/>
      <c r="Q59" s="92"/>
      <c r="R59" s="225"/>
      <c r="S59" s="92"/>
      <c r="T59" s="92"/>
      <c r="U59" s="92"/>
      <c r="V59" s="92"/>
      <c r="W59" s="92"/>
      <c r="X59" s="225"/>
      <c r="AA59" s="81"/>
      <c r="AB59" s="81"/>
      <c r="AC59" s="81"/>
    </row>
    <row r="60" spans="1:30" ht="15" customHeight="1" x14ac:dyDescent="0.25">
      <c r="A60" s="226" t="str">
        <f>[3]Enums!$A$134</f>
        <v>1.0.0</v>
      </c>
      <c r="B60" s="92" t="b">
        <v>1</v>
      </c>
      <c r="C60" s="92" t="b">
        <v>1</v>
      </c>
      <c r="D60" s="92">
        <v>2</v>
      </c>
      <c r="E60" s="227" t="str">
        <f>Objects!$G$7</f>
        <v>Silver Catalyst</v>
      </c>
      <c r="F60" s="228">
        <v>1</v>
      </c>
      <c r="G60" s="227" t="str">
        <f>Objects!$E$10</f>
        <v>Silver Nugget</v>
      </c>
      <c r="H60" s="92">
        <v>1</v>
      </c>
      <c r="I60" s="92"/>
      <c r="J60" s="92"/>
      <c r="K60" s="92"/>
      <c r="L60" s="225"/>
      <c r="M60" s="91"/>
      <c r="N60" s="92"/>
      <c r="O60" s="92"/>
      <c r="P60" s="92"/>
      <c r="Q60" s="92"/>
      <c r="R60" s="225"/>
      <c r="S60" s="92"/>
      <c r="T60" s="92"/>
      <c r="U60" s="92"/>
      <c r="V60" s="92"/>
      <c r="W60" s="92"/>
      <c r="X60" s="225"/>
      <c r="AA60" s="81"/>
      <c r="AB60" s="81"/>
      <c r="AC60" s="81"/>
    </row>
    <row r="61" spans="1:30" ht="15" customHeight="1" x14ac:dyDescent="0.25">
      <c r="A61" s="229" t="str">
        <f>[3]Enums!$A$138</f>
        <v>1.0.4</v>
      </c>
      <c r="B61" s="92" t="b">
        <v>1</v>
      </c>
      <c r="C61" s="92" t="b">
        <v>0</v>
      </c>
      <c r="D61" s="92">
        <v>2</v>
      </c>
      <c r="E61" s="91" t="str">
        <f>Objects!$D$18</f>
        <v>Stainless Steel Ingot</v>
      </c>
      <c r="F61" s="225">
        <v>9</v>
      </c>
      <c r="G61" s="91" t="str">
        <f>Objects!$D$22</f>
        <v>Chrome Ingot</v>
      </c>
      <c r="H61" s="92">
        <v>1</v>
      </c>
      <c r="I61" s="92" t="str">
        <f>Objects!$D$6</f>
        <v>Nickel Ingot</v>
      </c>
      <c r="J61" s="92">
        <v>1</v>
      </c>
      <c r="K61" s="92" t="str">
        <f>Objects!$D$22</f>
        <v>Chrome Ingot</v>
      </c>
      <c r="L61" s="225">
        <v>1</v>
      </c>
      <c r="M61" s="91" t="str">
        <f>Objects!$D$17</f>
        <v>Steel Ingot</v>
      </c>
      <c r="N61" s="92">
        <v>1</v>
      </c>
      <c r="O61" s="92" t="str">
        <f>Objects!$D$17</f>
        <v>Steel Ingot</v>
      </c>
      <c r="P61" s="92">
        <v>1</v>
      </c>
      <c r="Q61" s="91" t="str">
        <f>Objects!$D$17</f>
        <v>Steel Ingot</v>
      </c>
      <c r="R61" s="225">
        <v>1</v>
      </c>
      <c r="S61" s="92" t="str">
        <f>Objects!$D$17</f>
        <v>Steel Ingot</v>
      </c>
      <c r="T61" s="92">
        <v>1</v>
      </c>
      <c r="U61" s="92" t="str">
        <f>Objects!$D$17</f>
        <v>Steel Ingot</v>
      </c>
      <c r="V61" s="92">
        <v>1</v>
      </c>
      <c r="W61" s="92" t="str">
        <f>Objects!$D$17</f>
        <v>Steel Ingot</v>
      </c>
      <c r="X61" s="225">
        <v>1</v>
      </c>
      <c r="AA61" s="81"/>
      <c r="AB61" s="81"/>
      <c r="AC61" s="81"/>
    </row>
    <row r="62" spans="1:30" ht="15" customHeight="1" x14ac:dyDescent="0.25">
      <c r="A62" s="222" t="str">
        <f>[3]Enums!$A$134</f>
        <v>1.0.0</v>
      </c>
      <c r="B62" s="92" t="b">
        <v>1</v>
      </c>
      <c r="C62" s="92" t="b">
        <v>0</v>
      </c>
      <c r="D62" s="92">
        <v>2</v>
      </c>
      <c r="E62" s="91" t="str">
        <f>Objects!$AV$3</f>
        <v>Stone Pogo Stick</v>
      </c>
      <c r="F62" s="223">
        <v>1</v>
      </c>
      <c r="G62" s="91" t="str">
        <f>Objects!$AY$26</f>
        <v>Stick</v>
      </c>
      <c r="H62" s="92">
        <v>1</v>
      </c>
      <c r="I62" s="92" t="str">
        <f>Objects!$AY$26</f>
        <v>Stick</v>
      </c>
      <c r="J62" s="92">
        <v>1</v>
      </c>
      <c r="K62" s="92" t="str">
        <f>Objects!$AY$26</f>
        <v>Stick</v>
      </c>
      <c r="L62" s="225">
        <v>1</v>
      </c>
      <c r="M62" s="91" t="str">
        <f>Objects!$AZ$6</f>
        <v>Cobblestone</v>
      </c>
      <c r="N62" s="92">
        <v>1</v>
      </c>
      <c r="O62" s="92" t="str">
        <f>Objects!$AY$26</f>
        <v>Stick</v>
      </c>
      <c r="P62" s="92">
        <v>1</v>
      </c>
      <c r="Q62" s="92" t="str">
        <f>Objects!$AZ$6</f>
        <v>Cobblestone</v>
      </c>
      <c r="R62" s="225">
        <v>1</v>
      </c>
      <c r="S62" s="92"/>
      <c r="T62" s="92"/>
      <c r="U62" s="92" t="str">
        <f>Objects!$W$67</f>
        <v>Sack (PolyIsoPrene Pellets)</v>
      </c>
      <c r="V62" s="92">
        <v>1</v>
      </c>
      <c r="W62" s="92"/>
      <c r="X62" s="225"/>
      <c r="AA62" s="81"/>
      <c r="AB62" s="81"/>
      <c r="AC62" s="81"/>
    </row>
    <row r="63" spans="1:30" ht="15" customHeight="1" x14ac:dyDescent="0.25">
      <c r="A63" s="229" t="str">
        <f>[3]Enums!$A$134</f>
        <v>1.0.0</v>
      </c>
      <c r="B63" s="92" t="b">
        <v>1</v>
      </c>
      <c r="C63" s="92" t="b">
        <v>1</v>
      </c>
      <c r="D63" s="92">
        <v>2</v>
      </c>
      <c r="E63" s="227" t="str">
        <f>Objects!$G$3</f>
        <v>Titanium Catalyst</v>
      </c>
      <c r="F63" s="228">
        <v>1</v>
      </c>
      <c r="G63" s="227" t="str">
        <f>Objects!$E$3</f>
        <v>Titanium Nugget</v>
      </c>
      <c r="H63" s="226">
        <v>1</v>
      </c>
      <c r="I63" s="92"/>
      <c r="J63" s="92"/>
      <c r="K63" s="92"/>
      <c r="L63" s="225"/>
      <c r="M63" s="91"/>
      <c r="N63" s="92"/>
      <c r="O63" s="92"/>
      <c r="P63" s="92"/>
      <c r="Q63" s="92"/>
      <c r="R63" s="225"/>
      <c r="S63" s="92"/>
      <c r="T63" s="92"/>
      <c r="U63" s="92"/>
      <c r="V63" s="92"/>
      <c r="W63" s="92"/>
      <c r="X63" s="225"/>
      <c r="AA63" s="81"/>
      <c r="AB63" s="81"/>
      <c r="AC63" s="81"/>
    </row>
    <row r="64" spans="1:30" ht="15" customHeight="1" x14ac:dyDescent="0.25">
      <c r="A64" s="226" t="str">
        <f>[3]Enums!$A$134</f>
        <v>1.0.0</v>
      </c>
      <c r="B64" s="92" t="b">
        <v>1</v>
      </c>
      <c r="C64" s="92" t="b">
        <v>1</v>
      </c>
      <c r="D64" s="92">
        <v>2</v>
      </c>
      <c r="E64" s="227" t="str">
        <f>Objects!$G$28</f>
        <v>Triethylaluminium Catalyst</v>
      </c>
      <c r="F64" s="228">
        <v>1</v>
      </c>
      <c r="G64" s="227" t="str">
        <f>Objects!$E$16</f>
        <v>Aluminum Nugget</v>
      </c>
      <c r="H64" s="226">
        <v>1</v>
      </c>
      <c r="I64" s="92"/>
      <c r="J64" s="92"/>
      <c r="K64" s="92"/>
      <c r="L64" s="225"/>
      <c r="M64" s="91"/>
      <c r="N64" s="92"/>
      <c r="O64" s="92"/>
      <c r="P64" s="92"/>
      <c r="Q64" s="91"/>
      <c r="R64" s="225"/>
      <c r="S64" s="92"/>
      <c r="T64" s="92"/>
      <c r="U64" s="92"/>
      <c r="V64" s="92"/>
      <c r="W64" s="92"/>
      <c r="X64" s="225"/>
      <c r="AA64" s="81"/>
      <c r="AB64" s="81"/>
      <c r="AC64" s="81"/>
    </row>
    <row r="65" spans="1:29" ht="15" customHeight="1" x14ac:dyDescent="0.25">
      <c r="A65" s="142" t="str">
        <f>[3]Enums!$A$144</f>
        <v>1.1.0</v>
      </c>
      <c r="B65" s="92" t="b">
        <v>1</v>
      </c>
      <c r="C65" s="92" t="b">
        <v>1</v>
      </c>
      <c r="D65" s="92">
        <v>2</v>
      </c>
      <c r="E65" s="91" t="str">
        <f>Objects!$D$23</f>
        <v>Tungsten Carbide Ingot</v>
      </c>
      <c r="F65" s="225">
        <v>1</v>
      </c>
      <c r="G65" s="91" t="str">
        <f>Objects!D12</f>
        <v>Tungsten Ingot</v>
      </c>
      <c r="H65" s="92">
        <v>1</v>
      </c>
      <c r="I65" s="92" t="str">
        <f>Objects!C19</f>
        <v>Graphite</v>
      </c>
      <c r="J65" s="92">
        <v>1</v>
      </c>
      <c r="K65" s="92"/>
      <c r="L65" s="225"/>
      <c r="M65" s="91"/>
      <c r="N65" s="92"/>
      <c r="O65" s="92"/>
      <c r="P65" s="92"/>
      <c r="Q65" s="92"/>
      <c r="R65" s="225"/>
      <c r="S65" s="92"/>
      <c r="T65" s="92"/>
      <c r="U65" s="92"/>
      <c r="V65" s="92"/>
      <c r="W65" s="92"/>
      <c r="X65" s="225"/>
      <c r="AA65" s="81"/>
      <c r="AB65" s="81"/>
      <c r="AC65" s="81"/>
    </row>
    <row r="66" spans="1:29" ht="15" customHeight="1" x14ac:dyDescent="0.25">
      <c r="A66" s="222" t="str">
        <f>[3]Enums!$A$140</f>
        <v>1.0.6</v>
      </c>
      <c r="B66" s="92" t="b">
        <v>1</v>
      </c>
      <c r="C66" s="92" t="b">
        <v>0</v>
      </c>
      <c r="D66" s="92">
        <v>3</v>
      </c>
      <c r="E66" s="91" t="str">
        <f>Objects!$AX$5</f>
        <v>BlockPipe</v>
      </c>
      <c r="F66" s="225">
        <v>16</v>
      </c>
      <c r="G66" s="91" t="str">
        <f>Objects!$AE$15</f>
        <v>Pipe Segment (PP)</v>
      </c>
      <c r="H66" s="92">
        <v>1</v>
      </c>
      <c r="I66" s="92" t="str">
        <f>Objects!$AE$15</f>
        <v>Pipe Segment (PP)</v>
      </c>
      <c r="J66" s="92">
        <v>1</v>
      </c>
      <c r="K66" s="92" t="str">
        <f>Objects!$AE$15</f>
        <v>Pipe Segment (PP)</v>
      </c>
      <c r="L66" s="225">
        <v>1</v>
      </c>
      <c r="M66" s="91"/>
      <c r="N66" s="92"/>
      <c r="O66" s="92"/>
      <c r="P66" s="92"/>
      <c r="Q66" s="92"/>
      <c r="R66" s="225"/>
      <c r="S66" s="92"/>
      <c r="T66" s="92"/>
      <c r="U66" s="92"/>
      <c r="V66" s="92"/>
      <c r="W66" s="92"/>
      <c r="X66" s="225"/>
      <c r="AA66" s="81"/>
      <c r="AB66" s="81"/>
      <c r="AC66" s="81"/>
    </row>
    <row r="67" spans="1:29" ht="15" customHeight="1" x14ac:dyDescent="0.25">
      <c r="A67" s="222" t="str">
        <f>[3]Enums!$A$140</f>
        <v>1.0.6</v>
      </c>
      <c r="B67" s="92" t="b">
        <v>1</v>
      </c>
      <c r="C67" s="92" t="b">
        <v>0</v>
      </c>
      <c r="D67" s="92">
        <v>3</v>
      </c>
      <c r="E67" s="91" t="str">
        <f>Objects!$AX$5</f>
        <v>BlockPipe</v>
      </c>
      <c r="F67" s="225">
        <v>16</v>
      </c>
      <c r="G67" s="91"/>
      <c r="H67" s="92"/>
      <c r="I67" s="92"/>
      <c r="J67" s="92"/>
      <c r="K67" s="91"/>
      <c r="L67" s="225"/>
      <c r="M67" s="91" t="str">
        <f>Objects!$AE$15</f>
        <v>Pipe Segment (PP)</v>
      </c>
      <c r="N67" s="92">
        <v>1</v>
      </c>
      <c r="O67" s="92" t="str">
        <f>Objects!$AE$15</f>
        <v>Pipe Segment (PP)</v>
      </c>
      <c r="P67" s="92">
        <v>1</v>
      </c>
      <c r="Q67" s="91" t="str">
        <f>Objects!$AE$15</f>
        <v>Pipe Segment (PP)</v>
      </c>
      <c r="R67" s="225">
        <v>1</v>
      </c>
      <c r="S67" s="92"/>
      <c r="T67" s="92"/>
      <c r="U67" s="92"/>
      <c r="V67" s="92"/>
      <c r="W67" s="92"/>
      <c r="X67" s="225"/>
      <c r="AA67" s="81"/>
      <c r="AB67" s="81"/>
      <c r="AC67" s="81"/>
    </row>
    <row r="68" spans="1:29" ht="15" customHeight="1" x14ac:dyDescent="0.25">
      <c r="A68" s="222" t="str">
        <f>[3]Enums!$A$140</f>
        <v>1.0.6</v>
      </c>
      <c r="B68" s="92" t="b">
        <v>1</v>
      </c>
      <c r="C68" s="92" t="b">
        <v>0</v>
      </c>
      <c r="D68" s="92">
        <v>3</v>
      </c>
      <c r="E68" s="91" t="str">
        <f>Objects!$AX$5</f>
        <v>BlockPipe</v>
      </c>
      <c r="F68" s="225">
        <v>16</v>
      </c>
      <c r="G68" s="91"/>
      <c r="H68" s="92"/>
      <c r="I68" s="92"/>
      <c r="J68" s="92"/>
      <c r="K68" s="91"/>
      <c r="L68" s="225"/>
      <c r="M68" s="91"/>
      <c r="N68" s="92"/>
      <c r="O68" s="92"/>
      <c r="P68" s="92"/>
      <c r="Q68" s="92"/>
      <c r="R68" s="225"/>
      <c r="S68" s="92" t="str">
        <f>Objects!$AE$15</f>
        <v>Pipe Segment (PP)</v>
      </c>
      <c r="T68" s="92">
        <v>1</v>
      </c>
      <c r="U68" s="92" t="str">
        <f>Objects!$AE$15</f>
        <v>Pipe Segment (PP)</v>
      </c>
      <c r="V68" s="92">
        <v>1</v>
      </c>
      <c r="W68" s="92" t="str">
        <f>Objects!$AE$15</f>
        <v>Pipe Segment (PP)</v>
      </c>
      <c r="X68" s="225">
        <v>1</v>
      </c>
      <c r="AA68" s="81"/>
      <c r="AB68" s="81"/>
      <c r="AC68" s="81"/>
    </row>
    <row r="69" spans="1:29" ht="15" customHeight="1" x14ac:dyDescent="0.25">
      <c r="A69" s="229" t="str">
        <f>[3]Enums!$A$137</f>
        <v>1.0.3</v>
      </c>
      <c r="B69" s="92" t="b">
        <v>1</v>
      </c>
      <c r="C69" s="92" t="b">
        <v>0</v>
      </c>
      <c r="D69" s="92">
        <v>3</v>
      </c>
      <c r="E69" s="91" t="str">
        <f>Objects!$AW$35</f>
        <v>Diamond-PolyIsoPrene Heated Knife</v>
      </c>
      <c r="F69" s="225">
        <v>1</v>
      </c>
      <c r="G69" s="91" t="str">
        <f>Objects!$AY$10</f>
        <v>Diamond</v>
      </c>
      <c r="H69" s="92">
        <v>1</v>
      </c>
      <c r="I69" s="92" t="str">
        <f>Objects!$AY$10</f>
        <v>Diamond</v>
      </c>
      <c r="J69" s="92">
        <v>1</v>
      </c>
      <c r="K69" s="91"/>
      <c r="L69" s="225"/>
      <c r="M69" s="91"/>
      <c r="N69" s="92"/>
      <c r="O69" s="92" t="str">
        <f>Objects!$AZ$154</f>
        <v>Redstone Block</v>
      </c>
      <c r="P69" s="92">
        <v>1</v>
      </c>
      <c r="Q69" s="92"/>
      <c r="R69" s="225"/>
      <c r="S69" s="92"/>
      <c r="T69" s="92"/>
      <c r="U69" s="92" t="str">
        <f>Objects!$AE$18</f>
        <v>Heated Knife Handle (Natural Rubber)</v>
      </c>
      <c r="V69" s="92">
        <v>1</v>
      </c>
      <c r="W69" s="92"/>
      <c r="X69" s="225"/>
      <c r="AA69" s="81"/>
      <c r="AB69" s="81"/>
      <c r="AC69" s="81"/>
    </row>
    <row r="70" spans="1:29" ht="15" customHeight="1" x14ac:dyDescent="0.25">
      <c r="A70" s="222" t="str">
        <f>[3]Enums!$A$134</f>
        <v>1.0.0</v>
      </c>
      <c r="B70" s="92" t="b">
        <v>1</v>
      </c>
      <c r="C70" s="92" t="b">
        <v>0</v>
      </c>
      <c r="D70" s="92">
        <v>3</v>
      </c>
      <c r="E70" s="91" t="str">
        <f>Objects!$AT$7</f>
        <v>Distillation Column</v>
      </c>
      <c r="F70" s="223">
        <v>1</v>
      </c>
      <c r="G70" s="91" t="str">
        <f>Objects!$AW$21</f>
        <v>Regulator (Low Pressure)</v>
      </c>
      <c r="H70" s="92">
        <v>1</v>
      </c>
      <c r="I70" s="92" t="str">
        <f>Objects!$AZ$156</f>
        <v>Hopper</v>
      </c>
      <c r="J70" s="92">
        <v>1</v>
      </c>
      <c r="K70" s="91" t="str">
        <f>Objects!$AW$31</f>
        <v>Heat Exchanger</v>
      </c>
      <c r="L70" s="225">
        <v>1</v>
      </c>
      <c r="M70" s="92" t="str">
        <f>Objects!$AW$20</f>
        <v>Copper Piping</v>
      </c>
      <c r="N70" s="92">
        <v>1</v>
      </c>
      <c r="O70" s="92" t="str">
        <f>Objects!$AZ$154</f>
        <v>Redstone Block</v>
      </c>
      <c r="P70" s="92">
        <v>1</v>
      </c>
      <c r="Q70" s="92" t="str">
        <f>Objects!$AW$20</f>
        <v>Copper Piping</v>
      </c>
      <c r="R70" s="225">
        <v>1</v>
      </c>
      <c r="S70" s="92" t="str">
        <f>Objects!$AZ$44</f>
        <v>Iron Block</v>
      </c>
      <c r="T70" s="92">
        <v>1</v>
      </c>
      <c r="U70" s="92" t="str">
        <f>Objects!$AZ$63</f>
        <v>Furnace</v>
      </c>
      <c r="V70" s="92">
        <v>1</v>
      </c>
      <c r="W70" s="92" t="str">
        <f>Objects!$AZ$44</f>
        <v>Iron Block</v>
      </c>
      <c r="X70" s="225">
        <v>1</v>
      </c>
      <c r="AA70" s="81"/>
      <c r="AB70" s="81"/>
      <c r="AC70" s="81"/>
    </row>
    <row r="71" spans="1:29" ht="15" customHeight="1" x14ac:dyDescent="0.25">
      <c r="A71" s="222" t="str">
        <f>[3]Enums!$A$134</f>
        <v>1.0.0</v>
      </c>
      <c r="B71" s="92" t="b">
        <v>1</v>
      </c>
      <c r="C71" s="92" t="b">
        <v>0</v>
      </c>
      <c r="D71" s="92">
        <v>3</v>
      </c>
      <c r="E71" s="91" t="str">
        <f>Objects!$AT$7</f>
        <v>Distillation Column</v>
      </c>
      <c r="F71" s="223">
        <v>1</v>
      </c>
      <c r="G71" s="91" t="str">
        <f>Objects!$AW$21</f>
        <v>Regulator (Low Pressure)</v>
      </c>
      <c r="H71" s="92">
        <v>1</v>
      </c>
      <c r="I71" s="92" t="str">
        <f>Objects!$AZ$156</f>
        <v>Hopper</v>
      </c>
      <c r="J71" s="92">
        <v>1</v>
      </c>
      <c r="K71" s="91" t="str">
        <f>Objects!$AW$31</f>
        <v>Heat Exchanger</v>
      </c>
      <c r="L71" s="225">
        <v>1</v>
      </c>
      <c r="M71" s="92" t="str">
        <f>Objects!$AW$20</f>
        <v>Copper Piping</v>
      </c>
      <c r="N71" s="92">
        <v>1</v>
      </c>
      <c r="O71" s="92" t="str">
        <f>Objects!$AZ$154</f>
        <v>Redstone Block</v>
      </c>
      <c r="P71" s="92">
        <v>1</v>
      </c>
      <c r="Q71" s="92" t="str">
        <f>Objects!$AW$20</f>
        <v>Copper Piping</v>
      </c>
      <c r="R71" s="225">
        <v>1</v>
      </c>
      <c r="S71" s="92" t="str">
        <f>Objects!$F$20</f>
        <v>Block of Bronze</v>
      </c>
      <c r="T71" s="92">
        <v>1</v>
      </c>
      <c r="U71" s="92" t="str">
        <f>Objects!$AZ$63</f>
        <v>Furnace</v>
      </c>
      <c r="V71" s="92">
        <v>1</v>
      </c>
      <c r="W71" s="92" t="str">
        <f>Objects!$F$20</f>
        <v>Block of Bronze</v>
      </c>
      <c r="X71" s="225">
        <v>1</v>
      </c>
      <c r="AA71" s="81"/>
      <c r="AB71" s="81"/>
      <c r="AC71" s="81"/>
    </row>
    <row r="72" spans="1:29" ht="15" customHeight="1" x14ac:dyDescent="0.25">
      <c r="A72" s="222" t="str">
        <f>[3]Enums!$A$134</f>
        <v>1.0.0</v>
      </c>
      <c r="B72" s="92" t="b">
        <v>1</v>
      </c>
      <c r="C72" s="92" t="b">
        <v>0</v>
      </c>
      <c r="D72" s="92">
        <v>3</v>
      </c>
      <c r="E72" s="91" t="str">
        <f>Objects!$AT$7</f>
        <v>Distillation Column</v>
      </c>
      <c r="F72" s="223">
        <v>1</v>
      </c>
      <c r="G72" s="91" t="str">
        <f>Objects!$AW$21</f>
        <v>Regulator (Low Pressure)</v>
      </c>
      <c r="H72" s="92">
        <v>1</v>
      </c>
      <c r="I72" s="92" t="str">
        <f>Objects!$AZ$156</f>
        <v>Hopper</v>
      </c>
      <c r="J72" s="92">
        <v>1</v>
      </c>
      <c r="K72" s="92" t="str">
        <f>Objects!$AW$31</f>
        <v>Heat Exchanger</v>
      </c>
      <c r="L72" s="225">
        <v>1</v>
      </c>
      <c r="M72" s="92" t="str">
        <f>Objects!$AW$20</f>
        <v>Copper Piping</v>
      </c>
      <c r="N72" s="92">
        <v>1</v>
      </c>
      <c r="O72" s="92" t="str">
        <f>Objects!$AZ$154</f>
        <v>Redstone Block</v>
      </c>
      <c r="P72" s="92">
        <v>1</v>
      </c>
      <c r="Q72" s="92" t="str">
        <f>Objects!$AW$20</f>
        <v>Copper Piping</v>
      </c>
      <c r="R72" s="225">
        <v>1</v>
      </c>
      <c r="S72" s="92" t="str">
        <f>Objects!$F$19</f>
        <v>Block of Brass</v>
      </c>
      <c r="T72" s="92">
        <v>1</v>
      </c>
      <c r="U72" s="92" t="str">
        <f>Objects!$AZ$63</f>
        <v>Furnace</v>
      </c>
      <c r="V72" s="92">
        <v>1</v>
      </c>
      <c r="W72" s="92" t="str">
        <f>Objects!$F$19</f>
        <v>Block of Brass</v>
      </c>
      <c r="X72" s="225">
        <v>1</v>
      </c>
      <c r="AA72" s="81"/>
      <c r="AB72" s="81"/>
      <c r="AC72" s="81"/>
    </row>
    <row r="73" spans="1:29" ht="15" customHeight="1" x14ac:dyDescent="0.25">
      <c r="A73" s="222" t="str">
        <f>[3]Enums!$A$134</f>
        <v>1.0.0</v>
      </c>
      <c r="B73" s="92" t="b">
        <v>1</v>
      </c>
      <c r="C73" s="92" t="b">
        <v>0</v>
      </c>
      <c r="D73" s="92">
        <v>3</v>
      </c>
      <c r="E73" s="91" t="str">
        <f>Objects!$AT$7</f>
        <v>Distillation Column</v>
      </c>
      <c r="F73" s="223">
        <v>1</v>
      </c>
      <c r="G73" s="91" t="str">
        <f>Objects!$AW$21</f>
        <v>Regulator (Low Pressure)</v>
      </c>
      <c r="H73" s="92">
        <v>1</v>
      </c>
      <c r="I73" s="92" t="str">
        <f>Objects!$AZ$156</f>
        <v>Hopper</v>
      </c>
      <c r="J73" s="92">
        <v>1</v>
      </c>
      <c r="K73" s="92" t="str">
        <f>Objects!$AW$31</f>
        <v>Heat Exchanger</v>
      </c>
      <c r="L73" s="225">
        <v>1</v>
      </c>
      <c r="M73" s="92" t="str">
        <f>Objects!$AW$20</f>
        <v>Copper Piping</v>
      </c>
      <c r="N73" s="92">
        <v>1</v>
      </c>
      <c r="O73" s="92" t="str">
        <f>Objects!$AZ$154</f>
        <v>Redstone Block</v>
      </c>
      <c r="P73" s="92">
        <v>1</v>
      </c>
      <c r="Q73" s="92" t="str">
        <f>Objects!$AW$20</f>
        <v>Copper Piping</v>
      </c>
      <c r="R73" s="225">
        <v>1</v>
      </c>
      <c r="S73" s="92" t="str">
        <f>Objects!$F$12</f>
        <v>Block of Tungsten</v>
      </c>
      <c r="T73" s="92">
        <v>1</v>
      </c>
      <c r="U73" s="92" t="str">
        <f>Objects!$AZ$63</f>
        <v>Furnace</v>
      </c>
      <c r="V73" s="92">
        <v>1</v>
      </c>
      <c r="W73" s="92" t="str">
        <f>Objects!$F$12</f>
        <v>Block of Tungsten</v>
      </c>
      <c r="X73" s="225">
        <v>1</v>
      </c>
      <c r="AA73" s="81"/>
      <c r="AB73" s="81"/>
      <c r="AC73" s="81"/>
    </row>
    <row r="74" spans="1:29" ht="15" customHeight="1" x14ac:dyDescent="0.25">
      <c r="A74" s="222" t="str">
        <f>[3]Enums!$A$134</f>
        <v>1.0.0</v>
      </c>
      <c r="B74" s="92" t="b">
        <v>1</v>
      </c>
      <c r="C74" s="92" t="b">
        <v>0</v>
      </c>
      <c r="D74" s="92">
        <v>3</v>
      </c>
      <c r="E74" s="91" t="str">
        <f>Objects!$AT$7</f>
        <v>Distillation Column</v>
      </c>
      <c r="F74" s="223">
        <v>1</v>
      </c>
      <c r="G74" s="91" t="str">
        <f>Objects!$AW$21</f>
        <v>Regulator (Low Pressure)</v>
      </c>
      <c r="H74" s="92">
        <v>1</v>
      </c>
      <c r="I74" s="92" t="str">
        <f>Objects!$AZ$156</f>
        <v>Hopper</v>
      </c>
      <c r="J74" s="92">
        <v>1</v>
      </c>
      <c r="K74" s="92" t="str">
        <f>Objects!$AW$31</f>
        <v>Heat Exchanger</v>
      </c>
      <c r="L74" s="225">
        <v>1</v>
      </c>
      <c r="M74" s="92" t="str">
        <f>Objects!$AW$20</f>
        <v>Copper Piping</v>
      </c>
      <c r="N74" s="92">
        <v>1</v>
      </c>
      <c r="O74" s="91" t="str">
        <f>Objects!$AZ$154</f>
        <v>Redstone Block</v>
      </c>
      <c r="P74" s="92">
        <v>1</v>
      </c>
      <c r="Q74" s="92" t="str">
        <f>Objects!$AW$20</f>
        <v>Copper Piping</v>
      </c>
      <c r="R74" s="225">
        <v>1</v>
      </c>
      <c r="S74" s="91" t="str">
        <f>Objects!$F$6</f>
        <v>Block of Nickel</v>
      </c>
      <c r="T74" s="92">
        <v>1</v>
      </c>
      <c r="U74" s="92" t="str">
        <f>Objects!$AZ$63</f>
        <v>Furnace</v>
      </c>
      <c r="V74" s="92">
        <v>1</v>
      </c>
      <c r="W74" s="92" t="str">
        <f>Objects!$F$6</f>
        <v>Block of Nickel</v>
      </c>
      <c r="X74" s="225">
        <v>1</v>
      </c>
      <c r="AA74" s="81"/>
      <c r="AB74" s="81"/>
      <c r="AC74" s="81"/>
    </row>
    <row r="75" spans="1:29" ht="15" customHeight="1" x14ac:dyDescent="0.25">
      <c r="A75" s="222" t="str">
        <f>[3]Enums!$A$140</f>
        <v>1.0.6</v>
      </c>
      <c r="B75" s="92" t="b">
        <v>1</v>
      </c>
      <c r="C75" s="92" t="b">
        <v>1</v>
      </c>
      <c r="D75" s="92">
        <v>8</v>
      </c>
      <c r="E75" s="91" t="str">
        <f>Objects!$AT$16</f>
        <v>Flow Regulator</v>
      </c>
      <c r="F75" s="225">
        <v>1</v>
      </c>
      <c r="G75" s="92" t="str">
        <f>Objects!$AW$20</f>
        <v>Copper Piping</v>
      </c>
      <c r="H75" s="92">
        <v>1</v>
      </c>
      <c r="I75" s="92" t="str">
        <f>Objects!$AW$24</f>
        <v>Regulator (Extreme Pressure)</v>
      </c>
      <c r="J75" s="92">
        <v>1</v>
      </c>
      <c r="K75" s="92"/>
      <c r="L75" s="225"/>
      <c r="M75" s="92"/>
      <c r="N75" s="92"/>
      <c r="O75" s="92"/>
      <c r="P75" s="92"/>
      <c r="Q75" s="92"/>
      <c r="R75" s="225"/>
      <c r="S75" s="91"/>
      <c r="T75" s="92"/>
      <c r="U75" s="92"/>
      <c r="V75" s="92"/>
      <c r="W75" s="91"/>
      <c r="X75" s="225"/>
      <c r="AA75" s="81"/>
      <c r="AB75" s="81"/>
      <c r="AC75" s="81"/>
    </row>
    <row r="76" spans="1:29" ht="15" customHeight="1" x14ac:dyDescent="0.25">
      <c r="A76" s="222" t="str">
        <f>[3]Enums!$A$134</f>
        <v>1.0.0</v>
      </c>
      <c r="B76" s="92" t="b">
        <v>1</v>
      </c>
      <c r="C76" s="92" t="b">
        <v>0</v>
      </c>
      <c r="D76" s="92">
        <v>3</v>
      </c>
      <c r="E76" s="91" t="str">
        <f>Objects!$AW$21</f>
        <v>Regulator (Low Pressure)</v>
      </c>
      <c r="F76" s="223">
        <v>1</v>
      </c>
      <c r="G76" s="91" t="str">
        <f>Objects!$AE$14</f>
        <v>Hose (Low Pressure)</v>
      </c>
      <c r="H76" s="92">
        <v>1</v>
      </c>
      <c r="I76" s="91" t="str">
        <f>Objects!$AE$10</f>
        <v>Gasket (Low Pressure)</v>
      </c>
      <c r="J76" s="92">
        <v>1</v>
      </c>
      <c r="K76" s="91"/>
      <c r="L76" s="225"/>
      <c r="M76" s="91" t="str">
        <f>Objects!$AE$10</f>
        <v>Gasket (Low Pressure)</v>
      </c>
      <c r="N76" s="92">
        <v>1</v>
      </c>
      <c r="O76" s="92" t="str">
        <f>Objects!$AY$77</f>
        <v>Redstone</v>
      </c>
      <c r="P76" s="92">
        <v>1</v>
      </c>
      <c r="Q76" s="91" t="str">
        <f>Objects!$AE$10</f>
        <v>Gasket (Low Pressure)</v>
      </c>
      <c r="R76" s="225">
        <v>1</v>
      </c>
      <c r="S76" s="92"/>
      <c r="T76" s="92"/>
      <c r="U76" s="92" t="str">
        <f>Objects!$AE$10</f>
        <v>Gasket (Low Pressure)</v>
      </c>
      <c r="V76" s="92">
        <v>1</v>
      </c>
      <c r="W76" s="91" t="str">
        <f>Objects!$AE$14</f>
        <v>Hose (Low Pressure)</v>
      </c>
      <c r="X76" s="225">
        <v>1</v>
      </c>
      <c r="AA76" s="81"/>
      <c r="AB76" s="81"/>
      <c r="AC76" s="81"/>
    </row>
    <row r="77" spans="1:29" ht="15" customHeight="1" x14ac:dyDescent="0.25">
      <c r="A77" s="222" t="str">
        <f>[3]Enums!$A$144</f>
        <v>1.1.0</v>
      </c>
      <c r="B77" s="92" t="b">
        <v>1</v>
      </c>
      <c r="C77" s="92" t="b">
        <v>0</v>
      </c>
      <c r="D77" s="92">
        <v>3</v>
      </c>
      <c r="E77" s="91" t="str">
        <f>Objects!$AW$42</f>
        <v>Running Shoes (Sprinter)</v>
      </c>
      <c r="F77" s="225">
        <v>1</v>
      </c>
      <c r="G77" s="91"/>
      <c r="H77" s="92"/>
      <c r="I77" s="91" t="str">
        <f>Objects!$AE$6</f>
        <v>Rubber Sole (outsole)</v>
      </c>
      <c r="J77" s="92">
        <v>1</v>
      </c>
      <c r="K77" s="91"/>
      <c r="L77" s="225"/>
      <c r="M77" s="91" t="str">
        <f>Objects!$AY$80</f>
        <v>Leather</v>
      </c>
      <c r="N77" s="92">
        <v>1</v>
      </c>
      <c r="O77" s="92" t="str">
        <f>Objects!$AE$5</f>
        <v>Rubber Sole (midsole)</v>
      </c>
      <c r="P77" s="92">
        <v>1</v>
      </c>
      <c r="Q77" s="91" t="str">
        <f>Objects!$AY$80</f>
        <v>Leather</v>
      </c>
      <c r="R77" s="225">
        <v>1</v>
      </c>
      <c r="S77" s="92" t="str">
        <f>Objects!$AY$80</f>
        <v>Leather</v>
      </c>
      <c r="T77" s="92">
        <v>1</v>
      </c>
      <c r="U77" s="92" t="str">
        <f>Objects!$AE$4</f>
        <v>Rubber Sole (insole)</v>
      </c>
      <c r="V77" s="92">
        <v>1</v>
      </c>
      <c r="W77" s="91" t="str">
        <f>Objects!$AY$80</f>
        <v>Leather</v>
      </c>
      <c r="X77" s="225">
        <v>1</v>
      </c>
      <c r="AA77" s="81"/>
      <c r="AB77" s="81"/>
      <c r="AC77" s="81"/>
    </row>
    <row r="78" spans="1:29" ht="15" customHeight="1" x14ac:dyDescent="0.25">
      <c r="A78" s="142" t="str">
        <f>[3]Enums!$A$144</f>
        <v>1.1.0</v>
      </c>
      <c r="B78" s="92" t="b">
        <v>1</v>
      </c>
      <c r="C78" s="92" t="b">
        <v>0</v>
      </c>
      <c r="D78" s="92">
        <v>3</v>
      </c>
      <c r="E78" s="91" t="str">
        <f>Objects!$AW$42</f>
        <v>Running Shoes (Sprinter)</v>
      </c>
      <c r="F78" s="225">
        <v>1</v>
      </c>
      <c r="G78" s="91"/>
      <c r="H78" s="92"/>
      <c r="I78" s="91" t="str">
        <f>Objects!$AE$6</f>
        <v>Rubber Sole (outsole)</v>
      </c>
      <c r="J78" s="92">
        <v>1</v>
      </c>
      <c r="K78" s="91"/>
      <c r="L78" s="225"/>
      <c r="M78" s="91" t="str">
        <f>Objects!$V$59</f>
        <v>Bag (PolyHexamethylene Adipamide Pellets)</v>
      </c>
      <c r="N78" s="92">
        <v>1</v>
      </c>
      <c r="O78" s="92" t="str">
        <f>Objects!$AE$5</f>
        <v>Rubber Sole (midsole)</v>
      </c>
      <c r="P78" s="92">
        <v>1</v>
      </c>
      <c r="Q78" s="91" t="str">
        <f>Objects!$V$59</f>
        <v>Bag (PolyHexamethylene Adipamide Pellets)</v>
      </c>
      <c r="R78" s="225">
        <v>1</v>
      </c>
      <c r="S78" s="91" t="str">
        <f>Objects!$V$59</f>
        <v>Bag (PolyHexamethylene Adipamide Pellets)</v>
      </c>
      <c r="T78" s="92">
        <v>1</v>
      </c>
      <c r="U78" s="92" t="str">
        <f>Objects!$AE$4</f>
        <v>Rubber Sole (insole)</v>
      </c>
      <c r="V78" s="92">
        <v>1</v>
      </c>
      <c r="W78" s="91" t="str">
        <f>Objects!$V$59</f>
        <v>Bag (PolyHexamethylene Adipamide Pellets)</v>
      </c>
      <c r="X78" s="225">
        <v>1</v>
      </c>
      <c r="AA78" s="81"/>
      <c r="AB78" s="81"/>
      <c r="AC78" s="81"/>
    </row>
    <row r="79" spans="1:29" ht="15" customHeight="1" x14ac:dyDescent="0.25">
      <c r="A79" s="229" t="str">
        <f>[3]Enums!$A$137</f>
        <v>1.0.3</v>
      </c>
      <c r="B79" s="92" t="b">
        <v>1</v>
      </c>
      <c r="C79" s="92" t="b">
        <v>0</v>
      </c>
      <c r="D79" s="92">
        <v>3</v>
      </c>
      <c r="E79" s="91" t="str">
        <f>Objects!$AW$38</f>
        <v>Stainless-PolyIsoPrene Heated Knife</v>
      </c>
      <c r="F79" s="225">
        <v>1</v>
      </c>
      <c r="G79" s="91" t="str">
        <f>Objects!$D$18</f>
        <v>Stainless Steel Ingot</v>
      </c>
      <c r="H79" s="92">
        <v>1</v>
      </c>
      <c r="I79" s="92" t="str">
        <f>Objects!$D$18</f>
        <v>Stainless Steel Ingot</v>
      </c>
      <c r="J79" s="92">
        <v>1</v>
      </c>
      <c r="K79" s="92"/>
      <c r="L79" s="225"/>
      <c r="M79" s="92"/>
      <c r="N79" s="92"/>
      <c r="O79" s="92" t="str">
        <f>Objects!$AZ$154</f>
        <v>Redstone Block</v>
      </c>
      <c r="P79" s="92">
        <v>1</v>
      </c>
      <c r="Q79" s="92"/>
      <c r="R79" s="225"/>
      <c r="S79" s="92"/>
      <c r="T79" s="92"/>
      <c r="U79" s="92" t="str">
        <f>Objects!$AE$18</f>
        <v>Heated Knife Handle (Natural Rubber)</v>
      </c>
      <c r="V79" s="92">
        <v>1</v>
      </c>
      <c r="W79" s="91"/>
      <c r="X79" s="225"/>
      <c r="AA79" s="81"/>
      <c r="AB79" s="81"/>
      <c r="AC79" s="81"/>
    </row>
    <row r="80" spans="1:29" ht="15" customHeight="1" x14ac:dyDescent="0.25">
      <c r="A80" s="222" t="str">
        <f>[3]Enums!$A$134</f>
        <v>1.0.0</v>
      </c>
      <c r="B80" s="92" t="b">
        <v>1</v>
      </c>
      <c r="C80" s="92" t="b">
        <v>0</v>
      </c>
      <c r="D80" s="92">
        <v>4</v>
      </c>
      <c r="E80" s="91" t="str">
        <f>Objects!$AT$17</f>
        <v>Condenser</v>
      </c>
      <c r="F80" s="225">
        <v>1</v>
      </c>
      <c r="G80" s="91" t="str">
        <f>Objects!$AZ$3</f>
        <v>Stone</v>
      </c>
      <c r="H80" s="92">
        <v>1</v>
      </c>
      <c r="I80" s="92" t="str">
        <f>Objects!$AW$28</f>
        <v>Separation Membrane</v>
      </c>
      <c r="J80" s="92">
        <v>1</v>
      </c>
      <c r="K80" s="92" t="str">
        <f>Objects!$AZ$3</f>
        <v>Stone</v>
      </c>
      <c r="L80" s="225">
        <v>1</v>
      </c>
      <c r="M80" s="92" t="str">
        <f>Objects!$AZ$3</f>
        <v>Stone</v>
      </c>
      <c r="N80" s="92">
        <v>1</v>
      </c>
      <c r="O80" s="92" t="str">
        <f>Objects!$AZ$154</f>
        <v>Redstone Block</v>
      </c>
      <c r="P80" s="92">
        <v>1</v>
      </c>
      <c r="Q80" s="92" t="str">
        <f>Objects!$AZ$3</f>
        <v>Stone</v>
      </c>
      <c r="R80" s="225">
        <v>1</v>
      </c>
      <c r="S80" s="91" t="str">
        <f>Objects!$AZ$3</f>
        <v>Stone</v>
      </c>
      <c r="T80" s="92">
        <v>1</v>
      </c>
      <c r="U80" s="92" t="str">
        <f>Objects!$AZ$3</f>
        <v>Stone</v>
      </c>
      <c r="V80" s="92">
        <v>1</v>
      </c>
      <c r="W80" s="92" t="str">
        <f>Objects!$AZ$3</f>
        <v>Stone</v>
      </c>
      <c r="X80" s="225">
        <v>1</v>
      </c>
      <c r="AA80" s="81"/>
      <c r="AB80" s="81"/>
      <c r="AC80" s="81"/>
    </row>
    <row r="81" spans="1:29" ht="15" customHeight="1" x14ac:dyDescent="0.25">
      <c r="A81" s="229" t="str">
        <f>[3]Enums!$A$137</f>
        <v>1.0.3</v>
      </c>
      <c r="B81" s="92" t="b">
        <v>1</v>
      </c>
      <c r="C81" s="92" t="b">
        <v>0</v>
      </c>
      <c r="D81" s="92">
        <v>4</v>
      </c>
      <c r="E81" s="91" t="str">
        <f>Objects!$AW$36</f>
        <v>Diamond-PolyPropylene Heated Knife</v>
      </c>
      <c r="F81" s="225">
        <v>1</v>
      </c>
      <c r="G81" s="92" t="str">
        <f>Objects!$AY$10</f>
        <v>Diamond</v>
      </c>
      <c r="H81" s="92">
        <v>1</v>
      </c>
      <c r="I81" s="92" t="str">
        <f>Objects!$AY$10</f>
        <v>Diamond</v>
      </c>
      <c r="J81" s="92">
        <v>1</v>
      </c>
      <c r="K81" s="92"/>
      <c r="L81" s="225"/>
      <c r="M81" s="92"/>
      <c r="N81" s="92"/>
      <c r="O81" s="92" t="str">
        <f>Objects!$AZ$154</f>
        <v>Redstone Block</v>
      </c>
      <c r="P81" s="92">
        <v>1</v>
      </c>
      <c r="Q81" s="92"/>
      <c r="R81" s="225"/>
      <c r="S81" s="91"/>
      <c r="T81" s="92"/>
      <c r="U81" s="92" t="str">
        <f>Objects!$AE$17</f>
        <v>Heated Knife Handle (PP)</v>
      </c>
      <c r="V81" s="92">
        <v>1</v>
      </c>
      <c r="W81" s="92"/>
      <c r="X81" s="225"/>
      <c r="AA81" s="81"/>
      <c r="AB81" s="81"/>
      <c r="AC81" s="81"/>
    </row>
    <row r="82" spans="1:29" ht="15" customHeight="1" x14ac:dyDescent="0.25">
      <c r="A82" s="222" t="str">
        <f>[3]Enums!$A$145</f>
        <v>1.1.1</v>
      </c>
      <c r="B82" s="92" t="b">
        <v>1</v>
      </c>
      <c r="C82" s="92" t="b">
        <v>0</v>
      </c>
      <c r="D82" s="92">
        <v>4</v>
      </c>
      <c r="E82" s="91" t="str">
        <f>Objects!$AT$9</f>
        <v>Flood Light</v>
      </c>
      <c r="F82" s="225">
        <v>1</v>
      </c>
      <c r="G82" s="92" t="str">
        <f>Objects!$AA$84</f>
        <v>Slab (PP)</v>
      </c>
      <c r="H82" s="92">
        <v>1</v>
      </c>
      <c r="I82" s="92" t="str">
        <f>Objects!$AA$84</f>
        <v>Slab (PP)</v>
      </c>
      <c r="J82" s="92">
        <v>1</v>
      </c>
      <c r="K82" s="92" t="str">
        <f>Objects!$AA$84</f>
        <v>Slab (PP)</v>
      </c>
      <c r="L82" s="225">
        <v>1</v>
      </c>
      <c r="M82" s="92" t="str">
        <f>Objects!$AZ$104</f>
        <v>Glass Pane</v>
      </c>
      <c r="N82" s="92">
        <v>1</v>
      </c>
      <c r="O82" s="92" t="str">
        <f>Objects!$AW$30</f>
        <v>Gas Mantle</v>
      </c>
      <c r="P82" s="92">
        <v>1</v>
      </c>
      <c r="Q82" s="92" t="str">
        <f>Objects!$AZ$104</f>
        <v>Glass Pane</v>
      </c>
      <c r="R82" s="225">
        <v>1</v>
      </c>
      <c r="S82" s="91" t="str">
        <f>Objects!$AZ$56</f>
        <v>Chest</v>
      </c>
      <c r="T82" s="92">
        <v>1</v>
      </c>
      <c r="U82" s="92" t="str">
        <f>Objects!$AW$20</f>
        <v>Copper Piping</v>
      </c>
      <c r="V82" s="92">
        <v>1</v>
      </c>
      <c r="W82" s="92" t="str">
        <f>Objects!$AW$25</f>
        <v>Lighter</v>
      </c>
      <c r="X82" s="225">
        <v>1</v>
      </c>
      <c r="AA82" s="81"/>
      <c r="AB82" s="81"/>
      <c r="AC82" s="81"/>
    </row>
    <row r="83" spans="1:29" ht="15" customHeight="1" x14ac:dyDescent="0.25">
      <c r="A83" s="222" t="str">
        <f>[3]Enums!$A$134</f>
        <v>1.0.0</v>
      </c>
      <c r="B83" s="92" t="b">
        <v>1</v>
      </c>
      <c r="C83" s="92" t="b">
        <v>0</v>
      </c>
      <c r="D83" s="92">
        <v>4</v>
      </c>
      <c r="E83" s="91" t="str">
        <f>Objects!$AT$8</f>
        <v>Industrial Oven</v>
      </c>
      <c r="F83" s="225">
        <v>1</v>
      </c>
      <c r="G83" s="92" t="str">
        <f>Objects!$AW$20</f>
        <v>Copper Piping</v>
      </c>
      <c r="H83" s="92">
        <v>1</v>
      </c>
      <c r="I83" s="92" t="str">
        <f>Objects!$AW$20</f>
        <v>Copper Piping</v>
      </c>
      <c r="J83" s="224">
        <v>1</v>
      </c>
      <c r="K83" s="92" t="str">
        <f>Objects!$AW$20</f>
        <v>Copper Piping</v>
      </c>
      <c r="L83" s="225">
        <v>1</v>
      </c>
      <c r="M83" s="92" t="str">
        <f>Objects!$J$195</f>
        <v>Flask (Methane)</v>
      </c>
      <c r="N83" s="224">
        <v>1</v>
      </c>
      <c r="O83" s="92" t="str">
        <f>Objects!$J$133</f>
        <v>Flask (Ethane)</v>
      </c>
      <c r="P83" s="224">
        <v>1</v>
      </c>
      <c r="Q83" s="92" t="str">
        <f>Objects!$J$195</f>
        <v>Flask (Methane)</v>
      </c>
      <c r="R83" s="223">
        <v>1</v>
      </c>
      <c r="S83" s="91" t="str">
        <f>Objects!$AZ$63</f>
        <v>Furnace</v>
      </c>
      <c r="T83" s="92">
        <v>1</v>
      </c>
      <c r="U83" s="92" t="str">
        <f>Objects!$AZ$63</f>
        <v>Furnace</v>
      </c>
      <c r="V83" s="92">
        <v>1</v>
      </c>
      <c r="W83" s="92" t="str">
        <f>Objects!$AZ$63</f>
        <v>Furnace</v>
      </c>
      <c r="X83" s="225">
        <v>1</v>
      </c>
      <c r="AA83" s="81"/>
      <c r="AB83" s="81"/>
      <c r="AC83" s="81"/>
    </row>
    <row r="84" spans="1:29" ht="15" customHeight="1" x14ac:dyDescent="0.25">
      <c r="A84" s="222" t="str">
        <f>[3]Enums!$A$134</f>
        <v>1.0.0</v>
      </c>
      <c r="B84" s="92" t="b">
        <v>1</v>
      </c>
      <c r="C84" s="92" t="b">
        <v>0</v>
      </c>
      <c r="D84" s="92">
        <v>4</v>
      </c>
      <c r="E84" s="91" t="str">
        <f>Objects!$AT$8</f>
        <v>Industrial Oven</v>
      </c>
      <c r="F84" s="225">
        <v>1</v>
      </c>
      <c r="G84" s="91" t="str">
        <f>Objects!$AW$20</f>
        <v>Copper Piping</v>
      </c>
      <c r="H84" s="92">
        <v>1</v>
      </c>
      <c r="I84" s="92" t="str">
        <f>Objects!$AW$20</f>
        <v>Copper Piping</v>
      </c>
      <c r="J84" s="224">
        <v>1</v>
      </c>
      <c r="K84" s="92" t="str">
        <f>Objects!$AW$20</f>
        <v>Copper Piping</v>
      </c>
      <c r="L84" s="225">
        <v>1</v>
      </c>
      <c r="M84" s="91" t="str">
        <f>Objects!$J$195</f>
        <v>Flask (Methane)</v>
      </c>
      <c r="N84" s="224">
        <v>1</v>
      </c>
      <c r="O84" s="92" t="str">
        <f>Objects!$J$195</f>
        <v>Flask (Methane)</v>
      </c>
      <c r="P84" s="224">
        <v>1</v>
      </c>
      <c r="Q84" s="92" t="str">
        <f>Objects!$J$133</f>
        <v>Flask (Ethane)</v>
      </c>
      <c r="R84" s="223">
        <v>1</v>
      </c>
      <c r="S84" s="92" t="str">
        <f>Objects!$AZ$63</f>
        <v>Furnace</v>
      </c>
      <c r="T84" s="92">
        <v>1</v>
      </c>
      <c r="U84" s="92" t="str">
        <f>Objects!$AZ$63</f>
        <v>Furnace</v>
      </c>
      <c r="V84" s="92">
        <v>1</v>
      </c>
      <c r="W84" s="92" t="str">
        <f>Objects!$AZ$63</f>
        <v>Furnace</v>
      </c>
      <c r="X84" s="225">
        <v>1</v>
      </c>
      <c r="Y84" s="85"/>
      <c r="AA84" s="81"/>
      <c r="AB84" s="81"/>
      <c r="AC84" s="81"/>
    </row>
    <row r="85" spans="1:29" ht="15" customHeight="1" x14ac:dyDescent="0.25">
      <c r="A85" s="222" t="str">
        <f>[3]Enums!$A$134</f>
        <v>1.0.0</v>
      </c>
      <c r="B85" s="92" t="b">
        <v>1</v>
      </c>
      <c r="C85" s="92" t="b">
        <v>0</v>
      </c>
      <c r="D85" s="92">
        <v>4</v>
      </c>
      <c r="E85" s="91" t="str">
        <f>Objects!$AT$8</f>
        <v>Industrial Oven</v>
      </c>
      <c r="F85" s="225">
        <v>1</v>
      </c>
      <c r="G85" s="91" t="str">
        <f>Objects!$AW$20</f>
        <v>Copper Piping</v>
      </c>
      <c r="H85" s="92">
        <v>1</v>
      </c>
      <c r="I85" s="92" t="str">
        <f>Objects!$AW$20</f>
        <v>Copper Piping</v>
      </c>
      <c r="J85" s="224">
        <v>1</v>
      </c>
      <c r="K85" s="92" t="str">
        <f>Objects!$AW$20</f>
        <v>Copper Piping</v>
      </c>
      <c r="L85" s="225">
        <v>1</v>
      </c>
      <c r="M85" s="92" t="str">
        <f>Objects!$J$133</f>
        <v>Flask (Ethane)</v>
      </c>
      <c r="N85" s="224">
        <v>1</v>
      </c>
      <c r="O85" s="92" t="str">
        <f>Objects!$J$195</f>
        <v>Flask (Methane)</v>
      </c>
      <c r="P85" s="224">
        <v>1</v>
      </c>
      <c r="Q85" s="91" t="str">
        <f>Objects!$J$195</f>
        <v>Flask (Methane)</v>
      </c>
      <c r="R85" s="223">
        <v>1</v>
      </c>
      <c r="S85" s="92" t="str">
        <f>Objects!$AZ$63</f>
        <v>Furnace</v>
      </c>
      <c r="T85" s="92">
        <v>1</v>
      </c>
      <c r="U85" s="92" t="str">
        <f>Objects!$AZ$63</f>
        <v>Furnace</v>
      </c>
      <c r="V85" s="92">
        <v>1</v>
      </c>
      <c r="W85" s="92" t="str">
        <f>Objects!$AZ$63</f>
        <v>Furnace</v>
      </c>
      <c r="X85" s="225">
        <v>1</v>
      </c>
      <c r="Y85" s="85"/>
      <c r="AA85" s="81"/>
      <c r="AB85" s="81"/>
      <c r="AC85" s="81"/>
    </row>
    <row r="86" spans="1:29" ht="15" customHeight="1" x14ac:dyDescent="0.25">
      <c r="A86" s="222" t="str">
        <f>[3]Enums!$A$134</f>
        <v>1.0.0</v>
      </c>
      <c r="B86" s="92" t="b">
        <v>1</v>
      </c>
      <c r="C86" s="92" t="b">
        <v>0</v>
      </c>
      <c r="D86" s="92">
        <v>4</v>
      </c>
      <c r="E86" s="91" t="str">
        <f>Objects!$AW$25</f>
        <v>Lighter</v>
      </c>
      <c r="F86" s="223">
        <v>1</v>
      </c>
      <c r="G86" s="91"/>
      <c r="H86" s="92"/>
      <c r="I86" s="92" t="str">
        <f>Objects!$AY$5</f>
        <v>Flint And Steel</v>
      </c>
      <c r="J86" s="92">
        <v>1</v>
      </c>
      <c r="K86" s="92"/>
      <c r="L86" s="225"/>
      <c r="M86" s="91"/>
      <c r="N86" s="92"/>
      <c r="O86" s="92" t="str">
        <f>Objects!$I$35</f>
        <v>Vial (Light Naphtha)</v>
      </c>
      <c r="P86" s="92">
        <v>1</v>
      </c>
      <c r="Q86" s="92"/>
      <c r="R86" s="225"/>
      <c r="S86" s="92"/>
      <c r="T86" s="92"/>
      <c r="U86" s="92" t="str">
        <f>Objects!$AE$150</f>
        <v>Lighter Body (LDPE)</v>
      </c>
      <c r="V86" s="92">
        <v>1</v>
      </c>
      <c r="W86" s="92"/>
      <c r="X86" s="223"/>
      <c r="Y86" s="85"/>
      <c r="AA86" s="81"/>
      <c r="AB86" s="81"/>
      <c r="AC86" s="81"/>
    </row>
    <row r="87" spans="1:29" ht="15" customHeight="1" x14ac:dyDescent="0.25">
      <c r="A87" s="222" t="str">
        <f>[3]Enums!$A$134</f>
        <v>1.0.0</v>
      </c>
      <c r="B87" s="92" t="b">
        <v>1</v>
      </c>
      <c r="C87" s="92" t="b">
        <v>0</v>
      </c>
      <c r="D87" s="92">
        <v>4</v>
      </c>
      <c r="E87" s="91" t="str">
        <f>Objects!$AW$27</f>
        <v>Membrane O</v>
      </c>
      <c r="F87" s="223">
        <v>1</v>
      </c>
      <c r="G87" s="91"/>
      <c r="H87" s="92"/>
      <c r="I87" s="92" t="str">
        <f>Objects!$AE$41</f>
        <v>Fibers (LDPE)</v>
      </c>
      <c r="J87" s="92">
        <v>1</v>
      </c>
      <c r="K87" s="92"/>
      <c r="L87" s="225"/>
      <c r="M87" s="92" t="str">
        <f>Objects!$AE$41</f>
        <v>Fibers (LDPE)</v>
      </c>
      <c r="N87" s="92">
        <v>1</v>
      </c>
      <c r="O87" s="92"/>
      <c r="P87" s="92"/>
      <c r="Q87" s="91" t="str">
        <f>Objects!$AE$41</f>
        <v>Fibers (LDPE)</v>
      </c>
      <c r="R87" s="225">
        <v>1</v>
      </c>
      <c r="S87" s="92"/>
      <c r="T87" s="92"/>
      <c r="U87" s="92" t="str">
        <f>Objects!$AE$41</f>
        <v>Fibers (LDPE)</v>
      </c>
      <c r="V87" s="92">
        <v>1</v>
      </c>
      <c r="W87" s="92"/>
      <c r="X87" s="223"/>
      <c r="Y87" s="85"/>
      <c r="AA87" s="81"/>
      <c r="AB87" s="81"/>
      <c r="AC87" s="81"/>
    </row>
    <row r="88" spans="1:29" ht="15" customHeight="1" x14ac:dyDescent="0.25">
      <c r="A88" s="222" t="str">
        <f>[3]Enums!$A$134</f>
        <v>1.0.0</v>
      </c>
      <c r="B88" s="92" t="b">
        <v>1</v>
      </c>
      <c r="C88" s="92" t="b">
        <v>0</v>
      </c>
      <c r="D88" s="92">
        <v>4</v>
      </c>
      <c r="E88" s="91" t="str">
        <f>Objects!$AW$26</f>
        <v>Membrane X</v>
      </c>
      <c r="F88" s="223">
        <v>1</v>
      </c>
      <c r="G88" s="91" t="str">
        <f>Objects!$AE$41</f>
        <v>Fibers (LDPE)</v>
      </c>
      <c r="H88" s="92">
        <v>1</v>
      </c>
      <c r="I88" s="92"/>
      <c r="J88" s="92"/>
      <c r="K88" s="92" t="str">
        <f>Objects!$AE$41</f>
        <v>Fibers (LDPE)</v>
      </c>
      <c r="L88" s="225">
        <v>1</v>
      </c>
      <c r="M88" s="91"/>
      <c r="N88" s="92"/>
      <c r="O88" s="92" t="str">
        <f>Objects!$AE$41</f>
        <v>Fibers (LDPE)</v>
      </c>
      <c r="P88" s="92">
        <v>1</v>
      </c>
      <c r="Q88" s="92"/>
      <c r="R88" s="225"/>
      <c r="S88" s="92" t="str">
        <f>Objects!$AE$41</f>
        <v>Fibers (LDPE)</v>
      </c>
      <c r="T88" s="92">
        <v>1</v>
      </c>
      <c r="U88" s="92"/>
      <c r="V88" s="92"/>
      <c r="W88" s="92" t="str">
        <f>Objects!$AE$41</f>
        <v>Fibers (LDPE)</v>
      </c>
      <c r="X88" s="223">
        <v>1</v>
      </c>
      <c r="Y88" s="85"/>
      <c r="AA88" s="81"/>
      <c r="AB88" s="81"/>
      <c r="AC88" s="81"/>
    </row>
    <row r="89" spans="1:29" ht="15" customHeight="1" x14ac:dyDescent="0.25">
      <c r="A89" s="222" t="str">
        <f>[3]Enums!$A$134</f>
        <v>1.0.0</v>
      </c>
      <c r="B89" s="92" t="b">
        <v>1</v>
      </c>
      <c r="C89" s="92" t="b">
        <v>0</v>
      </c>
      <c r="D89" s="92">
        <v>4</v>
      </c>
      <c r="E89" s="91" t="str">
        <f>Objects!$AT$12</f>
        <v>Plastic Chest</v>
      </c>
      <c r="F89" s="225">
        <v>1</v>
      </c>
      <c r="G89" s="91" t="str">
        <f>Objects!$Z$84</f>
        <v>Block (PP)</v>
      </c>
      <c r="H89" s="92">
        <v>1</v>
      </c>
      <c r="I89" s="92" t="str">
        <f>Objects!$Z$84</f>
        <v>Block (PP)</v>
      </c>
      <c r="J89" s="92">
        <v>1</v>
      </c>
      <c r="K89" s="92" t="str">
        <f>Objects!$Z$84</f>
        <v>Block (PP)</v>
      </c>
      <c r="L89" s="225">
        <v>1</v>
      </c>
      <c r="M89" s="92" t="str">
        <f>Objects!$Z$84</f>
        <v>Block (PP)</v>
      </c>
      <c r="N89" s="92">
        <v>1</v>
      </c>
      <c r="O89" s="92" t="str">
        <f>Objects!$AZ$154</f>
        <v>Redstone Block</v>
      </c>
      <c r="P89" s="92">
        <v>1</v>
      </c>
      <c r="Q89" s="91" t="str">
        <f>Objects!$Z$84</f>
        <v>Block (PP)</v>
      </c>
      <c r="R89" s="225">
        <v>1</v>
      </c>
      <c r="S89" s="92" t="str">
        <f>Objects!$Z$84</f>
        <v>Block (PP)</v>
      </c>
      <c r="T89" s="92">
        <v>1</v>
      </c>
      <c r="U89" s="92" t="str">
        <f>Objects!$Z$84</f>
        <v>Block (PP)</v>
      </c>
      <c r="V89" s="92">
        <v>1</v>
      </c>
      <c r="W89" s="92" t="str">
        <f>Objects!$Z$84</f>
        <v>Block (PP)</v>
      </c>
      <c r="X89" s="225">
        <v>1</v>
      </c>
      <c r="Y89" s="85"/>
      <c r="AA89" s="81"/>
      <c r="AB89" s="81"/>
      <c r="AC89" s="81"/>
    </row>
    <row r="90" spans="1:29" ht="15" customHeight="1" x14ac:dyDescent="0.25">
      <c r="A90" s="142" t="str">
        <f>[3]Enums!$A$144</f>
        <v>1.1.0</v>
      </c>
      <c r="B90" s="92" t="b">
        <v>1</v>
      </c>
      <c r="C90" s="92" t="b">
        <v>0</v>
      </c>
      <c r="D90" s="92">
        <v>4</v>
      </c>
      <c r="E90" s="91" t="str">
        <f>Objects!$AW$13</f>
        <v>Scuba Tank (Beginner)</v>
      </c>
      <c r="F90" s="225">
        <v>1</v>
      </c>
      <c r="G90" s="91" t="str">
        <f>Objects!$S$9</f>
        <v>Cartridge (Oxygen)</v>
      </c>
      <c r="H90" s="92">
        <v>1</v>
      </c>
      <c r="I90" s="92" t="str">
        <f>Objects!$AW$13</f>
        <v>Scuba Tank (Beginner)</v>
      </c>
      <c r="J90" s="92">
        <v>1</v>
      </c>
      <c r="K90" s="92" t="str">
        <f>Objects!$S$9</f>
        <v>Cartridge (Oxygen)</v>
      </c>
      <c r="L90" s="225">
        <v>1</v>
      </c>
      <c r="M90" s="91"/>
      <c r="N90" s="92"/>
      <c r="O90" s="92"/>
      <c r="P90" s="92"/>
      <c r="Q90" s="92"/>
      <c r="R90" s="225"/>
      <c r="S90" s="92"/>
      <c r="T90" s="92"/>
      <c r="U90" s="92"/>
      <c r="V90" s="92"/>
      <c r="W90" s="92"/>
      <c r="X90" s="225"/>
      <c r="Y90" s="85"/>
      <c r="AA90" s="81"/>
      <c r="AB90" s="81"/>
      <c r="AC90" s="81"/>
    </row>
    <row r="91" spans="1:29" ht="15" customHeight="1" x14ac:dyDescent="0.25">
      <c r="A91" s="142" t="str">
        <f>[3]Enums!$A$144</f>
        <v>1.1.0</v>
      </c>
      <c r="B91" s="92" t="b">
        <v>1</v>
      </c>
      <c r="C91" s="92" t="b">
        <v>0</v>
      </c>
      <c r="D91" s="92">
        <v>4</v>
      </c>
      <c r="E91" s="91" t="str">
        <f>Objects!$AW$13</f>
        <v>Scuba Tank (Beginner)</v>
      </c>
      <c r="F91" s="225">
        <v>1</v>
      </c>
      <c r="G91" s="91"/>
      <c r="H91" s="92"/>
      <c r="I91" s="92"/>
      <c r="J91" s="92"/>
      <c r="K91" s="92"/>
      <c r="L91" s="225"/>
      <c r="M91" s="92" t="str">
        <f>Objects!$S$9</f>
        <v>Cartridge (Oxygen)</v>
      </c>
      <c r="N91" s="92">
        <v>1</v>
      </c>
      <c r="O91" s="92" t="str">
        <f>Objects!$AW$13</f>
        <v>Scuba Tank (Beginner)</v>
      </c>
      <c r="P91" s="92">
        <v>1</v>
      </c>
      <c r="Q91" s="91" t="str">
        <f>Objects!$S$9</f>
        <v>Cartridge (Oxygen)</v>
      </c>
      <c r="R91" s="225">
        <v>1</v>
      </c>
      <c r="S91" s="92"/>
      <c r="T91" s="92"/>
      <c r="U91" s="92"/>
      <c r="V91" s="92"/>
      <c r="W91" s="92"/>
      <c r="X91" s="225"/>
      <c r="Y91" s="85"/>
      <c r="AA91" s="81"/>
      <c r="AB91" s="81"/>
      <c r="AC91" s="81"/>
    </row>
    <row r="92" spans="1:29" ht="15" customHeight="1" x14ac:dyDescent="0.25">
      <c r="A92" s="142" t="str">
        <f>[3]Enums!$A$144</f>
        <v>1.1.0</v>
      </c>
      <c r="B92" s="92" t="b">
        <v>1</v>
      </c>
      <c r="C92" s="92" t="b">
        <v>0</v>
      </c>
      <c r="D92" s="92">
        <v>4</v>
      </c>
      <c r="E92" s="91" t="str">
        <f>Objects!$AW$13</f>
        <v>Scuba Tank (Beginner)</v>
      </c>
      <c r="F92" s="225">
        <v>1</v>
      </c>
      <c r="G92" s="92"/>
      <c r="H92" s="92"/>
      <c r="I92" s="92"/>
      <c r="J92" s="92"/>
      <c r="K92" s="92"/>
      <c r="L92" s="92"/>
      <c r="M92" s="92"/>
      <c r="N92" s="92"/>
      <c r="O92" s="92"/>
      <c r="P92" s="92"/>
      <c r="Q92" s="92"/>
      <c r="R92" s="92"/>
      <c r="S92" s="92" t="str">
        <f>Objects!$S$9</f>
        <v>Cartridge (Oxygen)</v>
      </c>
      <c r="T92" s="92">
        <v>1</v>
      </c>
      <c r="U92" s="92" t="str">
        <f>Objects!$AW$13</f>
        <v>Scuba Tank (Beginner)</v>
      </c>
      <c r="V92" s="92">
        <v>1</v>
      </c>
      <c r="W92" s="92" t="str">
        <f>Objects!$S$9</f>
        <v>Cartridge (Oxygen)</v>
      </c>
      <c r="X92" s="225">
        <v>1</v>
      </c>
      <c r="AA92" s="81"/>
      <c r="AB92" s="81"/>
      <c r="AC92" s="81"/>
    </row>
    <row r="93" spans="1:29" ht="15" customHeight="1" x14ac:dyDescent="0.25">
      <c r="A93" s="222" t="str">
        <f>[3]Enums!$A$134</f>
        <v>1.0.0</v>
      </c>
      <c r="B93" s="92" t="b">
        <v>1</v>
      </c>
      <c r="C93" s="92" t="b">
        <v>0</v>
      </c>
      <c r="D93" s="92">
        <v>4</v>
      </c>
      <c r="E93" s="91" t="str">
        <f>Objects!$AW$13</f>
        <v>Scuba Tank (Beginner)</v>
      </c>
      <c r="F93" s="225">
        <v>1</v>
      </c>
      <c r="G93" s="92" t="str">
        <f>Objects!$AE$14</f>
        <v>Hose (Low Pressure)</v>
      </c>
      <c r="H93" s="92">
        <v>1</v>
      </c>
      <c r="I93" s="92" t="str">
        <f>Objects!$AW$21</f>
        <v>Regulator (Low Pressure)</v>
      </c>
      <c r="J93" s="92">
        <v>1</v>
      </c>
      <c r="K93" s="92" t="str">
        <f>Objects!$AE$14</f>
        <v>Hose (Low Pressure)</v>
      </c>
      <c r="L93" s="92">
        <v>1</v>
      </c>
      <c r="M93" s="92" t="str">
        <f>Objects!$S$9</f>
        <v>Cartridge (Oxygen)</v>
      </c>
      <c r="N93" s="92">
        <v>1</v>
      </c>
      <c r="O93" s="92" t="str">
        <f>Objects!$AL$2</f>
        <v>Rubber Shirt</v>
      </c>
      <c r="P93" s="92">
        <v>1</v>
      </c>
      <c r="Q93" s="92" t="str">
        <f>Objects!$S$9</f>
        <v>Cartridge (Oxygen)</v>
      </c>
      <c r="R93" s="92">
        <v>1</v>
      </c>
      <c r="S93" s="92"/>
      <c r="T93" s="92"/>
      <c r="U93" s="92"/>
      <c r="V93" s="92"/>
      <c r="W93" s="92"/>
      <c r="X93" s="225"/>
      <c r="AA93" s="81"/>
      <c r="AB93" s="81"/>
      <c r="AC93" s="81"/>
    </row>
    <row r="94" spans="1:29" ht="15" customHeight="1" x14ac:dyDescent="0.25">
      <c r="A94" s="229" t="str">
        <f>[3]Enums!$A$134</f>
        <v>1.0.0</v>
      </c>
      <c r="B94" s="92" t="b">
        <v>1</v>
      </c>
      <c r="C94" s="92" t="b">
        <v>0</v>
      </c>
      <c r="D94" s="92">
        <v>4</v>
      </c>
      <c r="E94" s="91" t="str">
        <f>Objects!$AW$28</f>
        <v>Separation Membrane</v>
      </c>
      <c r="F94" s="225">
        <v>1</v>
      </c>
      <c r="G94" s="92" t="str">
        <f>Objects!$AW$26</f>
        <v>Membrane X</v>
      </c>
      <c r="H94" s="92">
        <v>1</v>
      </c>
      <c r="I94" s="92" t="str">
        <f>Objects!$AW$27</f>
        <v>Membrane O</v>
      </c>
      <c r="J94" s="92">
        <v>1</v>
      </c>
      <c r="K94" s="92" t="str">
        <f>Objects!$AW$26</f>
        <v>Membrane X</v>
      </c>
      <c r="L94" s="92">
        <v>1</v>
      </c>
      <c r="M94" s="92" t="str">
        <f>Objects!$AW$27</f>
        <v>Membrane O</v>
      </c>
      <c r="N94" s="92">
        <v>1</v>
      </c>
      <c r="O94" s="92" t="str">
        <f>Objects!$AW$26</f>
        <v>Membrane X</v>
      </c>
      <c r="P94" s="92">
        <v>1</v>
      </c>
      <c r="Q94" s="92" t="str">
        <f>Objects!$AW$27</f>
        <v>Membrane O</v>
      </c>
      <c r="R94" s="92">
        <v>1</v>
      </c>
      <c r="S94" s="92" t="str">
        <f>Objects!$AW$26</f>
        <v>Membrane X</v>
      </c>
      <c r="T94" s="92">
        <v>1</v>
      </c>
      <c r="U94" s="92" t="str">
        <f>Objects!$AW$27</f>
        <v>Membrane O</v>
      </c>
      <c r="V94" s="92">
        <v>1</v>
      </c>
      <c r="W94" s="92" t="str">
        <f>Objects!$AW$26</f>
        <v>Membrane X</v>
      </c>
      <c r="X94" s="225">
        <v>1</v>
      </c>
      <c r="AA94" s="81"/>
      <c r="AB94" s="81"/>
      <c r="AC94" s="81"/>
    </row>
    <row r="95" spans="1:29" ht="15" customHeight="1" x14ac:dyDescent="0.25">
      <c r="A95" s="222" t="str">
        <f>[3]Enums!$A$145</f>
        <v>1.1.1</v>
      </c>
      <c r="B95" s="92" t="b">
        <v>1</v>
      </c>
      <c r="C95" s="92" t="b">
        <v>0</v>
      </c>
      <c r="D95" s="92">
        <v>4</v>
      </c>
      <c r="E95" s="91" t="str">
        <f>Objects!$AT$14</f>
        <v>Spotlight</v>
      </c>
      <c r="F95" s="225">
        <v>1</v>
      </c>
      <c r="G95" s="92" t="str">
        <f>Objects!$AA$84</f>
        <v>Slab (PP)</v>
      </c>
      <c r="H95" s="92">
        <v>1</v>
      </c>
      <c r="I95" s="92" t="str">
        <f>Objects!$AA$84</f>
        <v>Slab (PP)</v>
      </c>
      <c r="J95" s="92">
        <v>1</v>
      </c>
      <c r="K95" s="92" t="str">
        <f>Objects!$AA$84</f>
        <v>Slab (PP)</v>
      </c>
      <c r="L95" s="92">
        <v>1</v>
      </c>
      <c r="M95" s="92" t="str">
        <f>Objects!$AA$84</f>
        <v>Slab (PP)</v>
      </c>
      <c r="N95" s="92">
        <v>1</v>
      </c>
      <c r="O95" s="92" t="str">
        <f>Objects!$AW$30</f>
        <v>Gas Mantle</v>
      </c>
      <c r="P95" s="92">
        <v>1</v>
      </c>
      <c r="Q95" s="92" t="str">
        <f>Objects!$AA$84</f>
        <v>Slab (PP)</v>
      </c>
      <c r="R95" s="92">
        <v>1</v>
      </c>
      <c r="S95" s="92" t="str">
        <f>Objects!$AZ$56</f>
        <v>Chest</v>
      </c>
      <c r="T95" s="92">
        <v>1</v>
      </c>
      <c r="U95" s="92" t="str">
        <f>Objects!$AW$20</f>
        <v>Copper Piping</v>
      </c>
      <c r="V95" s="92">
        <v>1</v>
      </c>
      <c r="W95" s="92" t="str">
        <f>Objects!$AW$25</f>
        <v>Lighter</v>
      </c>
      <c r="X95" s="225">
        <v>1</v>
      </c>
      <c r="AA95" s="81"/>
      <c r="AB95" s="81"/>
      <c r="AC95" s="81"/>
    </row>
    <row r="96" spans="1:29" ht="15" customHeight="1" x14ac:dyDescent="0.25">
      <c r="A96" s="222" t="str">
        <f>[3]Enums!$A$145</f>
        <v>1.1.1</v>
      </c>
      <c r="B96" s="92" t="b">
        <v>1</v>
      </c>
      <c r="C96" s="92" t="b">
        <v>0</v>
      </c>
      <c r="D96" s="92">
        <v>4</v>
      </c>
      <c r="E96" s="91" t="str">
        <f>Objects!$AT$14</f>
        <v>Spotlight</v>
      </c>
      <c r="F96" s="225">
        <v>1</v>
      </c>
      <c r="G96" s="92" t="str">
        <f>Objects!$AA$23</f>
        <v>Slab (LDPE)</v>
      </c>
      <c r="H96" s="92">
        <v>1</v>
      </c>
      <c r="I96" s="92" t="str">
        <f>Objects!$AA$23</f>
        <v>Slab (LDPE)</v>
      </c>
      <c r="J96" s="92">
        <v>1</v>
      </c>
      <c r="K96" s="92" t="str">
        <f>Objects!$AA$23</f>
        <v>Slab (LDPE)</v>
      </c>
      <c r="L96" s="92">
        <v>1</v>
      </c>
      <c r="M96" s="92" t="str">
        <f>Objects!$AA$23</f>
        <v>Slab (LDPE)</v>
      </c>
      <c r="N96" s="92">
        <v>1</v>
      </c>
      <c r="O96" s="92" t="str">
        <f>Objects!$AW$30</f>
        <v>Gas Mantle</v>
      </c>
      <c r="P96" s="92">
        <v>1</v>
      </c>
      <c r="Q96" s="92" t="str">
        <f>Objects!$AA$23</f>
        <v>Slab (LDPE)</v>
      </c>
      <c r="R96" s="92">
        <v>1</v>
      </c>
      <c r="S96" s="92" t="str">
        <f>Objects!$AZ$56</f>
        <v>Chest</v>
      </c>
      <c r="T96" s="92">
        <v>1</v>
      </c>
      <c r="U96" s="92" t="str">
        <f>Objects!$AW$20</f>
        <v>Copper Piping</v>
      </c>
      <c r="V96" s="92">
        <v>1</v>
      </c>
      <c r="W96" s="92" t="str">
        <f>Objects!$AW$25</f>
        <v>Lighter</v>
      </c>
      <c r="X96" s="225">
        <v>1</v>
      </c>
      <c r="AA96" s="81"/>
      <c r="AB96" s="81"/>
      <c r="AC96" s="81"/>
    </row>
    <row r="97" spans="1:29" ht="15" customHeight="1" x14ac:dyDescent="0.25">
      <c r="A97" s="222" t="str">
        <f>[3]Enums!$A$145</f>
        <v>1.1.1</v>
      </c>
      <c r="B97" s="92" t="b">
        <v>1</v>
      </c>
      <c r="C97" s="92" t="b">
        <v>0</v>
      </c>
      <c r="D97" s="92">
        <v>4</v>
      </c>
      <c r="E97" s="91" t="str">
        <f>Objects!$AT$14</f>
        <v>Spotlight</v>
      </c>
      <c r="F97" s="225">
        <v>1</v>
      </c>
      <c r="G97" s="92" t="str">
        <f>Objects!$AA$87</f>
        <v>Slab (PS)</v>
      </c>
      <c r="H97" s="92">
        <v>1</v>
      </c>
      <c r="I97" s="92" t="str">
        <f>Objects!$AA$87</f>
        <v>Slab (PS)</v>
      </c>
      <c r="J97" s="92">
        <v>1</v>
      </c>
      <c r="K97" s="92" t="str">
        <f>Objects!$AA$87</f>
        <v>Slab (PS)</v>
      </c>
      <c r="L97" s="92">
        <v>1</v>
      </c>
      <c r="M97" s="92" t="str">
        <f>Objects!$AA$87</f>
        <v>Slab (PS)</v>
      </c>
      <c r="N97" s="92">
        <v>1</v>
      </c>
      <c r="O97" s="92" t="str">
        <f>Objects!$AW$30</f>
        <v>Gas Mantle</v>
      </c>
      <c r="P97" s="92">
        <v>1</v>
      </c>
      <c r="Q97" s="92" t="str">
        <f>Objects!$AA$87</f>
        <v>Slab (PS)</v>
      </c>
      <c r="R97" s="92">
        <v>1</v>
      </c>
      <c r="S97" s="92" t="str">
        <f>Objects!$AZ$56</f>
        <v>Chest</v>
      </c>
      <c r="T97" s="92">
        <v>1</v>
      </c>
      <c r="U97" s="92" t="str">
        <f>Objects!$AW$20</f>
        <v>Copper Piping</v>
      </c>
      <c r="V97" s="92">
        <v>1</v>
      </c>
      <c r="W97" s="92" t="str">
        <f>Objects!$AW$25</f>
        <v>Lighter</v>
      </c>
      <c r="X97" s="225">
        <v>1</v>
      </c>
      <c r="AA97" s="81"/>
      <c r="AB97" s="81"/>
      <c r="AC97" s="81"/>
    </row>
    <row r="98" spans="1:29" ht="15" customHeight="1" x14ac:dyDescent="0.25">
      <c r="A98" s="222" t="str">
        <f>[3]Enums!$A$145</f>
        <v>1.1.1</v>
      </c>
      <c r="B98" s="92" t="b">
        <v>1</v>
      </c>
      <c r="C98" s="92" t="b">
        <v>0</v>
      </c>
      <c r="D98" s="92">
        <v>4</v>
      </c>
      <c r="E98" s="91" t="str">
        <f>Objects!$AT$14</f>
        <v>Spotlight</v>
      </c>
      <c r="F98" s="225">
        <v>1</v>
      </c>
      <c r="G98" s="91" t="str">
        <f>Objects!$AA$67</f>
        <v>Slab (Natural Rubber)</v>
      </c>
      <c r="H98" s="92">
        <v>1</v>
      </c>
      <c r="I98" s="92" t="str">
        <f>Objects!$AA$67</f>
        <v>Slab (Natural Rubber)</v>
      </c>
      <c r="J98" s="92">
        <v>1</v>
      </c>
      <c r="K98" s="92" t="str">
        <f>Objects!$AA$67</f>
        <v>Slab (Natural Rubber)</v>
      </c>
      <c r="L98" s="225">
        <v>1</v>
      </c>
      <c r="M98" s="91" t="str">
        <f>Objects!$AA$67</f>
        <v>Slab (Natural Rubber)</v>
      </c>
      <c r="N98" s="92">
        <v>1</v>
      </c>
      <c r="O98" s="92" t="str">
        <f>Objects!$AW$30</f>
        <v>Gas Mantle</v>
      </c>
      <c r="P98" s="92">
        <v>1</v>
      </c>
      <c r="Q98" s="92" t="str">
        <f>Objects!$AA$67</f>
        <v>Slab (Natural Rubber)</v>
      </c>
      <c r="R98" s="225">
        <v>1</v>
      </c>
      <c r="S98" s="92" t="str">
        <f>Objects!$AZ$56</f>
        <v>Chest</v>
      </c>
      <c r="T98" s="92">
        <v>1</v>
      </c>
      <c r="U98" s="92" t="str">
        <f>Objects!$AW$20</f>
        <v>Copper Piping</v>
      </c>
      <c r="V98" s="92">
        <v>1</v>
      </c>
      <c r="W98" s="92" t="str">
        <f>Objects!$AW$25</f>
        <v>Lighter</v>
      </c>
      <c r="X98" s="225">
        <v>1</v>
      </c>
      <c r="AA98" s="81"/>
      <c r="AB98" s="81"/>
      <c r="AC98" s="81"/>
    </row>
    <row r="99" spans="1:29" ht="15" customHeight="1" x14ac:dyDescent="0.25">
      <c r="A99" s="229" t="str">
        <f>[3]Enums!$A$137</f>
        <v>1.0.3</v>
      </c>
      <c r="B99" s="92" t="b">
        <v>1</v>
      </c>
      <c r="C99" s="92" t="b">
        <v>0</v>
      </c>
      <c r="D99" s="92">
        <v>4</v>
      </c>
      <c r="E99" s="91" t="str">
        <f>Objects!$AW$39</f>
        <v>Stainless-PolyPropylene Heated Knife</v>
      </c>
      <c r="F99" s="225">
        <v>1</v>
      </c>
      <c r="G99" s="91" t="str">
        <f>Objects!$D$18</f>
        <v>Stainless Steel Ingot</v>
      </c>
      <c r="H99" s="92">
        <v>1</v>
      </c>
      <c r="I99" s="92" t="str">
        <f>Objects!$D$18</f>
        <v>Stainless Steel Ingot</v>
      </c>
      <c r="J99" s="92">
        <v>1</v>
      </c>
      <c r="K99" s="92"/>
      <c r="L99" s="225"/>
      <c r="M99" s="91"/>
      <c r="N99" s="92"/>
      <c r="O99" s="92" t="str">
        <f>Objects!$AZ$154</f>
        <v>Redstone Block</v>
      </c>
      <c r="P99" s="92">
        <v>1</v>
      </c>
      <c r="Q99" s="92"/>
      <c r="R99" s="225"/>
      <c r="S99" s="92"/>
      <c r="T99" s="92"/>
      <c r="U99" s="92" t="str">
        <f>Objects!$AE$17</f>
        <v>Heated Knife Handle (PP)</v>
      </c>
      <c r="V99" s="92">
        <v>1</v>
      </c>
      <c r="W99" s="91"/>
      <c r="X99" s="225"/>
      <c r="AA99" s="81"/>
      <c r="AB99" s="81"/>
      <c r="AC99" s="81"/>
    </row>
    <row r="100" spans="1:29" ht="15" customHeight="1" x14ac:dyDescent="0.25">
      <c r="A100" s="222" t="str">
        <f>[3]Enums!$A$134</f>
        <v>1.0.0</v>
      </c>
      <c r="B100" s="92" t="b">
        <v>1</v>
      </c>
      <c r="C100" s="92" t="b">
        <v>0</v>
      </c>
      <c r="D100" s="92">
        <v>4</v>
      </c>
      <c r="E100" s="91" t="str">
        <f>Objects!$AT$6</f>
        <v>Steam Cracker</v>
      </c>
      <c r="F100" s="225">
        <v>1</v>
      </c>
      <c r="G100" s="92" t="str">
        <f>Objects!$AW$21</f>
        <v>Regulator (Low Pressure)</v>
      </c>
      <c r="H100" s="92">
        <v>1</v>
      </c>
      <c r="I100" s="92" t="str">
        <f>Objects!$AZ$156</f>
        <v>Hopper</v>
      </c>
      <c r="J100" s="92">
        <v>1</v>
      </c>
      <c r="K100" s="91" t="str">
        <f>Objects!$AW$31</f>
        <v>Heat Exchanger</v>
      </c>
      <c r="L100" s="225">
        <v>1</v>
      </c>
      <c r="M100" s="91" t="str">
        <f>Objects!$AZ$44</f>
        <v>Iron Block</v>
      </c>
      <c r="N100" s="92">
        <v>1</v>
      </c>
      <c r="O100" s="92" t="str">
        <f>Objects!$AZ$154</f>
        <v>Redstone Block</v>
      </c>
      <c r="P100" s="92">
        <v>1</v>
      </c>
      <c r="Q100" s="92" t="str">
        <f>Objects!$AZ$44</f>
        <v>Iron Block</v>
      </c>
      <c r="R100" s="225">
        <v>1</v>
      </c>
      <c r="S100" s="91" t="str">
        <f>Objects!$AT$8</f>
        <v>Industrial Oven</v>
      </c>
      <c r="T100" s="92">
        <v>1</v>
      </c>
      <c r="U100" s="92"/>
      <c r="V100" s="92"/>
      <c r="W100" s="92" t="str">
        <f>Objects!$AT$8</f>
        <v>Industrial Oven</v>
      </c>
      <c r="X100" s="225">
        <v>1</v>
      </c>
      <c r="AA100" s="81"/>
      <c r="AB100" s="81"/>
      <c r="AC100" s="81"/>
    </row>
    <row r="101" spans="1:29" ht="15" customHeight="1" x14ac:dyDescent="0.25">
      <c r="A101" s="222" t="str">
        <f>[3]Enums!$A$134</f>
        <v>1.0.0</v>
      </c>
      <c r="B101" s="92" t="b">
        <v>1</v>
      </c>
      <c r="C101" s="92" t="b">
        <v>0</v>
      </c>
      <c r="D101" s="92">
        <v>4</v>
      </c>
      <c r="E101" s="91" t="str">
        <f>Objects!$AT$6</f>
        <v>Steam Cracker</v>
      </c>
      <c r="F101" s="225">
        <v>1</v>
      </c>
      <c r="G101" s="91" t="str">
        <f>Objects!$AW$21</f>
        <v>Regulator (Low Pressure)</v>
      </c>
      <c r="H101" s="92">
        <v>1</v>
      </c>
      <c r="I101" s="92" t="str">
        <f>Objects!$AZ$156</f>
        <v>Hopper</v>
      </c>
      <c r="J101" s="92">
        <v>1</v>
      </c>
      <c r="K101" s="92" t="str">
        <f>Objects!$AW$31</f>
        <v>Heat Exchanger</v>
      </c>
      <c r="L101" s="225">
        <v>1</v>
      </c>
      <c r="M101" s="91" t="str">
        <f>Objects!$F$20</f>
        <v>Block of Bronze</v>
      </c>
      <c r="N101" s="92">
        <v>1</v>
      </c>
      <c r="O101" s="92" t="str">
        <f>Objects!$AZ$154</f>
        <v>Redstone Block</v>
      </c>
      <c r="P101" s="92">
        <v>1</v>
      </c>
      <c r="Q101" s="91" t="str">
        <f>Objects!$F$20</f>
        <v>Block of Bronze</v>
      </c>
      <c r="R101" s="225">
        <v>1</v>
      </c>
      <c r="S101" s="92" t="str">
        <f>Objects!$AT$8</f>
        <v>Industrial Oven</v>
      </c>
      <c r="T101" s="92">
        <v>1</v>
      </c>
      <c r="U101" s="92"/>
      <c r="V101" s="92"/>
      <c r="W101" s="91" t="str">
        <f>Objects!$AT$8</f>
        <v>Industrial Oven</v>
      </c>
      <c r="X101" s="225">
        <v>1</v>
      </c>
      <c r="AA101" s="81"/>
      <c r="AB101" s="81"/>
      <c r="AC101" s="81"/>
    </row>
    <row r="102" spans="1:29" ht="15" customHeight="1" x14ac:dyDescent="0.25">
      <c r="A102" s="222" t="str">
        <f>[3]Enums!$A$134</f>
        <v>1.0.0</v>
      </c>
      <c r="B102" s="92" t="b">
        <v>1</v>
      </c>
      <c r="C102" s="92" t="b">
        <v>0</v>
      </c>
      <c r="D102" s="92">
        <v>4</v>
      </c>
      <c r="E102" s="91" t="str">
        <f>Objects!$AT$6</f>
        <v>Steam Cracker</v>
      </c>
      <c r="F102" s="225">
        <v>1</v>
      </c>
      <c r="G102" s="92" t="str">
        <f>Objects!$AW$21</f>
        <v>Regulator (Low Pressure)</v>
      </c>
      <c r="H102" s="92">
        <v>1</v>
      </c>
      <c r="I102" s="92" t="str">
        <f>Objects!$AZ$156</f>
        <v>Hopper</v>
      </c>
      <c r="J102" s="92">
        <v>1</v>
      </c>
      <c r="K102" s="91" t="str">
        <f>Objects!$AW$31</f>
        <v>Heat Exchanger</v>
      </c>
      <c r="L102" s="225">
        <v>1</v>
      </c>
      <c r="M102" s="91" t="str">
        <f>Objects!$F$19</f>
        <v>Block of Brass</v>
      </c>
      <c r="N102" s="92">
        <v>1</v>
      </c>
      <c r="O102" s="92" t="str">
        <f>Objects!$AZ$154</f>
        <v>Redstone Block</v>
      </c>
      <c r="P102" s="92">
        <v>1</v>
      </c>
      <c r="Q102" s="91" t="str">
        <f>Objects!$F$19</f>
        <v>Block of Brass</v>
      </c>
      <c r="R102" s="225">
        <v>1</v>
      </c>
      <c r="S102" s="91" t="str">
        <f>Objects!$AT$8</f>
        <v>Industrial Oven</v>
      </c>
      <c r="T102" s="92">
        <v>1</v>
      </c>
      <c r="U102" s="92"/>
      <c r="V102" s="92"/>
      <c r="W102" s="92" t="str">
        <f>Objects!$AT$8</f>
        <v>Industrial Oven</v>
      </c>
      <c r="X102" s="225">
        <v>1</v>
      </c>
      <c r="AA102" s="81"/>
      <c r="AB102" s="81"/>
      <c r="AC102" s="81"/>
    </row>
    <row r="103" spans="1:29" ht="15" customHeight="1" x14ac:dyDescent="0.25">
      <c r="A103" s="222" t="str">
        <f>[3]Enums!$A$134</f>
        <v>1.0.0</v>
      </c>
      <c r="B103" s="92" t="b">
        <v>1</v>
      </c>
      <c r="C103" s="92" t="b">
        <v>0</v>
      </c>
      <c r="D103" s="92">
        <v>4</v>
      </c>
      <c r="E103" s="91" t="str">
        <f>Objects!$AT$6</f>
        <v>Steam Cracker</v>
      </c>
      <c r="F103" s="225">
        <v>1</v>
      </c>
      <c r="G103" s="91" t="str">
        <f>Objects!$AW$21</f>
        <v>Regulator (Low Pressure)</v>
      </c>
      <c r="H103" s="92">
        <v>1</v>
      </c>
      <c r="I103" s="91" t="str">
        <f>Objects!$AZ$156</f>
        <v>Hopper</v>
      </c>
      <c r="J103" s="92">
        <v>1</v>
      </c>
      <c r="K103" s="91" t="str">
        <f>Objects!$AW$31</f>
        <v>Heat Exchanger</v>
      </c>
      <c r="L103" s="225">
        <v>1</v>
      </c>
      <c r="M103" s="91" t="str">
        <f>Objects!$F$12</f>
        <v>Block of Tungsten</v>
      </c>
      <c r="N103" s="92">
        <v>1</v>
      </c>
      <c r="O103" s="92" t="str">
        <f>Objects!$AZ$154</f>
        <v>Redstone Block</v>
      </c>
      <c r="P103" s="92">
        <v>1</v>
      </c>
      <c r="Q103" s="91" t="str">
        <f>Objects!$F$12</f>
        <v>Block of Tungsten</v>
      </c>
      <c r="R103" s="225">
        <v>1</v>
      </c>
      <c r="S103" s="91" t="str">
        <f>Objects!$AT$8</f>
        <v>Industrial Oven</v>
      </c>
      <c r="T103" s="92">
        <v>1</v>
      </c>
      <c r="U103" s="91"/>
      <c r="V103" s="92"/>
      <c r="W103" s="91" t="str">
        <f>Objects!$AT$8</f>
        <v>Industrial Oven</v>
      </c>
      <c r="X103" s="225">
        <v>1</v>
      </c>
      <c r="AA103" s="81"/>
      <c r="AB103" s="81"/>
      <c r="AC103" s="81"/>
    </row>
    <row r="104" spans="1:29" ht="15" customHeight="1" x14ac:dyDescent="0.25">
      <c r="A104" s="222" t="str">
        <f>[3]Enums!$A$134</f>
        <v>1.0.0</v>
      </c>
      <c r="B104" s="92" t="b">
        <v>1</v>
      </c>
      <c r="C104" s="92" t="b">
        <v>0</v>
      </c>
      <c r="D104" s="92">
        <v>4</v>
      </c>
      <c r="E104" s="91" t="str">
        <f>Objects!$AT$6</f>
        <v>Steam Cracker</v>
      </c>
      <c r="F104" s="225">
        <v>1</v>
      </c>
      <c r="G104" s="91" t="str">
        <f>Objects!$AW$21</f>
        <v>Regulator (Low Pressure)</v>
      </c>
      <c r="H104" s="92">
        <v>1</v>
      </c>
      <c r="I104" s="91" t="str">
        <f>Objects!$AZ$156</f>
        <v>Hopper</v>
      </c>
      <c r="J104" s="92">
        <v>1</v>
      </c>
      <c r="K104" s="91" t="str">
        <f>Objects!$AW$31</f>
        <v>Heat Exchanger</v>
      </c>
      <c r="L104" s="225">
        <v>1</v>
      </c>
      <c r="M104" s="91" t="str">
        <f>Objects!$F$6</f>
        <v>Block of Nickel</v>
      </c>
      <c r="N104" s="92">
        <v>1</v>
      </c>
      <c r="O104" s="91" t="str">
        <f>Objects!$AZ$154</f>
        <v>Redstone Block</v>
      </c>
      <c r="P104" s="92">
        <v>1</v>
      </c>
      <c r="Q104" s="91" t="str">
        <f>Objects!$F$6</f>
        <v>Block of Nickel</v>
      </c>
      <c r="R104" s="225">
        <v>1</v>
      </c>
      <c r="S104" s="91" t="str">
        <f>Objects!$AT$8</f>
        <v>Industrial Oven</v>
      </c>
      <c r="T104" s="92">
        <v>1</v>
      </c>
      <c r="U104" s="91"/>
      <c r="V104" s="92"/>
      <c r="W104" s="91" t="str">
        <f>Objects!$AT$8</f>
        <v>Industrial Oven</v>
      </c>
      <c r="X104" s="225">
        <v>1</v>
      </c>
      <c r="AA104" s="81"/>
      <c r="AB104" s="81"/>
      <c r="AC104" s="81"/>
    </row>
    <row r="105" spans="1:29" ht="15" customHeight="1" x14ac:dyDescent="0.25">
      <c r="A105" s="222" t="str">
        <f>[3]Enums!$A$140</f>
        <v>1.0.6</v>
      </c>
      <c r="B105" s="92" t="b">
        <v>1</v>
      </c>
      <c r="C105" s="92" t="b">
        <v>0</v>
      </c>
      <c r="D105" s="92">
        <v>8</v>
      </c>
      <c r="E105" s="92" t="str">
        <f>Objects!$AT$18</f>
        <v>Pump</v>
      </c>
      <c r="F105" s="92">
        <v>1</v>
      </c>
      <c r="G105" s="92" t="str">
        <f>Objects!$AE$147</f>
        <v>Hose (Extreme Pressure)</v>
      </c>
      <c r="H105" s="92">
        <v>1</v>
      </c>
      <c r="I105" s="92" t="str">
        <f>Objects!$AE$144</f>
        <v>Gasket (Extreme Pressure)</v>
      </c>
      <c r="J105" s="92">
        <v>1</v>
      </c>
      <c r="K105" s="92" t="str">
        <f>Objects!$AW$24</f>
        <v>Regulator (Extreme Pressure)</v>
      </c>
      <c r="L105" s="223">
        <v>1</v>
      </c>
      <c r="M105" s="91" t="str">
        <f>Objects!$Z$84</f>
        <v>Block (PP)</v>
      </c>
      <c r="N105" s="92">
        <v>1</v>
      </c>
      <c r="O105" s="92" t="str">
        <f>Objects!$AZ$154</f>
        <v>Redstone Block</v>
      </c>
      <c r="P105" s="92">
        <v>1</v>
      </c>
      <c r="Q105" s="92" t="str">
        <f>Objects!$Z$84</f>
        <v>Block (PP)</v>
      </c>
      <c r="R105" s="225">
        <v>1</v>
      </c>
      <c r="S105" s="91" t="str">
        <f>Objects!$Z$84</f>
        <v>Block (PP)</v>
      </c>
      <c r="T105" s="224">
        <v>1</v>
      </c>
      <c r="U105" s="91" t="str">
        <f>Objects!$Z$84</f>
        <v>Block (PP)</v>
      </c>
      <c r="V105" s="92">
        <v>1</v>
      </c>
      <c r="W105" s="91" t="str">
        <f>Objects!$Z$84</f>
        <v>Block (PP)</v>
      </c>
      <c r="X105" s="225">
        <v>1</v>
      </c>
      <c r="AA105" s="81"/>
      <c r="AB105" s="81"/>
      <c r="AC105" s="81"/>
    </row>
    <row r="106" spans="1:29" ht="15" customHeight="1" x14ac:dyDescent="0.25">
      <c r="A106" s="222" t="str">
        <f>[3]Enums!$A$140</f>
        <v>1.0.6</v>
      </c>
      <c r="B106" s="92" t="b">
        <v>1</v>
      </c>
      <c r="C106" s="92" t="b">
        <v>0</v>
      </c>
      <c r="D106" s="92">
        <v>8</v>
      </c>
      <c r="E106" s="92" t="str">
        <f>Objects!$AT$18</f>
        <v>Pump</v>
      </c>
      <c r="F106" s="92">
        <v>1</v>
      </c>
      <c r="G106" s="92" t="str">
        <f>Objects!$AW$24</f>
        <v>Regulator (Extreme Pressure)</v>
      </c>
      <c r="H106" s="92">
        <v>1</v>
      </c>
      <c r="I106" s="92" t="str">
        <f>Objects!$AE$144</f>
        <v>Gasket (Extreme Pressure)</v>
      </c>
      <c r="J106" s="92">
        <v>1</v>
      </c>
      <c r="K106" s="92" t="str">
        <f>Objects!$AE$147</f>
        <v>Hose (Extreme Pressure)</v>
      </c>
      <c r="L106" s="223">
        <v>1</v>
      </c>
      <c r="M106" s="91" t="str">
        <f>Objects!$Z$84</f>
        <v>Block (PP)</v>
      </c>
      <c r="N106" s="92">
        <v>1</v>
      </c>
      <c r="O106" s="92" t="str">
        <f>Objects!$AZ$154</f>
        <v>Redstone Block</v>
      </c>
      <c r="P106" s="92">
        <v>1</v>
      </c>
      <c r="Q106" s="92" t="str">
        <f>Objects!$Z$84</f>
        <v>Block (PP)</v>
      </c>
      <c r="R106" s="225">
        <v>1</v>
      </c>
      <c r="S106" s="91" t="str">
        <f>Objects!$Z$84</f>
        <v>Block (PP)</v>
      </c>
      <c r="T106" s="224">
        <v>1</v>
      </c>
      <c r="U106" s="91" t="str">
        <f>Objects!$Z$84</f>
        <v>Block (PP)</v>
      </c>
      <c r="V106" s="92">
        <v>1</v>
      </c>
      <c r="W106" s="91" t="str">
        <f>Objects!$Z$84</f>
        <v>Block (PP)</v>
      </c>
      <c r="X106" s="225">
        <v>1</v>
      </c>
      <c r="AA106" s="81"/>
      <c r="AB106" s="81"/>
      <c r="AC106" s="81"/>
    </row>
    <row r="107" spans="1:29" ht="15" customHeight="1" x14ac:dyDescent="0.25">
      <c r="A107" s="222" t="str">
        <f>[3]Enums!$A$140</f>
        <v>1.0.6</v>
      </c>
      <c r="B107" s="92" t="b">
        <v>1</v>
      </c>
      <c r="C107" s="92" t="b">
        <v>0</v>
      </c>
      <c r="D107" s="92">
        <v>8</v>
      </c>
      <c r="E107" s="92" t="str">
        <f>Objects!$AT$18</f>
        <v>Pump</v>
      </c>
      <c r="F107" s="92">
        <v>1</v>
      </c>
      <c r="G107" s="92" t="str">
        <f>Objects!$AE$147</f>
        <v>Hose (Extreme Pressure)</v>
      </c>
      <c r="H107" s="92">
        <v>1</v>
      </c>
      <c r="I107" s="92" t="str">
        <f>Objects!$AE$144</f>
        <v>Gasket (Extreme Pressure)</v>
      </c>
      <c r="J107" s="92">
        <v>1</v>
      </c>
      <c r="K107" s="92" t="str">
        <f>Objects!$AW$24</f>
        <v>Regulator (Extreme Pressure)</v>
      </c>
      <c r="L107" s="223">
        <v>1</v>
      </c>
      <c r="M107" s="91" t="str">
        <f>Objects!$Z$23</f>
        <v>Block (LDPE)</v>
      </c>
      <c r="N107" s="92">
        <v>1</v>
      </c>
      <c r="O107" s="92" t="str">
        <f>Objects!$AZ$154</f>
        <v>Redstone Block</v>
      </c>
      <c r="P107" s="92">
        <v>1</v>
      </c>
      <c r="Q107" s="92" t="str">
        <f>Objects!$Z$23</f>
        <v>Block (LDPE)</v>
      </c>
      <c r="R107" s="225">
        <v>1</v>
      </c>
      <c r="S107" s="91" t="str">
        <f>Objects!$Z$23</f>
        <v>Block (LDPE)</v>
      </c>
      <c r="T107" s="224">
        <v>1</v>
      </c>
      <c r="U107" s="91" t="str">
        <f>Objects!$Z$23</f>
        <v>Block (LDPE)</v>
      </c>
      <c r="V107" s="92">
        <v>1</v>
      </c>
      <c r="W107" s="91" t="str">
        <f>Objects!$Z$23</f>
        <v>Block (LDPE)</v>
      </c>
      <c r="X107" s="225">
        <v>1</v>
      </c>
      <c r="AA107" s="81"/>
      <c r="AB107" s="81"/>
      <c r="AC107" s="81"/>
    </row>
    <row r="108" spans="1:29" ht="15" customHeight="1" x14ac:dyDescent="0.25">
      <c r="A108" s="222" t="str">
        <f>[3]Enums!$A$140</f>
        <v>1.0.6</v>
      </c>
      <c r="B108" s="92" t="b">
        <v>1</v>
      </c>
      <c r="C108" s="92" t="b">
        <v>0</v>
      </c>
      <c r="D108" s="92">
        <v>8</v>
      </c>
      <c r="E108" s="92" t="str">
        <f>Objects!$AT$18</f>
        <v>Pump</v>
      </c>
      <c r="F108" s="92">
        <v>1</v>
      </c>
      <c r="G108" s="92" t="str">
        <f>Objects!$AW$24</f>
        <v>Regulator (Extreme Pressure)</v>
      </c>
      <c r="H108" s="92">
        <v>1</v>
      </c>
      <c r="I108" s="92" t="str">
        <f>Objects!$AE$144</f>
        <v>Gasket (Extreme Pressure)</v>
      </c>
      <c r="J108" s="92">
        <v>1</v>
      </c>
      <c r="K108" s="92" t="str">
        <f>Objects!$AE$147</f>
        <v>Hose (Extreme Pressure)</v>
      </c>
      <c r="L108" s="223">
        <v>1</v>
      </c>
      <c r="M108" s="91" t="str">
        <f>Objects!$Z$23</f>
        <v>Block (LDPE)</v>
      </c>
      <c r="N108" s="92">
        <v>1</v>
      </c>
      <c r="O108" s="92" t="str">
        <f>Objects!$AZ$154</f>
        <v>Redstone Block</v>
      </c>
      <c r="P108" s="92">
        <v>1</v>
      </c>
      <c r="Q108" s="92" t="str">
        <f>Objects!$Z$23</f>
        <v>Block (LDPE)</v>
      </c>
      <c r="R108" s="225">
        <v>1</v>
      </c>
      <c r="S108" s="91" t="str">
        <f>Objects!$Z$23</f>
        <v>Block (LDPE)</v>
      </c>
      <c r="T108" s="224">
        <v>1</v>
      </c>
      <c r="U108" s="91" t="str">
        <f>Objects!$Z$23</f>
        <v>Block (LDPE)</v>
      </c>
      <c r="V108" s="92">
        <v>1</v>
      </c>
      <c r="W108" s="91" t="str">
        <f>Objects!$Z$23</f>
        <v>Block (LDPE)</v>
      </c>
      <c r="X108" s="225">
        <v>1</v>
      </c>
      <c r="AA108" s="81"/>
      <c r="AB108" s="81"/>
      <c r="AC108" s="81"/>
    </row>
    <row r="109" spans="1:29" ht="15" customHeight="1" x14ac:dyDescent="0.25">
      <c r="A109" s="222" t="str">
        <f>[3]Enums!$A$144</f>
        <v>1.1.0</v>
      </c>
      <c r="B109" s="92" t="b">
        <v>1</v>
      </c>
      <c r="C109" s="92" t="b">
        <v>0</v>
      </c>
      <c r="D109" s="92">
        <v>5</v>
      </c>
      <c r="E109" s="92" t="str">
        <f>Objects!$AW$22</f>
        <v>Regulator (Medium Pressure)</v>
      </c>
      <c r="F109" s="224">
        <v>1</v>
      </c>
      <c r="G109" s="92" t="str">
        <f>Objects!$AE$145</f>
        <v>Hose (Medium Pressure)</v>
      </c>
      <c r="H109" s="92">
        <v>1</v>
      </c>
      <c r="I109" s="92" t="str">
        <f>Objects!$AE$142</f>
        <v>Gasket (Medium Pressure)</v>
      </c>
      <c r="J109" s="92">
        <v>1</v>
      </c>
      <c r="K109" s="92"/>
      <c r="L109" s="225"/>
      <c r="M109" s="91" t="str">
        <f>Objects!$AE$142</f>
        <v>Gasket (Medium Pressure)</v>
      </c>
      <c r="N109" s="92">
        <v>1</v>
      </c>
      <c r="O109" s="92" t="str">
        <f>Objects!$AY$77</f>
        <v>Redstone</v>
      </c>
      <c r="P109" s="92">
        <v>1</v>
      </c>
      <c r="Q109" s="92" t="str">
        <f>Objects!$AE$142</f>
        <v>Gasket (Medium Pressure)</v>
      </c>
      <c r="R109" s="225">
        <v>1</v>
      </c>
      <c r="S109" s="91"/>
      <c r="T109" s="92"/>
      <c r="U109" s="92" t="str">
        <f>Objects!$AE$142</f>
        <v>Gasket (Medium Pressure)</v>
      </c>
      <c r="V109" s="92">
        <v>1</v>
      </c>
      <c r="W109" s="92" t="str">
        <f>Objects!$AE$145</f>
        <v>Hose (Medium Pressure)</v>
      </c>
      <c r="X109" s="225">
        <v>1</v>
      </c>
      <c r="AA109" s="81"/>
      <c r="AB109" s="81"/>
      <c r="AC109" s="81"/>
    </row>
    <row r="110" spans="1:29" ht="15" customHeight="1" x14ac:dyDescent="0.25">
      <c r="A110" s="142" t="str">
        <f>[3]Enums!$A$144</f>
        <v>1.1.0</v>
      </c>
      <c r="B110" s="92" t="b">
        <v>1</v>
      </c>
      <c r="C110" s="92" t="b">
        <v>0</v>
      </c>
      <c r="D110" s="92">
        <v>5</v>
      </c>
      <c r="E110" s="92" t="str">
        <f>Objects!$AW$14</f>
        <v>Scuba Tank (Intermediate)</v>
      </c>
      <c r="F110" s="92">
        <v>1</v>
      </c>
      <c r="G110" s="92" t="str">
        <f>Objects!$S$9</f>
        <v>Cartridge (Oxygen)</v>
      </c>
      <c r="H110" s="92">
        <v>1</v>
      </c>
      <c r="I110" s="92" t="str">
        <f>Objects!$AW$14</f>
        <v>Scuba Tank (Intermediate)</v>
      </c>
      <c r="J110" s="92">
        <v>1</v>
      </c>
      <c r="K110" s="92" t="str">
        <f>Objects!$S$9</f>
        <v>Cartridge (Oxygen)</v>
      </c>
      <c r="L110" s="225">
        <v>1</v>
      </c>
      <c r="M110" s="91"/>
      <c r="N110" s="92"/>
      <c r="O110" s="92"/>
      <c r="P110" s="92"/>
      <c r="Q110" s="92"/>
      <c r="R110" s="225"/>
      <c r="S110" s="91"/>
      <c r="T110" s="92"/>
      <c r="U110" s="92"/>
      <c r="V110" s="92"/>
      <c r="W110" s="92"/>
      <c r="X110" s="225"/>
      <c r="AA110" s="81"/>
      <c r="AB110" s="81"/>
      <c r="AC110" s="81"/>
    </row>
    <row r="111" spans="1:29" ht="15" customHeight="1" x14ac:dyDescent="0.25">
      <c r="A111" s="142" t="str">
        <f>[3]Enums!$A$144</f>
        <v>1.1.0</v>
      </c>
      <c r="B111" s="92" t="b">
        <v>1</v>
      </c>
      <c r="C111" s="92" t="b">
        <v>0</v>
      </c>
      <c r="D111" s="92">
        <v>5</v>
      </c>
      <c r="E111" s="92" t="str">
        <f>Objects!$AW$14</f>
        <v>Scuba Tank (Intermediate)</v>
      </c>
      <c r="F111" s="92">
        <v>1</v>
      </c>
      <c r="G111" s="92"/>
      <c r="H111" s="92"/>
      <c r="I111" s="92"/>
      <c r="J111" s="92"/>
      <c r="K111" s="92"/>
      <c r="L111" s="225"/>
      <c r="M111" s="91" t="str">
        <f>Objects!$S$9</f>
        <v>Cartridge (Oxygen)</v>
      </c>
      <c r="N111" s="92">
        <v>1</v>
      </c>
      <c r="O111" s="92" t="str">
        <f>Objects!$AW$14</f>
        <v>Scuba Tank (Intermediate)</v>
      </c>
      <c r="P111" s="92">
        <v>1</v>
      </c>
      <c r="Q111" s="92" t="str">
        <f>Objects!$S$9</f>
        <v>Cartridge (Oxygen)</v>
      </c>
      <c r="R111" s="225">
        <v>1</v>
      </c>
      <c r="S111" s="91"/>
      <c r="T111" s="92"/>
      <c r="U111" s="92"/>
      <c r="V111" s="92"/>
      <c r="W111" s="92"/>
      <c r="X111" s="225"/>
      <c r="AA111" s="81"/>
      <c r="AB111" s="81"/>
      <c r="AC111" s="81"/>
    </row>
    <row r="112" spans="1:29" ht="15" customHeight="1" x14ac:dyDescent="0.25">
      <c r="A112" s="142" t="str">
        <f>[3]Enums!$A$144</f>
        <v>1.1.0</v>
      </c>
      <c r="B112" s="92" t="b">
        <v>1</v>
      </c>
      <c r="C112" s="92" t="b">
        <v>0</v>
      </c>
      <c r="D112" s="92">
        <v>5</v>
      </c>
      <c r="E112" s="92" t="str">
        <f>Objects!$AW$14</f>
        <v>Scuba Tank (Intermediate)</v>
      </c>
      <c r="F112" s="92">
        <v>1</v>
      </c>
      <c r="G112" s="92"/>
      <c r="H112" s="92"/>
      <c r="I112" s="92"/>
      <c r="J112" s="92"/>
      <c r="K112" s="92"/>
      <c r="L112" s="225"/>
      <c r="M112" s="91"/>
      <c r="N112" s="92"/>
      <c r="O112" s="92"/>
      <c r="P112" s="92"/>
      <c r="Q112" s="92"/>
      <c r="R112" s="225"/>
      <c r="S112" s="91" t="str">
        <f>Objects!$S$9</f>
        <v>Cartridge (Oxygen)</v>
      </c>
      <c r="T112" s="92">
        <v>1</v>
      </c>
      <c r="U112" s="92" t="str">
        <f>Objects!$AW$14</f>
        <v>Scuba Tank (Intermediate)</v>
      </c>
      <c r="V112" s="92">
        <v>1</v>
      </c>
      <c r="W112" s="92" t="str">
        <f>Objects!$S$9</f>
        <v>Cartridge (Oxygen)</v>
      </c>
      <c r="X112" s="225">
        <v>1</v>
      </c>
      <c r="AA112" s="81"/>
      <c r="AB112" s="81"/>
      <c r="AC112" s="81"/>
    </row>
    <row r="113" spans="1:29" ht="15" customHeight="1" x14ac:dyDescent="0.25">
      <c r="A113" s="142" t="str">
        <f>[3]Enums!$A$144</f>
        <v>1.1.0</v>
      </c>
      <c r="B113" s="92" t="b">
        <v>1</v>
      </c>
      <c r="C113" s="92" t="b">
        <v>0</v>
      </c>
      <c r="D113" s="92">
        <v>5</v>
      </c>
      <c r="E113" s="92" t="str">
        <f>Objects!$AW$14</f>
        <v>Scuba Tank (Intermediate)</v>
      </c>
      <c r="F113" s="92">
        <v>1</v>
      </c>
      <c r="G113" s="92" t="str">
        <f>Objects!$AE$145</f>
        <v>Hose (Medium Pressure)</v>
      </c>
      <c r="H113" s="92">
        <v>1</v>
      </c>
      <c r="I113" s="92" t="str">
        <f>Objects!$AW$22</f>
        <v>Regulator (Medium Pressure)</v>
      </c>
      <c r="J113" s="92">
        <v>1</v>
      </c>
      <c r="K113" s="92" t="str">
        <f>Objects!$AE$145</f>
        <v>Hose (Medium Pressure)</v>
      </c>
      <c r="L113" s="225">
        <v>1</v>
      </c>
      <c r="M113" s="91" t="str">
        <f>Objects!$S$9</f>
        <v>Cartridge (Oxygen)</v>
      </c>
      <c r="N113" s="92">
        <v>1</v>
      </c>
      <c r="O113" s="92" t="str">
        <f>Objects!$AL$49</f>
        <v>Butyl Rubber Wetsuit</v>
      </c>
      <c r="P113" s="92">
        <v>1</v>
      </c>
      <c r="Q113" s="92" t="str">
        <f>Objects!$S$9</f>
        <v>Cartridge (Oxygen)</v>
      </c>
      <c r="R113" s="225">
        <v>1</v>
      </c>
      <c r="S113" s="91"/>
      <c r="T113" s="92"/>
      <c r="U113" s="92"/>
      <c r="V113" s="92"/>
      <c r="W113" s="92"/>
      <c r="X113" s="225"/>
      <c r="AA113" s="81"/>
      <c r="AB113" s="81"/>
      <c r="AC113" s="81"/>
    </row>
    <row r="114" spans="1:29" ht="15" customHeight="1" x14ac:dyDescent="0.25">
      <c r="A114" s="142" t="str">
        <f>[3]Enums!$A$144</f>
        <v>1.1.0</v>
      </c>
      <c r="B114" s="92" t="b">
        <v>1</v>
      </c>
      <c r="C114" s="92" t="b">
        <v>0</v>
      </c>
      <c r="D114" s="92">
        <v>5</v>
      </c>
      <c r="E114" s="92" t="str">
        <f>Objects!$AW$14</f>
        <v>Scuba Tank (Intermediate)</v>
      </c>
      <c r="F114" s="92">
        <v>1</v>
      </c>
      <c r="G114" s="92" t="str">
        <f>Objects!$AE$145</f>
        <v>Hose (Medium Pressure)</v>
      </c>
      <c r="H114" s="92">
        <v>1</v>
      </c>
      <c r="I114" s="92" t="str">
        <f>Objects!$AW$22</f>
        <v>Regulator (Medium Pressure)</v>
      </c>
      <c r="J114" s="92">
        <v>1</v>
      </c>
      <c r="K114" s="92" t="str">
        <f>Objects!$AE$145</f>
        <v>Hose (Medium Pressure)</v>
      </c>
      <c r="L114" s="225">
        <v>1</v>
      </c>
      <c r="M114" s="91" t="str">
        <f>Objects!$S$9</f>
        <v>Cartridge (Oxygen)</v>
      </c>
      <c r="N114" s="92">
        <v>1</v>
      </c>
      <c r="O114" s="92" t="str">
        <f>Objects!$AL$50</f>
        <v>Synthetic Rubber Wetsuit</v>
      </c>
      <c r="P114" s="92">
        <v>1</v>
      </c>
      <c r="Q114" s="92" t="str">
        <f>Objects!$S$9</f>
        <v>Cartridge (Oxygen)</v>
      </c>
      <c r="R114" s="225">
        <v>1</v>
      </c>
      <c r="S114" s="91"/>
      <c r="T114" s="92"/>
      <c r="U114" s="92"/>
      <c r="V114" s="92"/>
      <c r="W114" s="92"/>
      <c r="X114" s="225"/>
      <c r="AA114" s="81"/>
      <c r="AB114" s="81"/>
      <c r="AC114" s="81"/>
    </row>
    <row r="115" spans="1:29" ht="15" customHeight="1" x14ac:dyDescent="0.25">
      <c r="A115" s="142" t="str">
        <f>[3]Enums!$A$144</f>
        <v>1.1.0</v>
      </c>
      <c r="B115" s="92" t="b">
        <v>1</v>
      </c>
      <c r="C115" s="92" t="b">
        <v>0</v>
      </c>
      <c r="D115" s="92">
        <v>5</v>
      </c>
      <c r="E115" s="92" t="str">
        <f>Objects!$AW$14</f>
        <v>Scuba Tank (Intermediate)</v>
      </c>
      <c r="F115" s="92">
        <v>1</v>
      </c>
      <c r="G115" s="92" t="str">
        <f>Objects!$AE$145</f>
        <v>Hose (Medium Pressure)</v>
      </c>
      <c r="H115" s="92">
        <v>1</v>
      </c>
      <c r="I115" s="92" t="str">
        <f>Objects!$AW$22</f>
        <v>Regulator (Medium Pressure)</v>
      </c>
      <c r="J115" s="92">
        <v>1</v>
      </c>
      <c r="K115" s="92" t="str">
        <f>Objects!$AE$145</f>
        <v>Hose (Medium Pressure)</v>
      </c>
      <c r="L115" s="225">
        <v>1</v>
      </c>
      <c r="M115" s="91" t="str">
        <f>Objects!$S$9</f>
        <v>Cartridge (Oxygen)</v>
      </c>
      <c r="N115" s="92">
        <v>1</v>
      </c>
      <c r="O115" s="92" t="str">
        <f>Objects!$AL$51</f>
        <v>Synthetic Rubber (II) Wetsuit</v>
      </c>
      <c r="P115" s="92">
        <v>1</v>
      </c>
      <c r="Q115" s="92" t="str">
        <f>Objects!$S$9</f>
        <v>Cartridge (Oxygen)</v>
      </c>
      <c r="R115" s="225">
        <v>1</v>
      </c>
      <c r="S115" s="91"/>
      <c r="T115" s="92"/>
      <c r="U115" s="92"/>
      <c r="V115" s="92"/>
      <c r="W115" s="92"/>
      <c r="X115" s="225"/>
      <c r="AA115" s="81"/>
      <c r="AB115" s="81"/>
      <c r="AC115" s="81"/>
    </row>
    <row r="116" spans="1:29" ht="15" customHeight="1" x14ac:dyDescent="0.25">
      <c r="A116" s="222" t="str">
        <f>[3]Enums!$A$144</f>
        <v>1.1.0</v>
      </c>
      <c r="B116" s="92" t="b">
        <v>1</v>
      </c>
      <c r="C116" s="92" t="b">
        <v>1</v>
      </c>
      <c r="D116" s="92">
        <v>6</v>
      </c>
      <c r="E116" s="92" t="str">
        <f>Objects!$AW$9</f>
        <v>Jet Pack (Beginner)</v>
      </c>
      <c r="F116" s="92">
        <v>1</v>
      </c>
      <c r="G116" s="92" t="str">
        <f>Objects!$I$24</f>
        <v>Cartridge (Propane)</v>
      </c>
      <c r="H116" s="92">
        <v>2</v>
      </c>
      <c r="I116" s="92" t="str">
        <f>Objects!$AW$9</f>
        <v>Jet Pack (Beginner)</v>
      </c>
      <c r="J116" s="92">
        <v>1</v>
      </c>
      <c r="K116" s="92"/>
      <c r="L116" s="225"/>
      <c r="M116" s="91"/>
      <c r="N116" s="92"/>
      <c r="O116" s="92"/>
      <c r="P116" s="92"/>
      <c r="Q116" s="92"/>
      <c r="R116" s="225"/>
      <c r="S116" s="91"/>
      <c r="T116" s="92"/>
      <c r="U116" s="92"/>
      <c r="V116" s="92"/>
      <c r="W116" s="92"/>
      <c r="X116" s="225"/>
      <c r="AA116" s="81"/>
      <c r="AB116" s="81"/>
      <c r="AC116" s="81"/>
    </row>
    <row r="117" spans="1:29" ht="15" customHeight="1" x14ac:dyDescent="0.25">
      <c r="A117" s="222" t="str">
        <f>[3]Enums!$A$134</f>
        <v>1.0.0</v>
      </c>
      <c r="B117" s="92" t="b">
        <v>1</v>
      </c>
      <c r="C117" s="92" t="b">
        <v>0</v>
      </c>
      <c r="D117" s="92">
        <v>5</v>
      </c>
      <c r="E117" s="91" t="str">
        <f>Objects!$AT$15</f>
        <v>Merox Treatment Unit</v>
      </c>
      <c r="F117" s="225">
        <v>1</v>
      </c>
      <c r="G117" s="92" t="str">
        <f>Objects!$AW$22</f>
        <v>Regulator (Medium Pressure)</v>
      </c>
      <c r="H117" s="92">
        <v>1</v>
      </c>
      <c r="I117" s="92" t="str">
        <f>Objects!$AZ$156</f>
        <v>Hopper</v>
      </c>
      <c r="J117" s="92">
        <v>1</v>
      </c>
      <c r="K117" s="92" t="str">
        <f>Objects!$T$2</f>
        <v>Canister (Hydrogen)</v>
      </c>
      <c r="L117" s="225">
        <v>1</v>
      </c>
      <c r="M117" s="91" t="str">
        <f>Objects!$Z$84</f>
        <v>Block (PP)</v>
      </c>
      <c r="N117" s="92">
        <v>1</v>
      </c>
      <c r="O117" s="92" t="str">
        <f>Objects!$AZ$154</f>
        <v>Redstone Block</v>
      </c>
      <c r="P117" s="92">
        <v>1</v>
      </c>
      <c r="Q117" s="92" t="str">
        <f>Objects!$Z$84</f>
        <v>Block (PP)</v>
      </c>
      <c r="R117" s="225">
        <v>1</v>
      </c>
      <c r="S117" s="91" t="str">
        <f>Objects!$AZ$44</f>
        <v>Iron Block</v>
      </c>
      <c r="T117" s="92">
        <v>1</v>
      </c>
      <c r="U117" s="92" t="str">
        <f>Objects!$AZ$63</f>
        <v>Furnace</v>
      </c>
      <c r="V117" s="92">
        <v>1</v>
      </c>
      <c r="W117" s="92" t="str">
        <f>Objects!$AZ$44</f>
        <v>Iron Block</v>
      </c>
      <c r="X117" s="225">
        <v>1</v>
      </c>
      <c r="AA117" s="81"/>
      <c r="AB117" s="81"/>
      <c r="AC117" s="81"/>
    </row>
    <row r="118" spans="1:29" ht="15" customHeight="1" x14ac:dyDescent="0.25">
      <c r="A118" s="222" t="str">
        <f>[3]Enums!$A$134</f>
        <v>1.0.0</v>
      </c>
      <c r="B118" s="92" t="b">
        <v>1</v>
      </c>
      <c r="C118" s="92" t="b">
        <v>0</v>
      </c>
      <c r="D118" s="92">
        <v>5</v>
      </c>
      <c r="E118" s="91" t="str">
        <f>Objects!$AT$15</f>
        <v>Merox Treatment Unit</v>
      </c>
      <c r="F118" s="225">
        <v>1</v>
      </c>
      <c r="G118" s="92" t="str">
        <f>Objects!$AW$22</f>
        <v>Regulator (Medium Pressure)</v>
      </c>
      <c r="H118" s="92">
        <v>1</v>
      </c>
      <c r="I118" s="92" t="str">
        <f>Objects!$AZ$156</f>
        <v>Hopper</v>
      </c>
      <c r="J118" s="92">
        <v>1</v>
      </c>
      <c r="K118" s="92" t="str">
        <f>Objects!$T$2</f>
        <v>Canister (Hydrogen)</v>
      </c>
      <c r="L118" s="225">
        <v>1</v>
      </c>
      <c r="M118" s="91" t="str">
        <f>Objects!$Z$84</f>
        <v>Block (PP)</v>
      </c>
      <c r="N118" s="92">
        <v>1</v>
      </c>
      <c r="O118" s="92" t="str">
        <f>Objects!$AZ$154</f>
        <v>Redstone Block</v>
      </c>
      <c r="P118" s="92">
        <v>1</v>
      </c>
      <c r="Q118" s="92" t="str">
        <f>Objects!$Z$84</f>
        <v>Block (PP)</v>
      </c>
      <c r="R118" s="225">
        <v>1</v>
      </c>
      <c r="S118" s="91" t="str">
        <f>Objects!$F$19</f>
        <v>Block of Brass</v>
      </c>
      <c r="T118" s="92">
        <v>1</v>
      </c>
      <c r="U118" s="92" t="str">
        <f>Objects!$AZ$63</f>
        <v>Furnace</v>
      </c>
      <c r="V118" s="92">
        <v>1</v>
      </c>
      <c r="W118" s="92" t="str">
        <f>Objects!$F$19</f>
        <v>Block of Brass</v>
      </c>
      <c r="X118" s="225">
        <v>1</v>
      </c>
      <c r="AA118" s="81"/>
      <c r="AB118" s="81"/>
      <c r="AC118" s="81"/>
    </row>
    <row r="119" spans="1:29" ht="15" customHeight="1" x14ac:dyDescent="0.25">
      <c r="A119" s="222" t="str">
        <f>[3]Enums!$A$134</f>
        <v>1.0.0</v>
      </c>
      <c r="B119" s="92" t="b">
        <v>1</v>
      </c>
      <c r="C119" s="92" t="b">
        <v>0</v>
      </c>
      <c r="D119" s="92">
        <v>5</v>
      </c>
      <c r="E119" s="91" t="str">
        <f>Objects!$AT$15</f>
        <v>Merox Treatment Unit</v>
      </c>
      <c r="F119" s="225">
        <v>1</v>
      </c>
      <c r="G119" s="92" t="str">
        <f>Objects!$AW$22</f>
        <v>Regulator (Medium Pressure)</v>
      </c>
      <c r="H119" s="92">
        <v>1</v>
      </c>
      <c r="I119" s="92" t="str">
        <f>Objects!$AZ$156</f>
        <v>Hopper</v>
      </c>
      <c r="J119" s="92">
        <v>1</v>
      </c>
      <c r="K119" s="92" t="str">
        <f>Objects!$T$2</f>
        <v>Canister (Hydrogen)</v>
      </c>
      <c r="L119" s="225">
        <v>1</v>
      </c>
      <c r="M119" s="91" t="str">
        <f>Objects!$Z$84</f>
        <v>Block (PP)</v>
      </c>
      <c r="N119" s="92">
        <v>1</v>
      </c>
      <c r="O119" s="92" t="str">
        <f>Objects!$AZ$154</f>
        <v>Redstone Block</v>
      </c>
      <c r="P119" s="92">
        <v>1</v>
      </c>
      <c r="Q119" s="92" t="str">
        <f>Objects!$Z$84</f>
        <v>Block (PP)</v>
      </c>
      <c r="R119" s="225">
        <v>1</v>
      </c>
      <c r="S119" s="91" t="str">
        <f>Objects!$F$20</f>
        <v>Block of Bronze</v>
      </c>
      <c r="T119" s="92">
        <v>1</v>
      </c>
      <c r="U119" s="92" t="str">
        <f>Objects!$AZ$63</f>
        <v>Furnace</v>
      </c>
      <c r="V119" s="92">
        <v>1</v>
      </c>
      <c r="W119" s="92" t="str">
        <f>Objects!$F$20</f>
        <v>Block of Bronze</v>
      </c>
      <c r="X119" s="225">
        <v>1</v>
      </c>
      <c r="AA119" s="81"/>
      <c r="AB119" s="81"/>
      <c r="AC119" s="81"/>
    </row>
    <row r="120" spans="1:29" ht="15" customHeight="1" x14ac:dyDescent="0.25">
      <c r="A120" s="222" t="str">
        <f>[3]Enums!$A$134</f>
        <v>1.0.0</v>
      </c>
      <c r="B120" s="92" t="b">
        <v>1</v>
      </c>
      <c r="C120" s="92" t="b">
        <v>0</v>
      </c>
      <c r="D120" s="92">
        <v>5</v>
      </c>
      <c r="E120" s="91" t="str">
        <f>Objects!$AT$15</f>
        <v>Merox Treatment Unit</v>
      </c>
      <c r="F120" s="225">
        <v>1</v>
      </c>
      <c r="G120" s="92" t="str">
        <f>Objects!$AW$22</f>
        <v>Regulator (Medium Pressure)</v>
      </c>
      <c r="H120" s="92">
        <v>1</v>
      </c>
      <c r="I120" s="92" t="str">
        <f>Objects!$AZ$156</f>
        <v>Hopper</v>
      </c>
      <c r="J120" s="92">
        <v>1</v>
      </c>
      <c r="K120" s="92" t="str">
        <f>Objects!$T$2</f>
        <v>Canister (Hydrogen)</v>
      </c>
      <c r="L120" s="225">
        <v>1</v>
      </c>
      <c r="M120" s="91" t="str">
        <f>Objects!$Z$84</f>
        <v>Block (PP)</v>
      </c>
      <c r="N120" s="92">
        <v>1</v>
      </c>
      <c r="O120" s="92" t="str">
        <f>Objects!$AZ$154</f>
        <v>Redstone Block</v>
      </c>
      <c r="P120" s="92">
        <v>1</v>
      </c>
      <c r="Q120" s="92" t="str">
        <f>Objects!$Z$84</f>
        <v>Block (PP)</v>
      </c>
      <c r="R120" s="225">
        <v>1</v>
      </c>
      <c r="S120" s="91" t="str">
        <f>Objects!$F$6</f>
        <v>Block of Nickel</v>
      </c>
      <c r="T120" s="92">
        <v>1</v>
      </c>
      <c r="U120" s="92" t="str">
        <f>Objects!$AZ$63</f>
        <v>Furnace</v>
      </c>
      <c r="V120" s="92">
        <v>1</v>
      </c>
      <c r="W120" s="92" t="str">
        <f>Objects!$F$6</f>
        <v>Block of Nickel</v>
      </c>
      <c r="X120" s="225">
        <v>1</v>
      </c>
      <c r="AA120" s="81"/>
      <c r="AB120" s="81"/>
      <c r="AC120" s="81"/>
    </row>
    <row r="121" spans="1:29" ht="15" customHeight="1" x14ac:dyDescent="0.25">
      <c r="A121" s="222" t="str">
        <f>[3]Enums!$A$134</f>
        <v>1.0.0</v>
      </c>
      <c r="B121" s="92" t="b">
        <v>1</v>
      </c>
      <c r="C121" s="92" t="b">
        <v>0</v>
      </c>
      <c r="D121" s="92">
        <v>5</v>
      </c>
      <c r="E121" s="92" t="str">
        <f>Objects!$AT$15</f>
        <v>Merox Treatment Unit</v>
      </c>
      <c r="F121" s="225">
        <v>1</v>
      </c>
      <c r="G121" s="92" t="str">
        <f>Objects!$AW$22</f>
        <v>Regulator (Medium Pressure)</v>
      </c>
      <c r="H121" s="92">
        <v>1</v>
      </c>
      <c r="I121" s="92" t="str">
        <f>Objects!$AZ$156</f>
        <v>Hopper</v>
      </c>
      <c r="J121" s="92">
        <v>1</v>
      </c>
      <c r="K121" s="92" t="str">
        <f>Objects!$T$2</f>
        <v>Canister (Hydrogen)</v>
      </c>
      <c r="L121" s="92">
        <v>1</v>
      </c>
      <c r="M121" s="92" t="str">
        <f>Objects!$Z$84</f>
        <v>Block (PP)</v>
      </c>
      <c r="N121" s="92">
        <v>1</v>
      </c>
      <c r="O121" s="92" t="str">
        <f>Objects!$AZ$154</f>
        <v>Redstone Block</v>
      </c>
      <c r="P121" s="92">
        <v>1</v>
      </c>
      <c r="Q121" s="92" t="str">
        <f>Objects!$Z$84</f>
        <v>Block (PP)</v>
      </c>
      <c r="R121" s="92">
        <v>1</v>
      </c>
      <c r="S121" s="92" t="str">
        <f>Objects!$F$12</f>
        <v>Block of Tungsten</v>
      </c>
      <c r="T121" s="92">
        <v>1</v>
      </c>
      <c r="U121" s="92" t="str">
        <f>Objects!$AZ$63</f>
        <v>Furnace</v>
      </c>
      <c r="V121" s="92">
        <v>1</v>
      </c>
      <c r="W121" s="92" t="str">
        <f>Objects!$F$12</f>
        <v>Block of Tungsten</v>
      </c>
      <c r="X121" s="92">
        <v>1</v>
      </c>
      <c r="AA121" s="81"/>
      <c r="AB121" s="81"/>
      <c r="AC121" s="81"/>
    </row>
    <row r="122" spans="1:29" ht="15" customHeight="1" x14ac:dyDescent="0.25">
      <c r="A122" s="222"/>
      <c r="B122" s="92" t="b">
        <v>1</v>
      </c>
      <c r="C122" s="92" t="b">
        <v>0</v>
      </c>
      <c r="D122" s="92">
        <v>1</v>
      </c>
      <c r="E122" s="92" t="str">
        <f>Objects!$AT$13</f>
        <v>Wine Press</v>
      </c>
      <c r="F122" s="225">
        <v>1</v>
      </c>
      <c r="G122" s="91" t="str">
        <f>Objects!$AZ$156</f>
        <v>Hopper</v>
      </c>
      <c r="H122" s="92">
        <v>1</v>
      </c>
      <c r="I122" s="92" t="str">
        <f>Objects!$AZ$31</f>
        <v>Sticky Piston</v>
      </c>
      <c r="J122" s="92">
        <v>1</v>
      </c>
      <c r="K122" s="91"/>
      <c r="L122" s="92"/>
      <c r="M122" s="91" t="str">
        <f>Objects!$AZ$44</f>
        <v>Iron Block</v>
      </c>
      <c r="N122" s="92">
        <v>1</v>
      </c>
      <c r="O122" s="91" t="str">
        <f>Objects!$AZ$154</f>
        <v>Redstone Block</v>
      </c>
      <c r="P122" s="92">
        <v>1</v>
      </c>
      <c r="Q122" s="91" t="str">
        <f>Objects!$AZ$44</f>
        <v>Iron Block</v>
      </c>
      <c r="R122" s="92">
        <v>1</v>
      </c>
      <c r="S122" s="91" t="str">
        <f>Objects!$AZ$44</f>
        <v>Iron Block</v>
      </c>
      <c r="T122" s="92">
        <v>1</v>
      </c>
      <c r="U122" s="91" t="str">
        <f>Objects!$AZ$31</f>
        <v>Sticky Piston</v>
      </c>
      <c r="V122" s="92">
        <v>1</v>
      </c>
      <c r="W122" s="91" t="str">
        <f>Objects!$AZ$44</f>
        <v>Iron Block</v>
      </c>
      <c r="X122" s="92">
        <v>1</v>
      </c>
      <c r="AA122" s="81"/>
      <c r="AB122" s="81"/>
      <c r="AC122" s="81"/>
    </row>
    <row r="123" spans="1:29" ht="15" customHeight="1" x14ac:dyDescent="0.25">
      <c r="A123" s="142" t="str">
        <f>[3]Enums!$A$134</f>
        <v>1.0.0</v>
      </c>
      <c r="B123" s="92" t="b">
        <v>1</v>
      </c>
      <c r="C123" s="92" t="b">
        <v>0</v>
      </c>
      <c r="D123" s="92">
        <v>6</v>
      </c>
      <c r="E123" s="91" t="str">
        <f>Objects!$AT$10</f>
        <v>Chemical Processor</v>
      </c>
      <c r="F123" s="225">
        <v>1</v>
      </c>
      <c r="G123" s="92" t="str">
        <f>Objects!$AW$22</f>
        <v>Regulator (Medium Pressure)</v>
      </c>
      <c r="H123" s="92">
        <v>1</v>
      </c>
      <c r="I123" s="92" t="str">
        <f>Objects!$AZ$156</f>
        <v>Hopper</v>
      </c>
      <c r="J123" s="92">
        <v>1</v>
      </c>
      <c r="K123" s="92" t="str">
        <f>Objects!$AW$31</f>
        <v>Heat Exchanger</v>
      </c>
      <c r="L123" s="225">
        <v>1</v>
      </c>
      <c r="M123" s="92" t="str">
        <f>Objects!$K$123</f>
        <v>Beaker (Diesel)</v>
      </c>
      <c r="N123" s="92">
        <v>1</v>
      </c>
      <c r="O123" s="92" t="str">
        <f>Objects!$AZ$154</f>
        <v>Redstone Block</v>
      </c>
      <c r="P123" s="92">
        <v>1</v>
      </c>
      <c r="Q123" s="92" t="str">
        <f>Objects!$K$290</f>
        <v>Cartridge (Sweet Propane Fuel)</v>
      </c>
      <c r="R123" s="225">
        <v>1</v>
      </c>
      <c r="S123" s="91" t="str">
        <f>Objects!$F$12</f>
        <v>Block of Tungsten</v>
      </c>
      <c r="T123" s="92">
        <v>1</v>
      </c>
      <c r="U123" s="92" t="str">
        <f>Objects!$AZ$63</f>
        <v>Furnace</v>
      </c>
      <c r="V123" s="92">
        <v>1</v>
      </c>
      <c r="W123" s="92" t="str">
        <f>Objects!$F$12</f>
        <v>Block of Tungsten</v>
      </c>
      <c r="X123" s="225">
        <v>1</v>
      </c>
      <c r="Y123" s="81"/>
      <c r="AA123" s="81"/>
      <c r="AB123" s="81"/>
      <c r="AC123" s="81"/>
    </row>
    <row r="124" spans="1:29" ht="15" customHeight="1" x14ac:dyDescent="0.25">
      <c r="A124" s="222" t="str">
        <f>[3]Enums!$A$134</f>
        <v>1.0.0</v>
      </c>
      <c r="B124" s="92" t="b">
        <v>1</v>
      </c>
      <c r="C124" s="92" t="b">
        <v>0</v>
      </c>
      <c r="D124" s="92">
        <v>6</v>
      </c>
      <c r="E124" s="91" t="str">
        <f>Objects!$AT$10</f>
        <v>Chemical Processor</v>
      </c>
      <c r="F124" s="225">
        <v>1</v>
      </c>
      <c r="G124" s="92" t="str">
        <f>Objects!$AW$22</f>
        <v>Regulator (Medium Pressure)</v>
      </c>
      <c r="H124" s="92">
        <v>1</v>
      </c>
      <c r="I124" s="92" t="str">
        <f>Objects!$AZ$156</f>
        <v>Hopper</v>
      </c>
      <c r="J124" s="92">
        <v>1</v>
      </c>
      <c r="K124" s="92" t="str">
        <f>Objects!$AW$31</f>
        <v>Heat Exchanger</v>
      </c>
      <c r="L124" s="225">
        <v>1</v>
      </c>
      <c r="M124" s="92" t="str">
        <f>Objects!$K$290</f>
        <v>Cartridge (Sweet Propane Fuel)</v>
      </c>
      <c r="N124" s="92">
        <v>1</v>
      </c>
      <c r="O124" s="92" t="str">
        <f>Objects!$AZ$154</f>
        <v>Redstone Block</v>
      </c>
      <c r="P124" s="92">
        <v>1</v>
      </c>
      <c r="Q124" s="92" t="str">
        <f>Objects!$K$123</f>
        <v>Beaker (Diesel)</v>
      </c>
      <c r="R124" s="225">
        <v>1</v>
      </c>
      <c r="S124" s="91" t="str">
        <f>Objects!$F$12</f>
        <v>Block of Tungsten</v>
      </c>
      <c r="T124" s="92">
        <v>1</v>
      </c>
      <c r="U124" s="92" t="str">
        <f>Objects!$AZ$63</f>
        <v>Furnace</v>
      </c>
      <c r="V124" s="92">
        <v>1</v>
      </c>
      <c r="W124" s="92" t="str">
        <f>Objects!$F$12</f>
        <v>Block of Tungsten</v>
      </c>
      <c r="X124" s="225">
        <v>1</v>
      </c>
      <c r="Y124" s="81"/>
      <c r="AA124" s="81"/>
      <c r="AB124" s="81"/>
      <c r="AC124" s="81"/>
    </row>
    <row r="125" spans="1:29" ht="15" customHeight="1" x14ac:dyDescent="0.25">
      <c r="A125" s="222" t="str">
        <f>[3]Enums!$A$134</f>
        <v>1.0.0</v>
      </c>
      <c r="B125" s="92" t="b">
        <v>1</v>
      </c>
      <c r="C125" s="92" t="b">
        <v>0</v>
      </c>
      <c r="D125" s="92">
        <v>6</v>
      </c>
      <c r="E125" s="91" t="str">
        <f>Objects!$AT$10</f>
        <v>Chemical Processor</v>
      </c>
      <c r="F125" s="225">
        <v>1</v>
      </c>
      <c r="G125" s="92" t="str">
        <f>Objects!$AW$22</f>
        <v>Regulator (Medium Pressure)</v>
      </c>
      <c r="H125" s="92">
        <v>1</v>
      </c>
      <c r="I125" s="92" t="str">
        <f>Objects!$AZ$156</f>
        <v>Hopper</v>
      </c>
      <c r="J125" s="92">
        <v>1</v>
      </c>
      <c r="K125" s="92" t="str">
        <f>Objects!$AW$31</f>
        <v>Heat Exchanger</v>
      </c>
      <c r="L125" s="225">
        <v>1</v>
      </c>
      <c r="M125" s="92" t="str">
        <f>Objects!$K$123</f>
        <v>Beaker (Diesel)</v>
      </c>
      <c r="N125" s="92">
        <v>1</v>
      </c>
      <c r="O125" s="92" t="str">
        <f>Objects!$AZ$154</f>
        <v>Redstone Block</v>
      </c>
      <c r="P125" s="92">
        <v>1</v>
      </c>
      <c r="Q125" s="92" t="str">
        <f>Objects!$K$290</f>
        <v>Cartridge (Sweet Propane Fuel)</v>
      </c>
      <c r="R125" s="225">
        <v>1</v>
      </c>
      <c r="S125" s="91" t="str">
        <f>Objects!$F$6</f>
        <v>Block of Nickel</v>
      </c>
      <c r="T125" s="92">
        <v>1</v>
      </c>
      <c r="U125" s="92" t="str">
        <f>Objects!$AZ$63</f>
        <v>Furnace</v>
      </c>
      <c r="V125" s="92">
        <v>1</v>
      </c>
      <c r="W125" s="92" t="str">
        <f>Objects!$F$6</f>
        <v>Block of Nickel</v>
      </c>
      <c r="X125" s="225">
        <v>1</v>
      </c>
      <c r="Y125" s="81"/>
      <c r="AA125" s="81"/>
      <c r="AB125" s="81"/>
      <c r="AC125" s="81"/>
    </row>
    <row r="126" spans="1:29" ht="15" customHeight="1" x14ac:dyDescent="0.25">
      <c r="A126" s="222" t="str">
        <f>[3]Enums!$A$134</f>
        <v>1.0.0</v>
      </c>
      <c r="B126" s="92" t="b">
        <v>1</v>
      </c>
      <c r="C126" s="92" t="b">
        <v>0</v>
      </c>
      <c r="D126" s="92">
        <v>6</v>
      </c>
      <c r="E126" s="91" t="str">
        <f>Objects!$AT$10</f>
        <v>Chemical Processor</v>
      </c>
      <c r="F126" s="225">
        <v>1</v>
      </c>
      <c r="G126" s="92" t="str">
        <f>Objects!$AW$22</f>
        <v>Regulator (Medium Pressure)</v>
      </c>
      <c r="H126" s="92">
        <v>1</v>
      </c>
      <c r="I126" s="92" t="str">
        <f>Objects!$AZ$156</f>
        <v>Hopper</v>
      </c>
      <c r="J126" s="92">
        <v>1</v>
      </c>
      <c r="K126" s="92" t="str">
        <f>Objects!$AW$31</f>
        <v>Heat Exchanger</v>
      </c>
      <c r="L126" s="225">
        <v>1</v>
      </c>
      <c r="M126" s="92" t="str">
        <f>Objects!$K$290</f>
        <v>Cartridge (Sweet Propane Fuel)</v>
      </c>
      <c r="N126" s="92">
        <v>1</v>
      </c>
      <c r="O126" s="92" t="str">
        <f>Objects!$AZ$154</f>
        <v>Redstone Block</v>
      </c>
      <c r="P126" s="92">
        <v>1</v>
      </c>
      <c r="Q126" s="92" t="str">
        <f>Objects!$K$123</f>
        <v>Beaker (Diesel)</v>
      </c>
      <c r="R126" s="225">
        <v>1</v>
      </c>
      <c r="S126" s="91" t="str">
        <f>Objects!$F$6</f>
        <v>Block of Nickel</v>
      </c>
      <c r="T126" s="92">
        <v>1</v>
      </c>
      <c r="U126" s="92" t="str">
        <f>Objects!$AZ$63</f>
        <v>Furnace</v>
      </c>
      <c r="V126" s="92">
        <v>1</v>
      </c>
      <c r="W126" s="92" t="str">
        <f>Objects!$F$6</f>
        <v>Block of Nickel</v>
      </c>
      <c r="X126" s="225">
        <v>1</v>
      </c>
      <c r="Y126" s="81"/>
      <c r="AA126" s="81"/>
      <c r="AB126" s="81"/>
      <c r="AC126" s="81"/>
    </row>
    <row r="127" spans="1:29" ht="15" customHeight="1" x14ac:dyDescent="0.25">
      <c r="A127" s="222" t="str">
        <f>[3]Enums!$A$134</f>
        <v>1.0.0</v>
      </c>
      <c r="B127" s="92" t="b">
        <v>1</v>
      </c>
      <c r="C127" s="92" t="b">
        <v>0</v>
      </c>
      <c r="D127" s="92">
        <v>6</v>
      </c>
      <c r="E127" s="91" t="str">
        <f>Objects!$AT$10</f>
        <v>Chemical Processor</v>
      </c>
      <c r="F127" s="225">
        <v>1</v>
      </c>
      <c r="G127" s="92" t="str">
        <f>Objects!$AW$22</f>
        <v>Regulator (Medium Pressure)</v>
      </c>
      <c r="H127" s="92">
        <v>1</v>
      </c>
      <c r="I127" s="91" t="str">
        <f>Objects!$AZ$156</f>
        <v>Hopper</v>
      </c>
      <c r="J127" s="91">
        <v>1</v>
      </c>
      <c r="K127" s="91" t="str">
        <f>Objects!$AW$31</f>
        <v>Heat Exchanger</v>
      </c>
      <c r="L127" s="225">
        <v>1</v>
      </c>
      <c r="M127" s="92" t="str">
        <f>Objects!$K$123</f>
        <v>Beaker (Diesel)</v>
      </c>
      <c r="N127" s="92">
        <v>1</v>
      </c>
      <c r="O127" s="92" t="str">
        <f>Objects!$AZ$154</f>
        <v>Redstone Block</v>
      </c>
      <c r="P127" s="92">
        <v>1</v>
      </c>
      <c r="Q127" s="92" t="str">
        <f>Objects!$K$290</f>
        <v>Cartridge (Sweet Propane Fuel)</v>
      </c>
      <c r="R127" s="92">
        <v>1</v>
      </c>
      <c r="S127" s="91" t="str">
        <f>Objects!$F$20</f>
        <v>Block of Bronze</v>
      </c>
      <c r="T127" s="225">
        <v>1</v>
      </c>
      <c r="U127" s="91" t="str">
        <f>Objects!$AZ$63</f>
        <v>Furnace</v>
      </c>
      <c r="V127" s="91">
        <v>1</v>
      </c>
      <c r="W127" s="92" t="str">
        <f>Objects!$F$20</f>
        <v>Block of Bronze</v>
      </c>
      <c r="X127" s="92">
        <v>1</v>
      </c>
      <c r="Y127" s="81"/>
      <c r="AA127" s="81"/>
      <c r="AB127" s="81"/>
      <c r="AC127" s="81"/>
    </row>
    <row r="128" spans="1:29" ht="15" customHeight="1" x14ac:dyDescent="0.25">
      <c r="A128" s="222" t="str">
        <f>[3]Enums!$A$134</f>
        <v>1.0.0</v>
      </c>
      <c r="B128" s="92" t="b">
        <v>1</v>
      </c>
      <c r="C128" s="92" t="b">
        <v>0</v>
      </c>
      <c r="D128" s="92">
        <v>6</v>
      </c>
      <c r="E128" s="91" t="str">
        <f>Objects!$AT$10</f>
        <v>Chemical Processor</v>
      </c>
      <c r="F128" s="225">
        <v>1</v>
      </c>
      <c r="G128" s="92" t="str">
        <f>Objects!$AW$22</f>
        <v>Regulator (Medium Pressure)</v>
      </c>
      <c r="H128" s="92">
        <v>1</v>
      </c>
      <c r="I128" s="91" t="str">
        <f>Objects!$AZ$156</f>
        <v>Hopper</v>
      </c>
      <c r="J128" s="91">
        <v>1</v>
      </c>
      <c r="K128" s="92" t="str">
        <f>Objects!$AW$31</f>
        <v>Heat Exchanger</v>
      </c>
      <c r="L128" s="225">
        <v>1</v>
      </c>
      <c r="M128" s="92" t="str">
        <f>Objects!$K$290</f>
        <v>Cartridge (Sweet Propane Fuel)</v>
      </c>
      <c r="N128" s="92">
        <v>1</v>
      </c>
      <c r="O128" s="92" t="str">
        <f>Objects!$AZ$154</f>
        <v>Redstone Block</v>
      </c>
      <c r="P128" s="92">
        <v>1</v>
      </c>
      <c r="Q128" s="92" t="str">
        <f>Objects!$K$123</f>
        <v>Beaker (Diesel)</v>
      </c>
      <c r="R128" s="92">
        <v>1</v>
      </c>
      <c r="S128" s="92" t="str">
        <f>Objects!$F$20</f>
        <v>Block of Bronze</v>
      </c>
      <c r="T128" s="225">
        <v>1</v>
      </c>
      <c r="U128" s="91" t="str">
        <f>Objects!$AZ$63</f>
        <v>Furnace</v>
      </c>
      <c r="V128" s="91">
        <v>1</v>
      </c>
      <c r="W128" s="91" t="str">
        <f>Objects!$F$20</f>
        <v>Block of Bronze</v>
      </c>
      <c r="X128" s="92">
        <v>1</v>
      </c>
      <c r="Y128" s="81"/>
      <c r="AA128" s="81"/>
      <c r="AB128" s="81"/>
      <c r="AC128" s="81"/>
    </row>
    <row r="129" spans="1:29" ht="15" customHeight="1" x14ac:dyDescent="0.25">
      <c r="A129" s="222" t="str">
        <f>[3]Enums!$A$134</f>
        <v>1.0.0</v>
      </c>
      <c r="B129" s="92" t="b">
        <v>1</v>
      </c>
      <c r="C129" s="92" t="b">
        <v>0</v>
      </c>
      <c r="D129" s="92">
        <v>6</v>
      </c>
      <c r="E129" s="91" t="str">
        <f>Objects!$AT$10</f>
        <v>Chemical Processor</v>
      </c>
      <c r="F129" s="225">
        <v>1</v>
      </c>
      <c r="G129" s="92" t="str">
        <f>Objects!$AW$22</f>
        <v>Regulator (Medium Pressure)</v>
      </c>
      <c r="H129" s="92">
        <v>1</v>
      </c>
      <c r="I129" s="91" t="str">
        <f>Objects!$AZ$156</f>
        <v>Hopper</v>
      </c>
      <c r="J129" s="225">
        <v>1</v>
      </c>
      <c r="K129" s="92" t="str">
        <f>Objects!$AW$31</f>
        <v>Heat Exchanger</v>
      </c>
      <c r="L129" s="225">
        <v>1</v>
      </c>
      <c r="M129" s="91" t="str">
        <f>Objects!$K$123</f>
        <v>Beaker (Diesel)</v>
      </c>
      <c r="N129" s="92">
        <v>1</v>
      </c>
      <c r="O129" s="92" t="str">
        <f>Objects!$AZ$154</f>
        <v>Redstone Block</v>
      </c>
      <c r="P129" s="92">
        <v>1</v>
      </c>
      <c r="Q129" s="92" t="str">
        <f>Objects!$K$290</f>
        <v>Cartridge (Sweet Propane Fuel)</v>
      </c>
      <c r="R129" s="225">
        <v>1</v>
      </c>
      <c r="S129" s="91" t="str">
        <f>Objects!$F$19</f>
        <v>Block of Brass</v>
      </c>
      <c r="T129" s="92">
        <v>1</v>
      </c>
      <c r="U129" s="92" t="str">
        <f>Objects!$AZ$63</f>
        <v>Furnace</v>
      </c>
      <c r="V129" s="92">
        <v>1</v>
      </c>
      <c r="W129" s="92" t="str">
        <f>Objects!$F$19</f>
        <v>Block of Brass</v>
      </c>
      <c r="X129" s="225">
        <v>1</v>
      </c>
      <c r="Y129" s="81"/>
      <c r="AA129" s="81"/>
      <c r="AB129" s="81"/>
      <c r="AC129" s="81"/>
    </row>
    <row r="130" spans="1:29" ht="15" customHeight="1" x14ac:dyDescent="0.25">
      <c r="A130" s="222" t="str">
        <f>[3]Enums!$A$134</f>
        <v>1.0.0</v>
      </c>
      <c r="B130" s="92" t="b">
        <v>1</v>
      </c>
      <c r="C130" s="92" t="b">
        <v>0</v>
      </c>
      <c r="D130" s="92">
        <v>6</v>
      </c>
      <c r="E130" s="91" t="str">
        <f>Objects!$AT$10</f>
        <v>Chemical Processor</v>
      </c>
      <c r="F130" s="225">
        <v>1</v>
      </c>
      <c r="G130" s="92" t="str">
        <f>Objects!$AW$22</f>
        <v>Regulator (Medium Pressure)</v>
      </c>
      <c r="H130" s="92">
        <v>1</v>
      </c>
      <c r="I130" s="91" t="str">
        <f>Objects!$AZ$156</f>
        <v>Hopper</v>
      </c>
      <c r="J130" s="92">
        <v>1</v>
      </c>
      <c r="K130" s="91" t="str">
        <f>Objects!$AW$31</f>
        <v>Heat Exchanger</v>
      </c>
      <c r="L130" s="92">
        <v>1</v>
      </c>
      <c r="M130" s="91" t="str">
        <f>Objects!$K$290</f>
        <v>Cartridge (Sweet Propane Fuel)</v>
      </c>
      <c r="N130" s="92">
        <v>1</v>
      </c>
      <c r="O130" s="92" t="str">
        <f>Objects!$AZ$154</f>
        <v>Redstone Block</v>
      </c>
      <c r="P130" s="92">
        <v>1</v>
      </c>
      <c r="Q130" s="92" t="str">
        <f>Objects!$K$123</f>
        <v>Beaker (Diesel)</v>
      </c>
      <c r="R130" s="225">
        <v>1</v>
      </c>
      <c r="S130" s="91" t="str">
        <f>Objects!$F$19</f>
        <v>Block of Brass</v>
      </c>
      <c r="T130" s="92">
        <v>1</v>
      </c>
      <c r="U130" s="92" t="str">
        <f>Objects!$AZ$63</f>
        <v>Furnace</v>
      </c>
      <c r="V130" s="92">
        <v>1</v>
      </c>
      <c r="W130" s="92" t="str">
        <f>Objects!$F$19</f>
        <v>Block of Brass</v>
      </c>
      <c r="X130" s="225">
        <v>1</v>
      </c>
      <c r="Y130" s="81"/>
      <c r="AA130" s="81"/>
      <c r="AB130" s="81"/>
      <c r="AC130" s="81"/>
    </row>
    <row r="131" spans="1:29" ht="15" customHeight="1" x14ac:dyDescent="0.25">
      <c r="A131" s="222" t="str">
        <f>[3]Enums!$A$144</f>
        <v>1.1.0</v>
      </c>
      <c r="B131" s="92" t="b">
        <v>1</v>
      </c>
      <c r="C131" s="92" t="b">
        <v>0</v>
      </c>
      <c r="D131" s="92">
        <v>7</v>
      </c>
      <c r="E131" s="91" t="str">
        <f>Objects!$AW$5</f>
        <v>Flame Chucker</v>
      </c>
      <c r="F131" s="225">
        <v>1</v>
      </c>
      <c r="G131" s="91" t="str">
        <f>Objects!$AW$25</f>
        <v>Lighter</v>
      </c>
      <c r="H131" s="92">
        <v>1</v>
      </c>
      <c r="I131" s="92" t="str">
        <f>Objects!$AW$22</f>
        <v>Regulator (Medium Pressure)</v>
      </c>
      <c r="J131" s="92">
        <v>1</v>
      </c>
      <c r="K131" s="92" t="str">
        <f>Objects!$AE$145</f>
        <v>Hose (Medium Pressure)</v>
      </c>
      <c r="L131" s="225">
        <v>1</v>
      </c>
      <c r="M131" s="91" t="str">
        <f>Objects!$I$24</f>
        <v>Cartridge (Propane)</v>
      </c>
      <c r="N131" s="92">
        <v>1</v>
      </c>
      <c r="O131" s="91" t="str">
        <f>Objects!$AL$5</f>
        <v>Kevlar Vest</v>
      </c>
      <c r="P131" s="92">
        <v>1</v>
      </c>
      <c r="Q131" s="91" t="str">
        <f>Objects!$I$24</f>
        <v>Cartridge (Propane)</v>
      </c>
      <c r="R131" s="92">
        <v>1</v>
      </c>
      <c r="S131" s="91"/>
      <c r="T131" s="92"/>
      <c r="U131" s="92"/>
      <c r="V131" s="92"/>
      <c r="W131" s="92"/>
      <c r="X131" s="225"/>
      <c r="AA131" s="81"/>
      <c r="AB131" s="81"/>
      <c r="AC131" s="81"/>
    </row>
    <row r="132" spans="1:29" ht="15" customHeight="1" x14ac:dyDescent="0.25">
      <c r="A132" s="222" t="str">
        <f>[3]Enums!$A$144</f>
        <v>1.1.0</v>
      </c>
      <c r="B132" s="92" t="b">
        <v>1</v>
      </c>
      <c r="C132" s="92" t="b">
        <v>0</v>
      </c>
      <c r="D132" s="92">
        <v>7</v>
      </c>
      <c r="E132" s="91" t="str">
        <f>Objects!$AW$5</f>
        <v>Flame Chucker</v>
      </c>
      <c r="F132" s="225">
        <v>1</v>
      </c>
      <c r="G132" s="91" t="str">
        <f>Objects!$I$24</f>
        <v>Cartridge (Propane)</v>
      </c>
      <c r="H132" s="92">
        <v>1</v>
      </c>
      <c r="I132" s="92" t="str">
        <f>Objects!$AW$5</f>
        <v>Flame Chucker</v>
      </c>
      <c r="J132" s="92">
        <v>1</v>
      </c>
      <c r="K132" s="92" t="str">
        <f>Objects!$I$24</f>
        <v>Cartridge (Propane)</v>
      </c>
      <c r="L132" s="225">
        <v>1</v>
      </c>
      <c r="M132" s="91"/>
      <c r="N132" s="92"/>
      <c r="O132" s="92"/>
      <c r="P132" s="92"/>
      <c r="Q132" s="92"/>
      <c r="R132" s="225"/>
      <c r="S132" s="91"/>
      <c r="T132" s="92"/>
      <c r="U132" s="91"/>
      <c r="V132" s="92"/>
      <c r="W132" s="91"/>
      <c r="X132" s="92"/>
      <c r="AA132" s="81"/>
      <c r="AB132" s="81"/>
      <c r="AC132" s="81"/>
    </row>
    <row r="133" spans="1:29" ht="15" customHeight="1" x14ac:dyDescent="0.25">
      <c r="A133" s="222" t="str">
        <f>[3]Enums!$A$144</f>
        <v>1.1.0</v>
      </c>
      <c r="B133" s="92" t="b">
        <v>1</v>
      </c>
      <c r="C133" s="92" t="b">
        <v>0</v>
      </c>
      <c r="D133" s="92">
        <v>7</v>
      </c>
      <c r="E133" s="91" t="str">
        <f>Objects!$AW$5</f>
        <v>Flame Chucker</v>
      </c>
      <c r="F133" s="225">
        <v>1</v>
      </c>
      <c r="G133" s="91"/>
      <c r="H133" s="92"/>
      <c r="I133" s="91"/>
      <c r="J133" s="92"/>
      <c r="K133" s="92"/>
      <c r="L133" s="225"/>
      <c r="M133" s="91" t="str">
        <f>Objects!$I$24</f>
        <v>Cartridge (Propane)</v>
      </c>
      <c r="N133" s="92">
        <v>1</v>
      </c>
      <c r="O133" s="92" t="str">
        <f>Objects!$AW$5</f>
        <v>Flame Chucker</v>
      </c>
      <c r="P133" s="92">
        <v>1</v>
      </c>
      <c r="Q133" s="92" t="str">
        <f>Objects!$I$24</f>
        <v>Cartridge (Propane)</v>
      </c>
      <c r="R133" s="225">
        <v>1</v>
      </c>
      <c r="S133" s="91"/>
      <c r="T133" s="92"/>
      <c r="U133" s="92"/>
      <c r="V133" s="92"/>
      <c r="W133" s="92"/>
      <c r="X133" s="225"/>
      <c r="AA133" s="81"/>
      <c r="AB133" s="81"/>
      <c r="AC133" s="81"/>
    </row>
    <row r="134" spans="1:29" ht="15" customHeight="1" x14ac:dyDescent="0.25">
      <c r="A134" s="222" t="str">
        <f>[3]Enums!$A$144</f>
        <v>1.1.0</v>
      </c>
      <c r="B134" s="92" t="b">
        <v>1</v>
      </c>
      <c r="C134" s="92" t="b">
        <v>0</v>
      </c>
      <c r="D134" s="92">
        <v>7</v>
      </c>
      <c r="E134" s="91" t="str">
        <f>Objects!$AW$5</f>
        <v>Flame Chucker</v>
      </c>
      <c r="F134" s="225">
        <v>1</v>
      </c>
      <c r="G134" s="91"/>
      <c r="H134" s="92"/>
      <c r="I134" s="92"/>
      <c r="J134" s="92"/>
      <c r="K134" s="92"/>
      <c r="L134" s="225"/>
      <c r="M134" s="91"/>
      <c r="N134" s="92"/>
      <c r="O134" s="91"/>
      <c r="P134" s="92"/>
      <c r="Q134" s="92"/>
      <c r="R134" s="225"/>
      <c r="S134" s="91" t="str">
        <f>Objects!$I$24</f>
        <v>Cartridge (Propane)</v>
      </c>
      <c r="T134" s="92">
        <v>1</v>
      </c>
      <c r="U134" s="92" t="str">
        <f>Objects!$AW$5</f>
        <v>Flame Chucker</v>
      </c>
      <c r="V134" s="92">
        <v>1</v>
      </c>
      <c r="W134" s="92" t="str">
        <f>Objects!$I$24</f>
        <v>Cartridge (Propane)</v>
      </c>
      <c r="X134" s="225">
        <v>1</v>
      </c>
      <c r="AA134" s="81"/>
      <c r="AB134" s="81"/>
      <c r="AC134" s="81"/>
    </row>
    <row r="135" spans="1:29" ht="15" customHeight="1" x14ac:dyDescent="0.25">
      <c r="A135" s="222" t="str">
        <f>[3]Enums!$A$144</f>
        <v>1.1.0</v>
      </c>
      <c r="B135" s="92" t="b">
        <v>1</v>
      </c>
      <c r="C135" s="92" t="b">
        <v>0</v>
      </c>
      <c r="D135" s="92">
        <v>7</v>
      </c>
      <c r="E135" s="91" t="str">
        <f>Objects!$AW$6</f>
        <v>Flame Hurler</v>
      </c>
      <c r="F135" s="225">
        <v>1</v>
      </c>
      <c r="G135" s="91" t="str">
        <f>Objects!$AW$25</f>
        <v>Lighter</v>
      </c>
      <c r="H135" s="92">
        <v>1</v>
      </c>
      <c r="I135" s="92" t="str">
        <f>Objects!$AW$23</f>
        <v>Regulator (High Pressure)</v>
      </c>
      <c r="J135" s="92">
        <v>1</v>
      </c>
      <c r="K135" s="92" t="str">
        <f>Objects!$AE$146</f>
        <v>Hose (High Pressure)</v>
      </c>
      <c r="L135" s="225">
        <v>1</v>
      </c>
      <c r="M135" s="91" t="str">
        <f>Objects!$I$24</f>
        <v>Cartridge (Propane)</v>
      </c>
      <c r="N135" s="92">
        <v>1</v>
      </c>
      <c r="O135" s="92" t="str">
        <f>Objects!$AL$5</f>
        <v>Kevlar Vest</v>
      </c>
      <c r="P135" s="92">
        <v>1</v>
      </c>
      <c r="Q135" s="92" t="str">
        <f>Objects!$I$24</f>
        <v>Cartridge (Propane)</v>
      </c>
      <c r="R135" s="225">
        <v>1</v>
      </c>
      <c r="S135" s="91"/>
      <c r="T135" s="92"/>
      <c r="U135" s="91"/>
      <c r="V135" s="92"/>
      <c r="W135" s="92"/>
      <c r="X135" s="225"/>
      <c r="AA135" s="81"/>
      <c r="AB135" s="81"/>
      <c r="AC135" s="81"/>
    </row>
    <row r="136" spans="1:29" ht="15" customHeight="1" x14ac:dyDescent="0.25">
      <c r="A136" s="222" t="str">
        <f>[3]Enums!$A$144</f>
        <v>1.1.0</v>
      </c>
      <c r="B136" s="92" t="b">
        <v>1</v>
      </c>
      <c r="C136" s="92" t="b">
        <v>0</v>
      </c>
      <c r="D136" s="92">
        <v>7</v>
      </c>
      <c r="E136" s="91" t="str">
        <f>Objects!$AW$6</f>
        <v>Flame Hurler</v>
      </c>
      <c r="F136" s="225">
        <v>1</v>
      </c>
      <c r="G136" s="91" t="str">
        <f>Objects!$I$24</f>
        <v>Cartridge (Propane)</v>
      </c>
      <c r="H136" s="92">
        <v>1</v>
      </c>
      <c r="I136" s="92" t="str">
        <f>Objects!$AW$6</f>
        <v>Flame Hurler</v>
      </c>
      <c r="J136" s="92">
        <v>1</v>
      </c>
      <c r="K136" s="92" t="str">
        <f>Objects!$I$24</f>
        <v>Cartridge (Propane)</v>
      </c>
      <c r="L136" s="225">
        <v>1</v>
      </c>
      <c r="M136" s="91"/>
      <c r="N136" s="92"/>
      <c r="O136" s="92"/>
      <c r="P136" s="92"/>
      <c r="Q136" s="91"/>
      <c r="R136" s="225"/>
      <c r="S136" s="91"/>
      <c r="T136" s="92"/>
      <c r="U136" s="91"/>
      <c r="V136" s="92"/>
      <c r="W136" s="92"/>
      <c r="X136" s="225"/>
      <c r="AA136" s="81"/>
      <c r="AB136" s="81"/>
      <c r="AC136" s="81"/>
    </row>
    <row r="137" spans="1:29" ht="15" customHeight="1" x14ac:dyDescent="0.25">
      <c r="A137" s="222" t="str">
        <f>[3]Enums!$A$144</f>
        <v>1.1.0</v>
      </c>
      <c r="B137" s="92" t="b">
        <v>1</v>
      </c>
      <c r="C137" s="92" t="b">
        <v>0</v>
      </c>
      <c r="D137" s="92">
        <v>7</v>
      </c>
      <c r="E137" s="91" t="str">
        <f>Objects!$AW$6</f>
        <v>Flame Hurler</v>
      </c>
      <c r="F137" s="225">
        <v>1</v>
      </c>
      <c r="G137" s="91"/>
      <c r="H137" s="92"/>
      <c r="I137" s="92"/>
      <c r="J137" s="92"/>
      <c r="K137" s="92"/>
      <c r="L137" s="225"/>
      <c r="M137" s="91" t="str">
        <f>Objects!$I$24</f>
        <v>Cartridge (Propane)</v>
      </c>
      <c r="N137" s="92">
        <v>1</v>
      </c>
      <c r="O137" s="92" t="str">
        <f>Objects!$AW$6</f>
        <v>Flame Hurler</v>
      </c>
      <c r="P137" s="92">
        <v>1</v>
      </c>
      <c r="Q137" s="91" t="str">
        <f>Objects!$I$24</f>
        <v>Cartridge (Propane)</v>
      </c>
      <c r="R137" s="92">
        <v>1</v>
      </c>
      <c r="S137" s="91"/>
      <c r="T137" s="92"/>
      <c r="U137" s="91"/>
      <c r="V137" s="92"/>
      <c r="W137" s="92"/>
      <c r="X137" s="225"/>
      <c r="AA137" s="81"/>
      <c r="AB137" s="81"/>
      <c r="AC137" s="81"/>
    </row>
    <row r="138" spans="1:29" ht="15" customHeight="1" x14ac:dyDescent="0.25">
      <c r="A138" s="142" t="str">
        <f>[3]Enums!$A$144</f>
        <v>1.1.0</v>
      </c>
      <c r="B138" s="92" t="b">
        <v>1</v>
      </c>
      <c r="C138" s="92" t="b">
        <v>0</v>
      </c>
      <c r="D138" s="92">
        <v>7</v>
      </c>
      <c r="E138" s="91" t="str">
        <f>Objects!$AW$6</f>
        <v>Flame Hurler</v>
      </c>
      <c r="F138" s="225">
        <v>1</v>
      </c>
      <c r="G138" s="91"/>
      <c r="H138" s="92"/>
      <c r="I138" s="92"/>
      <c r="J138" s="92"/>
      <c r="K138" s="92"/>
      <c r="L138" s="225"/>
      <c r="M138" s="91"/>
      <c r="N138" s="92"/>
      <c r="O138" s="92"/>
      <c r="P138" s="92"/>
      <c r="Q138" s="91"/>
      <c r="R138" s="92"/>
      <c r="S138" s="91" t="str">
        <f>Objects!$I$24</f>
        <v>Cartridge (Propane)</v>
      </c>
      <c r="T138" s="92">
        <v>1</v>
      </c>
      <c r="U138" s="91" t="str">
        <f>Objects!$AW$6</f>
        <v>Flame Hurler</v>
      </c>
      <c r="V138" s="92">
        <v>1</v>
      </c>
      <c r="W138" s="92" t="str">
        <f>Objects!$I$24</f>
        <v>Cartridge (Propane)</v>
      </c>
      <c r="X138" s="225">
        <v>1</v>
      </c>
      <c r="AA138" s="81"/>
      <c r="AB138" s="81"/>
      <c r="AC138" s="81"/>
    </row>
    <row r="139" spans="1:29" ht="15" customHeight="1" x14ac:dyDescent="0.25">
      <c r="A139" s="222" t="str">
        <f>[3]Enums!$A$144</f>
        <v>1.1.0</v>
      </c>
      <c r="B139" s="92" t="b">
        <v>1</v>
      </c>
      <c r="C139" s="92" t="b">
        <v>0</v>
      </c>
      <c r="D139" s="92">
        <v>7</v>
      </c>
      <c r="E139" s="91" t="str">
        <f>Objects!$AW$7</f>
        <v>Flame Thrower</v>
      </c>
      <c r="F139" s="225">
        <v>1</v>
      </c>
      <c r="G139" s="91" t="str">
        <f>Objects!$AW$25</f>
        <v>Lighter</v>
      </c>
      <c r="H139" s="92">
        <v>1</v>
      </c>
      <c r="I139" s="92" t="str">
        <f>Objects!$AW$24</f>
        <v>Regulator (Extreme Pressure)</v>
      </c>
      <c r="J139" s="92">
        <v>1</v>
      </c>
      <c r="K139" s="92" t="str">
        <f>Objects!$AE$147</f>
        <v>Hose (Extreme Pressure)</v>
      </c>
      <c r="L139" s="225">
        <v>1</v>
      </c>
      <c r="M139" s="91" t="str">
        <f>Objects!$I$24</f>
        <v>Cartridge (Propane)</v>
      </c>
      <c r="N139" s="92">
        <v>1</v>
      </c>
      <c r="O139" s="92" t="str">
        <f>Objects!$AL$5</f>
        <v>Kevlar Vest</v>
      </c>
      <c r="P139" s="92">
        <v>1</v>
      </c>
      <c r="Q139" s="91" t="str">
        <f>Objects!$I$24</f>
        <v>Cartridge (Propane)</v>
      </c>
      <c r="R139" s="92">
        <v>1</v>
      </c>
      <c r="S139" s="91"/>
      <c r="T139" s="92"/>
      <c r="U139" s="91"/>
      <c r="V139" s="92"/>
      <c r="W139" s="92"/>
      <c r="X139" s="225"/>
      <c r="AA139" s="81"/>
      <c r="AB139" s="81"/>
      <c r="AC139" s="81"/>
    </row>
    <row r="140" spans="1:29" ht="15" customHeight="1" x14ac:dyDescent="0.25">
      <c r="A140" s="222" t="str">
        <f>[3]Enums!$A$144</f>
        <v>1.1.0</v>
      </c>
      <c r="B140" s="92" t="b">
        <v>1</v>
      </c>
      <c r="C140" s="92" t="b">
        <v>0</v>
      </c>
      <c r="D140" s="92">
        <v>7</v>
      </c>
      <c r="E140" s="91" t="str">
        <f>Objects!$AW$7</f>
        <v>Flame Thrower</v>
      </c>
      <c r="F140" s="225">
        <v>1</v>
      </c>
      <c r="G140" s="91" t="str">
        <f>Objects!$I$24</f>
        <v>Cartridge (Propane)</v>
      </c>
      <c r="H140" s="92">
        <v>1</v>
      </c>
      <c r="I140" s="92" t="str">
        <f>Objects!$AW$7</f>
        <v>Flame Thrower</v>
      </c>
      <c r="J140" s="92">
        <v>1</v>
      </c>
      <c r="K140" s="92" t="str">
        <f>Objects!$I$24</f>
        <v>Cartridge (Propane)</v>
      </c>
      <c r="L140" s="225">
        <v>1</v>
      </c>
      <c r="M140" s="91"/>
      <c r="N140" s="92"/>
      <c r="O140" s="92"/>
      <c r="P140" s="92"/>
      <c r="Q140" s="91"/>
      <c r="R140" s="92"/>
      <c r="S140" s="91"/>
      <c r="T140" s="92"/>
      <c r="U140" s="91"/>
      <c r="V140" s="92"/>
      <c r="W140" s="92"/>
      <c r="X140" s="225"/>
      <c r="AA140" s="81"/>
      <c r="AB140" s="81"/>
      <c r="AC140" s="81"/>
    </row>
    <row r="141" spans="1:29" ht="15" customHeight="1" x14ac:dyDescent="0.25">
      <c r="A141" s="222" t="str">
        <f>[3]Enums!$A$144</f>
        <v>1.1.0</v>
      </c>
      <c r="B141" s="92" t="b">
        <v>1</v>
      </c>
      <c r="C141" s="92" t="b">
        <v>0</v>
      </c>
      <c r="D141" s="92">
        <v>7</v>
      </c>
      <c r="E141" s="91" t="str">
        <f>Objects!$AW$7</f>
        <v>Flame Thrower</v>
      </c>
      <c r="F141" s="225">
        <v>1</v>
      </c>
      <c r="G141" s="92"/>
      <c r="H141" s="92"/>
      <c r="I141" s="92"/>
      <c r="J141" s="92"/>
      <c r="K141" s="92"/>
      <c r="L141" s="225"/>
      <c r="M141" s="91" t="str">
        <f>Objects!$I$24</f>
        <v>Cartridge (Propane)</v>
      </c>
      <c r="N141" s="92">
        <v>1</v>
      </c>
      <c r="O141" s="92" t="str">
        <f>Objects!$AW$7</f>
        <v>Flame Thrower</v>
      </c>
      <c r="P141" s="92">
        <v>1</v>
      </c>
      <c r="Q141" s="91" t="str">
        <f>Objects!$I$24</f>
        <v>Cartridge (Propane)</v>
      </c>
      <c r="R141" s="92">
        <v>1</v>
      </c>
      <c r="S141" s="91"/>
      <c r="T141" s="92"/>
      <c r="U141" s="92"/>
      <c r="V141" s="92"/>
      <c r="W141" s="92"/>
      <c r="X141" s="92"/>
      <c r="AA141" s="81"/>
      <c r="AB141" s="81"/>
      <c r="AC141" s="81"/>
    </row>
    <row r="142" spans="1:29" ht="15" customHeight="1" x14ac:dyDescent="0.25">
      <c r="A142" s="142" t="str">
        <f>[3]Enums!$A$144</f>
        <v>1.1.0</v>
      </c>
      <c r="B142" s="92" t="b">
        <v>1</v>
      </c>
      <c r="C142" s="92" t="b">
        <v>0</v>
      </c>
      <c r="D142" s="92">
        <v>7</v>
      </c>
      <c r="E142" s="91" t="str">
        <f>Objects!$AW$7</f>
        <v>Flame Thrower</v>
      </c>
      <c r="F142" s="225">
        <v>1</v>
      </c>
      <c r="G142" s="91"/>
      <c r="H142" s="225"/>
      <c r="I142" s="92"/>
      <c r="J142" s="92"/>
      <c r="K142" s="91"/>
      <c r="L142" s="225"/>
      <c r="M142" s="91"/>
      <c r="N142" s="92"/>
      <c r="O142" s="92"/>
      <c r="P142" s="92"/>
      <c r="Q142" s="91"/>
      <c r="R142" s="92"/>
      <c r="S142" s="91" t="str">
        <f>Objects!$I$24</f>
        <v>Cartridge (Propane)</v>
      </c>
      <c r="T142" s="225">
        <v>1</v>
      </c>
      <c r="U142" s="92" t="str">
        <f>Objects!$AW$7</f>
        <v>Flame Thrower</v>
      </c>
      <c r="V142" s="92">
        <v>1</v>
      </c>
      <c r="W142" s="91" t="str">
        <f>Objects!$I$24</f>
        <v>Cartridge (Propane)</v>
      </c>
      <c r="X142" s="225">
        <v>1</v>
      </c>
      <c r="AA142" s="81"/>
      <c r="AB142" s="81"/>
      <c r="AC142" s="81"/>
    </row>
    <row r="143" spans="1:29" ht="15" customHeight="1" x14ac:dyDescent="0.25">
      <c r="A143" s="222" t="str">
        <f>[3]Enums!$A$134</f>
        <v>1.0.0</v>
      </c>
      <c r="B143" s="92" t="b">
        <v>1</v>
      </c>
      <c r="C143" s="92" t="b">
        <v>0</v>
      </c>
      <c r="D143" s="92">
        <v>7</v>
      </c>
      <c r="E143" s="91" t="str">
        <f>Objects!$AW$4</f>
        <v>Flame Tosser</v>
      </c>
      <c r="F143" s="225">
        <v>1</v>
      </c>
      <c r="G143" s="92" t="str">
        <f>Objects!$AW$25</f>
        <v>Lighter</v>
      </c>
      <c r="H143" s="92">
        <v>1</v>
      </c>
      <c r="I143" s="91" t="str">
        <f>Objects!$AW$21</f>
        <v>Regulator (Low Pressure)</v>
      </c>
      <c r="J143" s="225">
        <v>1</v>
      </c>
      <c r="K143" s="92" t="str">
        <f>Objects!$AE$14</f>
        <v>Hose (Low Pressure)</v>
      </c>
      <c r="L143" s="225">
        <v>1</v>
      </c>
      <c r="M143" s="91" t="str">
        <f>Objects!$I$24</f>
        <v>Cartridge (Propane)</v>
      </c>
      <c r="N143" s="225">
        <v>1</v>
      </c>
      <c r="O143" s="92" t="str">
        <f>Objects!$AL$5</f>
        <v>Kevlar Vest</v>
      </c>
      <c r="P143" s="92">
        <v>1</v>
      </c>
      <c r="Q143" s="91" t="str">
        <f>Objects!$I$24</f>
        <v>Cartridge (Propane)</v>
      </c>
      <c r="R143" s="225">
        <v>1</v>
      </c>
      <c r="S143" s="91"/>
      <c r="T143" s="92"/>
      <c r="U143" s="91"/>
      <c r="V143" s="225"/>
      <c r="W143" s="92"/>
      <c r="X143" s="92"/>
      <c r="AA143" s="81"/>
      <c r="AB143" s="81"/>
      <c r="AC143" s="81"/>
    </row>
    <row r="144" spans="1:29" ht="15" customHeight="1" x14ac:dyDescent="0.25">
      <c r="A144" s="222" t="str">
        <f>[3]Enums!$A$134</f>
        <v>1.0.0</v>
      </c>
      <c r="B144" s="92" t="b">
        <v>1</v>
      </c>
      <c r="C144" s="92" t="b">
        <v>0</v>
      </c>
      <c r="D144" s="92">
        <v>7</v>
      </c>
      <c r="E144" s="91" t="str">
        <f>Objects!$AW$4</f>
        <v>Flame Tosser</v>
      </c>
      <c r="F144" s="225">
        <v>1</v>
      </c>
      <c r="G144" s="92" t="str">
        <f>Objects!$I$24</f>
        <v>Cartridge (Propane)</v>
      </c>
      <c r="H144" s="92">
        <v>1</v>
      </c>
      <c r="I144" s="92" t="str">
        <f>Objects!$AW$4</f>
        <v>Flame Tosser</v>
      </c>
      <c r="J144" s="92">
        <v>1</v>
      </c>
      <c r="K144" s="92" t="str">
        <f>Objects!$I$24</f>
        <v>Cartridge (Propane)</v>
      </c>
      <c r="L144" s="92">
        <v>1</v>
      </c>
      <c r="M144" s="92"/>
      <c r="N144" s="92"/>
      <c r="O144" s="92"/>
      <c r="P144" s="92"/>
      <c r="Q144" s="92"/>
      <c r="R144" s="92"/>
      <c r="S144" s="92"/>
      <c r="T144" s="92"/>
      <c r="U144" s="92"/>
      <c r="V144" s="92"/>
      <c r="W144" s="92"/>
      <c r="X144" s="92"/>
      <c r="AA144" s="81"/>
      <c r="AB144" s="81"/>
      <c r="AC144" s="81"/>
    </row>
    <row r="145" spans="1:29" ht="15" customHeight="1" x14ac:dyDescent="0.25">
      <c r="A145" s="142" t="str">
        <f>[3]Enums!$A$134</f>
        <v>1.0.0</v>
      </c>
      <c r="B145" s="92" t="b">
        <v>1</v>
      </c>
      <c r="C145" s="92" t="b">
        <v>0</v>
      </c>
      <c r="D145" s="92">
        <v>7</v>
      </c>
      <c r="E145" s="91" t="str">
        <f>Objects!$AW$4</f>
        <v>Flame Tosser</v>
      </c>
      <c r="F145" s="225">
        <v>1</v>
      </c>
      <c r="G145" s="92"/>
      <c r="H145" s="92"/>
      <c r="I145" s="92"/>
      <c r="J145" s="92"/>
      <c r="K145" s="92"/>
      <c r="L145" s="92"/>
      <c r="M145" s="92" t="str">
        <f>Objects!$I$24</f>
        <v>Cartridge (Propane)</v>
      </c>
      <c r="N145" s="92">
        <v>1</v>
      </c>
      <c r="O145" s="92" t="str">
        <f>Objects!$AW$4</f>
        <v>Flame Tosser</v>
      </c>
      <c r="P145" s="92">
        <v>1</v>
      </c>
      <c r="Q145" s="92" t="str">
        <f>Objects!$I$24</f>
        <v>Cartridge (Propane)</v>
      </c>
      <c r="R145" s="92">
        <v>1</v>
      </c>
      <c r="S145" s="92"/>
      <c r="T145" s="92"/>
      <c r="U145" s="92"/>
      <c r="V145" s="92"/>
      <c r="W145" s="92"/>
      <c r="X145" s="92"/>
      <c r="AA145" s="81"/>
      <c r="AB145" s="81"/>
      <c r="AC145" s="81"/>
    </row>
    <row r="146" spans="1:29" ht="15" customHeight="1" x14ac:dyDescent="0.25">
      <c r="A146" s="222" t="str">
        <f>[3]Enums!$A$134</f>
        <v>1.0.0</v>
      </c>
      <c r="B146" s="92" t="b">
        <v>1</v>
      </c>
      <c r="C146" s="92" t="b">
        <v>0</v>
      </c>
      <c r="D146" s="92">
        <v>7</v>
      </c>
      <c r="E146" s="91" t="str">
        <f>Objects!$AW$4</f>
        <v>Flame Tosser</v>
      </c>
      <c r="F146" s="225">
        <v>1</v>
      </c>
      <c r="G146" s="92"/>
      <c r="H146" s="92"/>
      <c r="I146" s="92"/>
      <c r="J146" s="92"/>
      <c r="K146" s="92"/>
      <c r="L146" s="92"/>
      <c r="M146" s="92"/>
      <c r="N146" s="92"/>
      <c r="O146" s="92"/>
      <c r="P146" s="92"/>
      <c r="Q146" s="92"/>
      <c r="R146" s="92"/>
      <c r="S146" s="92" t="str">
        <f>Objects!$I$24</f>
        <v>Cartridge (Propane)</v>
      </c>
      <c r="T146" s="92">
        <v>1</v>
      </c>
      <c r="U146" s="92" t="str">
        <f>Objects!$AW$4</f>
        <v>Flame Tosser</v>
      </c>
      <c r="V146" s="92">
        <v>1</v>
      </c>
      <c r="W146" s="92" t="str">
        <f>Objects!$I$24</f>
        <v>Cartridge (Propane)</v>
      </c>
      <c r="X146" s="92">
        <v>1</v>
      </c>
      <c r="AA146" s="81"/>
      <c r="AB146" s="81"/>
      <c r="AC146" s="81"/>
    </row>
    <row r="147" spans="1:29" ht="15" customHeight="1" x14ac:dyDescent="0.25">
      <c r="A147" s="142" t="str">
        <f>[3]Enums!$A$144</f>
        <v>1.1.0</v>
      </c>
      <c r="B147" s="92" t="b">
        <v>1</v>
      </c>
      <c r="C147" s="92" t="b">
        <v>1</v>
      </c>
      <c r="D147" s="92">
        <v>8</v>
      </c>
      <c r="E147" s="91" t="str">
        <f>Objects!$AW$51</f>
        <v>Scuba Mask Light (Advanced)</v>
      </c>
      <c r="F147" s="225">
        <v>1</v>
      </c>
      <c r="G147" s="92" t="str">
        <f>Objects!$AE$140</f>
        <v>Scuba Mask (Advanced)</v>
      </c>
      <c r="H147" s="92">
        <v>1</v>
      </c>
      <c r="I147" s="92" t="str">
        <f>Objects!$AW$8</f>
        <v>Flashlight</v>
      </c>
      <c r="J147" s="92">
        <v>1</v>
      </c>
      <c r="K147" s="92"/>
      <c r="L147" s="92"/>
      <c r="M147" s="92"/>
      <c r="N147" s="92"/>
      <c r="O147" s="92"/>
      <c r="P147" s="92"/>
      <c r="Q147" s="92"/>
      <c r="R147" s="92"/>
      <c r="S147" s="92"/>
      <c r="T147" s="92"/>
      <c r="U147" s="92"/>
      <c r="V147" s="92"/>
      <c r="W147" s="92"/>
      <c r="X147" s="92"/>
      <c r="AA147" s="81"/>
      <c r="AB147" s="81"/>
      <c r="AC147" s="81"/>
    </row>
    <row r="148" spans="1:29" ht="15" customHeight="1" x14ac:dyDescent="0.25">
      <c r="A148" s="142" t="str">
        <f>[3]Enums!$A$144</f>
        <v>1.1.0</v>
      </c>
      <c r="B148" s="92" t="b">
        <v>1</v>
      </c>
      <c r="C148" s="92" t="b">
        <v>1</v>
      </c>
      <c r="D148" s="92">
        <v>8</v>
      </c>
      <c r="E148" s="91" t="str">
        <f>Objects!$AW$49</f>
        <v>Scuba Mask Light (Beginner)</v>
      </c>
      <c r="F148" s="225">
        <v>1</v>
      </c>
      <c r="G148" s="91" t="str">
        <f>Objects!$AE$9</f>
        <v>Scuba Mask (Beginner)</v>
      </c>
      <c r="H148" s="92">
        <v>1</v>
      </c>
      <c r="I148" s="92" t="str">
        <f>Objects!$AW$8</f>
        <v>Flashlight</v>
      </c>
      <c r="J148" s="92">
        <v>1</v>
      </c>
      <c r="K148" s="92"/>
      <c r="L148" s="225"/>
      <c r="M148" s="91"/>
      <c r="N148" s="92"/>
      <c r="O148" s="92"/>
      <c r="P148" s="92"/>
      <c r="Q148" s="91"/>
      <c r="R148" s="92"/>
      <c r="S148" s="91"/>
      <c r="T148" s="92"/>
      <c r="U148" s="92"/>
      <c r="V148" s="92"/>
      <c r="W148" s="91"/>
      <c r="X148" s="92"/>
      <c r="AA148" s="81"/>
      <c r="AB148" s="81"/>
      <c r="AC148" s="81"/>
    </row>
    <row r="149" spans="1:29" s="115" customFormat="1" ht="15" customHeight="1" x14ac:dyDescent="0.25">
      <c r="A149" s="231" t="str">
        <f>[3]Enums!$A$144</f>
        <v>1.1.0</v>
      </c>
      <c r="B149" s="232" t="b">
        <v>1</v>
      </c>
      <c r="C149" s="232" t="b">
        <v>1</v>
      </c>
      <c r="D149" s="232">
        <v>8</v>
      </c>
      <c r="E149" s="233" t="str">
        <f>Objects!$AW$50</f>
        <v>Scuba Mask Light (Intermediate)</v>
      </c>
      <c r="F149" s="234">
        <v>1</v>
      </c>
      <c r="G149" s="233" t="str">
        <f>Objects!$AE$139</f>
        <v>Scuba Mask (Intermediate)</v>
      </c>
      <c r="H149" s="232">
        <v>1</v>
      </c>
      <c r="I149" s="232" t="str">
        <f>Objects!$AW$8</f>
        <v>Flashlight</v>
      </c>
      <c r="J149" s="232">
        <v>1</v>
      </c>
      <c r="K149" s="232"/>
      <c r="L149" s="234"/>
      <c r="M149" s="233"/>
      <c r="N149" s="232"/>
      <c r="O149" s="232"/>
      <c r="P149" s="232"/>
      <c r="Q149" s="233"/>
      <c r="R149" s="232"/>
      <c r="S149" s="233"/>
      <c r="T149" s="232"/>
      <c r="U149" s="232"/>
      <c r="V149" s="232"/>
      <c r="W149" s="233"/>
      <c r="X149" s="232"/>
      <c r="AA149" s="114"/>
      <c r="AB149" s="114"/>
      <c r="AC149" s="114"/>
    </row>
    <row r="150" spans="1:29" ht="15" customHeight="1" x14ac:dyDescent="0.25">
      <c r="A150" s="142" t="str">
        <f>[3]Enums!$A$144</f>
        <v>1.1.0</v>
      </c>
      <c r="B150" s="92" t="b">
        <v>1</v>
      </c>
      <c r="C150" s="92" t="b">
        <v>1</v>
      </c>
      <c r="D150" s="92">
        <v>8</v>
      </c>
      <c r="E150" s="91" t="str">
        <f>Objects!$AW$52</f>
        <v>Scuba Mask Light (Pro)</v>
      </c>
      <c r="F150" s="225">
        <v>1</v>
      </c>
      <c r="G150" s="91" t="str">
        <f>Objects!$AE$141</f>
        <v>Scuba Mask (Pro)</v>
      </c>
      <c r="H150" s="225">
        <v>1</v>
      </c>
      <c r="I150" s="91" t="str">
        <f>Objects!$AW$8</f>
        <v>Flashlight</v>
      </c>
      <c r="J150" s="92">
        <v>1</v>
      </c>
      <c r="K150" s="91"/>
      <c r="L150" s="225"/>
      <c r="M150" s="91"/>
      <c r="N150" s="92"/>
      <c r="O150" s="92"/>
      <c r="P150" s="92"/>
      <c r="Q150" s="92"/>
      <c r="R150" s="225"/>
      <c r="S150" s="91"/>
      <c r="T150" s="225"/>
      <c r="U150" s="91"/>
      <c r="V150" s="92"/>
      <c r="W150" s="91"/>
      <c r="X150" s="225"/>
      <c r="AA150" s="81"/>
      <c r="AB150" s="81"/>
      <c r="AC150" s="81"/>
    </row>
    <row r="151" spans="1:29" ht="15" customHeight="1" x14ac:dyDescent="0.25">
      <c r="A151" s="142" t="str">
        <f>[3]Enums!$A$134</f>
        <v>1.0.0</v>
      </c>
      <c r="B151" s="92" t="b">
        <v>1</v>
      </c>
      <c r="C151" s="92" t="b">
        <v>0</v>
      </c>
      <c r="D151" s="92">
        <v>6</v>
      </c>
      <c r="E151" s="91" t="str">
        <f>Objects!$AT$10</f>
        <v>Chemical Processor</v>
      </c>
      <c r="F151" s="225">
        <v>1</v>
      </c>
      <c r="G151" s="92" t="str">
        <f>Objects!$AW$22</f>
        <v>Regulator (Medium Pressure)</v>
      </c>
      <c r="H151" s="225">
        <v>1</v>
      </c>
      <c r="I151" s="91" t="str">
        <f>Objects!$AZ$156</f>
        <v>Hopper</v>
      </c>
      <c r="J151" s="92">
        <v>1</v>
      </c>
      <c r="K151" s="91" t="str">
        <f>Objects!$AW$31</f>
        <v>Heat Exchanger</v>
      </c>
      <c r="L151" s="225">
        <v>1</v>
      </c>
      <c r="M151" s="91" t="str">
        <f>Objects!$K$123</f>
        <v>Beaker (Diesel)</v>
      </c>
      <c r="N151" s="92">
        <v>1</v>
      </c>
      <c r="O151" s="92" t="str">
        <f>Objects!$AZ$154</f>
        <v>Redstone Block</v>
      </c>
      <c r="P151" s="92">
        <v>1</v>
      </c>
      <c r="Q151" s="92" t="str">
        <f>Objects!$K$290</f>
        <v>Cartridge (Sweet Propane Fuel)</v>
      </c>
      <c r="R151" s="225">
        <v>1</v>
      </c>
      <c r="S151" s="91" t="str">
        <f>Objects!$AZ$44</f>
        <v>Iron Block</v>
      </c>
      <c r="T151" s="225">
        <v>1</v>
      </c>
      <c r="U151" s="91" t="str">
        <f>Objects!$AZ$63</f>
        <v>Furnace</v>
      </c>
      <c r="V151" s="92">
        <v>1</v>
      </c>
      <c r="W151" s="91" t="str">
        <f>Objects!$AZ$44</f>
        <v>Iron Block</v>
      </c>
      <c r="X151" s="225">
        <v>1</v>
      </c>
      <c r="Y151" s="81"/>
      <c r="AA151" s="81"/>
      <c r="AB151" s="81"/>
      <c r="AC151" s="81"/>
    </row>
    <row r="152" spans="1:29" ht="15" customHeight="1" x14ac:dyDescent="0.25">
      <c r="A152" s="142" t="str">
        <f>[3]Enums!$A$134</f>
        <v>1.0.0</v>
      </c>
      <c r="B152" s="92" t="b">
        <v>1</v>
      </c>
      <c r="C152" s="92" t="b">
        <v>0</v>
      </c>
      <c r="D152" s="92">
        <v>6</v>
      </c>
      <c r="E152" s="91" t="str">
        <f>Objects!$AT$10</f>
        <v>Chemical Processor</v>
      </c>
      <c r="F152" s="225">
        <v>1</v>
      </c>
      <c r="G152" s="92" t="str">
        <f>Objects!$AW$22</f>
        <v>Regulator (Medium Pressure)</v>
      </c>
      <c r="H152" s="92">
        <v>1</v>
      </c>
      <c r="I152" s="91" t="str">
        <f>Objects!$AZ$156</f>
        <v>Hopper</v>
      </c>
      <c r="J152" s="92">
        <v>1</v>
      </c>
      <c r="K152" s="91" t="str">
        <f>Objects!$AW$31</f>
        <v>Heat Exchanger</v>
      </c>
      <c r="L152" s="92">
        <v>1</v>
      </c>
      <c r="M152" s="91" t="str">
        <f>Objects!$K$290</f>
        <v>Cartridge (Sweet Propane Fuel)</v>
      </c>
      <c r="N152" s="92">
        <v>1</v>
      </c>
      <c r="O152" s="92" t="str">
        <f>Objects!$AZ$154</f>
        <v>Redstone Block</v>
      </c>
      <c r="P152" s="92">
        <v>1</v>
      </c>
      <c r="Q152" s="92" t="str">
        <f>Objects!$K$123</f>
        <v>Beaker (Diesel)</v>
      </c>
      <c r="R152" s="225">
        <v>1</v>
      </c>
      <c r="S152" s="91" t="str">
        <f>Objects!$AZ$44</f>
        <v>Iron Block</v>
      </c>
      <c r="T152" s="92">
        <v>1</v>
      </c>
      <c r="U152" s="92" t="str">
        <f>Objects!$AZ$63</f>
        <v>Furnace</v>
      </c>
      <c r="V152" s="92">
        <v>1</v>
      </c>
      <c r="W152" s="92" t="str">
        <f>Objects!$AZ$44</f>
        <v>Iron Block</v>
      </c>
      <c r="X152" s="225">
        <v>1</v>
      </c>
      <c r="Y152" s="81"/>
      <c r="AA152" s="81"/>
      <c r="AB152" s="81"/>
      <c r="AC152" s="81"/>
    </row>
    <row r="153" spans="1:29" ht="15" customHeight="1" x14ac:dyDescent="0.25">
      <c r="A153" s="229" t="str">
        <f>[3]Enums!$A$137</f>
        <v>1.0.3</v>
      </c>
      <c r="B153" s="92" t="b">
        <v>1</v>
      </c>
      <c r="C153" s="92" t="b">
        <v>0</v>
      </c>
      <c r="D153" s="92">
        <v>8</v>
      </c>
      <c r="E153" s="91" t="str">
        <f>Objects!$AW$37</f>
        <v>Diamond-PEEK Heated Knife</v>
      </c>
      <c r="F153" s="225">
        <v>1</v>
      </c>
      <c r="G153" s="91" t="str">
        <f>Objects!$AY$10</f>
        <v>Diamond</v>
      </c>
      <c r="H153" s="92">
        <v>1</v>
      </c>
      <c r="I153" s="91" t="str">
        <f>Objects!$AY$10</f>
        <v>Diamond</v>
      </c>
      <c r="J153" s="92">
        <v>1</v>
      </c>
      <c r="K153" s="91"/>
      <c r="L153" s="92"/>
      <c r="M153" s="91"/>
      <c r="N153" s="92"/>
      <c r="O153" s="92" t="str">
        <f>Objects!$AZ$154</f>
        <v>Redstone Block</v>
      </c>
      <c r="P153" s="92">
        <v>1</v>
      </c>
      <c r="Q153" s="92"/>
      <c r="R153" s="225"/>
      <c r="S153" s="91"/>
      <c r="T153" s="92"/>
      <c r="U153" s="92" t="str">
        <f>Objects!$AE$19</f>
        <v>Heated Knife Handle (PEEK)</v>
      </c>
      <c r="V153" s="92">
        <v>1</v>
      </c>
      <c r="W153" s="92"/>
      <c r="X153" s="225"/>
      <c r="AA153" s="81"/>
      <c r="AB153" s="81"/>
      <c r="AC153" s="81"/>
    </row>
    <row r="154" spans="1:29" ht="15" customHeight="1" x14ac:dyDescent="0.25">
      <c r="A154" s="222" t="str">
        <f>[3]Enums!$A$144</f>
        <v>1.1.0</v>
      </c>
      <c r="B154" s="92" t="b">
        <v>1</v>
      </c>
      <c r="C154" s="92" t="b">
        <v>0</v>
      </c>
      <c r="D154" s="92">
        <v>8</v>
      </c>
      <c r="E154" s="91" t="str">
        <f>Objects!$AW8</f>
        <v>Flashlight</v>
      </c>
      <c r="F154" s="225">
        <v>1</v>
      </c>
      <c r="G154" s="91" t="str">
        <f>Objects!$AW$30</f>
        <v>Gas Mantle</v>
      </c>
      <c r="H154" s="225">
        <v>1</v>
      </c>
      <c r="I154" s="91" t="str">
        <f>Objects!AW43</f>
        <v>Lead-Acid Battery (1-Cell)</v>
      </c>
      <c r="J154" s="92">
        <v>1</v>
      </c>
      <c r="K154" s="91" t="str">
        <f>Objects!$AE$16</f>
        <v>Flashlight Shaft (PS)</v>
      </c>
      <c r="L154" s="225">
        <v>1</v>
      </c>
      <c r="M154" s="91"/>
      <c r="N154" s="92"/>
      <c r="O154" s="92"/>
      <c r="P154" s="92"/>
      <c r="Q154" s="92"/>
      <c r="R154" s="225"/>
      <c r="S154" s="91"/>
      <c r="T154" s="92"/>
      <c r="U154" s="91"/>
      <c r="V154" s="92"/>
      <c r="W154" s="91"/>
      <c r="X154" s="92"/>
      <c r="AA154" s="81"/>
      <c r="AB154" s="81"/>
      <c r="AC154" s="81"/>
    </row>
    <row r="155" spans="1:29" ht="15" customHeight="1" x14ac:dyDescent="0.25">
      <c r="A155" s="142" t="str">
        <f>[3]Enums!$A$144</f>
        <v>1.1.0</v>
      </c>
      <c r="B155" s="92" t="b">
        <v>1</v>
      </c>
      <c r="C155" s="92" t="b">
        <v>0</v>
      </c>
      <c r="D155" s="92">
        <v>8</v>
      </c>
      <c r="E155" s="91" t="str">
        <f>Objects!$AW$8</f>
        <v>Flashlight</v>
      </c>
      <c r="F155" s="225">
        <v>1</v>
      </c>
      <c r="G155" s="91" t="str">
        <f>Objects!$AW$30</f>
        <v>Gas Mantle</v>
      </c>
      <c r="H155" s="225">
        <v>1</v>
      </c>
      <c r="I155" s="91" t="str">
        <f>Objects!AW45</f>
        <v>Lithium Ion Battery (1-Cell)</v>
      </c>
      <c r="J155" s="92">
        <v>1</v>
      </c>
      <c r="K155" s="91" t="str">
        <f>Objects!$AE$16</f>
        <v>Flashlight Shaft (PS)</v>
      </c>
      <c r="L155" s="225">
        <v>1</v>
      </c>
      <c r="M155" s="91"/>
      <c r="N155" s="92"/>
      <c r="O155" s="92"/>
      <c r="P155" s="92"/>
      <c r="Q155" s="92"/>
      <c r="R155" s="225"/>
      <c r="S155" s="91"/>
      <c r="T155" s="92"/>
      <c r="U155" s="91"/>
      <c r="V155" s="92"/>
      <c r="W155" s="91"/>
      <c r="X155" s="92"/>
      <c r="AA155" s="81"/>
      <c r="AB155" s="81"/>
      <c r="AC155" s="81"/>
    </row>
    <row r="156" spans="1:29" ht="15" customHeight="1" x14ac:dyDescent="0.25">
      <c r="A156" s="142" t="str">
        <f>[3]Enums!$A$144</f>
        <v>1.1.0</v>
      </c>
      <c r="B156" s="92" t="b">
        <v>1</v>
      </c>
      <c r="C156" s="92" t="b">
        <v>0</v>
      </c>
      <c r="D156" s="92">
        <v>8</v>
      </c>
      <c r="E156" s="91" t="str">
        <f>Objects!$AW$8</f>
        <v>Flashlight</v>
      </c>
      <c r="F156" s="225">
        <v>1</v>
      </c>
      <c r="G156" s="92" t="str">
        <f>Objects!$AW$30</f>
        <v>Gas Mantle</v>
      </c>
      <c r="H156" s="92">
        <v>1</v>
      </c>
      <c r="I156" s="91" t="str">
        <f>Objects!AW47</f>
        <v>Nickel Metal Hydride Battery (1-Cell)</v>
      </c>
      <c r="J156" s="92">
        <v>1</v>
      </c>
      <c r="K156" s="92" t="str">
        <f>Objects!$AE$16</f>
        <v>Flashlight Shaft (PS)</v>
      </c>
      <c r="L156" s="225">
        <v>1</v>
      </c>
      <c r="M156" s="91"/>
      <c r="N156" s="92"/>
      <c r="O156" s="92"/>
      <c r="P156" s="92"/>
      <c r="Q156" s="92"/>
      <c r="R156" s="225"/>
      <c r="S156" s="91"/>
      <c r="T156" s="92"/>
      <c r="U156" s="92"/>
      <c r="V156" s="92"/>
      <c r="W156" s="92"/>
      <c r="X156" s="225"/>
      <c r="AA156" s="81"/>
      <c r="AB156" s="81"/>
      <c r="AC156" s="81"/>
    </row>
    <row r="157" spans="1:29" ht="15" customHeight="1" x14ac:dyDescent="0.25">
      <c r="A157" s="142" t="str">
        <f>[3]Enums!$A$144</f>
        <v>1.1.0</v>
      </c>
      <c r="B157" s="92" t="b">
        <v>1</v>
      </c>
      <c r="C157" s="92" t="b">
        <v>0</v>
      </c>
      <c r="D157" s="92">
        <v>8</v>
      </c>
      <c r="E157" s="91" t="str">
        <f>Objects!AW43</f>
        <v>Lead-Acid Battery (1-Cell)</v>
      </c>
      <c r="F157" s="225">
        <v>1</v>
      </c>
      <c r="G157" s="92" t="str">
        <f>Objects!$D$14</f>
        <v>Plumbum (Lead) Ingot</v>
      </c>
      <c r="H157" s="92">
        <v>1</v>
      </c>
      <c r="I157" s="92" t="str">
        <f>Objects!$G$33</f>
        <v>Lead Oxide Catalyst</v>
      </c>
      <c r="J157" s="92">
        <v>1</v>
      </c>
      <c r="K157" s="92" t="str">
        <f>Objects!$D$14</f>
        <v>Plumbum (Lead) Ingot</v>
      </c>
      <c r="L157" s="92">
        <v>1</v>
      </c>
      <c r="M157" s="92" t="str">
        <f>Objects!$AE$134</f>
        <v>Battery Case (SAN)</v>
      </c>
      <c r="N157" s="92">
        <v>1</v>
      </c>
      <c r="O157" s="91" t="str">
        <f>Objects!$AA$23</f>
        <v>Slab (LDPE)</v>
      </c>
      <c r="P157" s="92">
        <v>1</v>
      </c>
      <c r="Q157" s="92" t="str">
        <f>Objects!$K$287</f>
        <v>Beaker (Sulfuric Acid)</v>
      </c>
      <c r="R157" s="225">
        <v>1</v>
      </c>
      <c r="S157" s="91" t="str">
        <f>Objects!$D$14</f>
        <v>Plumbum (Lead) Ingot</v>
      </c>
      <c r="T157" s="92">
        <v>1</v>
      </c>
      <c r="U157" s="92" t="str">
        <f>Objects!$D$14</f>
        <v>Plumbum (Lead) Ingot</v>
      </c>
      <c r="V157" s="92">
        <v>1</v>
      </c>
      <c r="W157" s="92" t="str">
        <f>Objects!$D$14</f>
        <v>Plumbum (Lead) Ingot</v>
      </c>
      <c r="X157" s="225">
        <v>1</v>
      </c>
      <c r="AA157" s="81"/>
      <c r="AB157" s="81"/>
      <c r="AC157" s="81"/>
    </row>
    <row r="158" spans="1:29" ht="15" customHeight="1" x14ac:dyDescent="0.25">
      <c r="A158" s="142" t="str">
        <f>[3]Enums!$A$144</f>
        <v>1.1.0</v>
      </c>
      <c r="B158" s="92" t="b">
        <v>1</v>
      </c>
      <c r="C158" s="92" t="b">
        <v>0</v>
      </c>
      <c r="D158" s="92">
        <v>8</v>
      </c>
      <c r="E158" s="91" t="str">
        <f>Objects!AW44</f>
        <v>Lead-Acid Battery (9-Cell)</v>
      </c>
      <c r="F158" s="225">
        <v>1</v>
      </c>
      <c r="G158" s="92" t="str">
        <f>Objects!$F$14</f>
        <v>Block of Plumbum (Lead)</v>
      </c>
      <c r="H158" s="92">
        <v>1</v>
      </c>
      <c r="I158" s="92" t="str">
        <f>Objects!$G$33</f>
        <v>Lead Oxide Catalyst</v>
      </c>
      <c r="J158" s="92">
        <v>1</v>
      </c>
      <c r="K158" s="92" t="str">
        <f>Objects!$F$14</f>
        <v>Block of Plumbum (Lead)</v>
      </c>
      <c r="L158" s="92">
        <v>1</v>
      </c>
      <c r="M158" s="91" t="str">
        <f>Objects!$AE$134</f>
        <v>Battery Case (SAN)</v>
      </c>
      <c r="N158" s="92">
        <v>1</v>
      </c>
      <c r="O158" s="92" t="str">
        <f>Objects!$AA$23</f>
        <v>Slab (LDPE)</v>
      </c>
      <c r="P158" s="92">
        <v>1</v>
      </c>
      <c r="Q158" s="92" t="str">
        <f>Objects!$K$287</f>
        <v>Beaker (Sulfuric Acid)</v>
      </c>
      <c r="R158" s="225">
        <v>1</v>
      </c>
      <c r="S158" s="92" t="str">
        <f>Objects!$F$14</f>
        <v>Block of Plumbum (Lead)</v>
      </c>
      <c r="T158" s="92">
        <v>1</v>
      </c>
      <c r="U158" s="91" t="str">
        <f>Objects!$F$14</f>
        <v>Block of Plumbum (Lead)</v>
      </c>
      <c r="V158" s="92">
        <v>1</v>
      </c>
      <c r="W158" s="92" t="str">
        <f>Objects!$F$14</f>
        <v>Block of Plumbum (Lead)</v>
      </c>
      <c r="X158" s="225">
        <v>1</v>
      </c>
      <c r="AA158" s="81"/>
      <c r="AB158" s="81"/>
      <c r="AC158" s="81"/>
    </row>
    <row r="159" spans="1:29" ht="15" customHeight="1" x14ac:dyDescent="0.25">
      <c r="A159" s="142" t="str">
        <f>[3]Enums!$A$144</f>
        <v>1.1.0</v>
      </c>
      <c r="B159" s="92" t="b">
        <v>1</v>
      </c>
      <c r="C159" s="92" t="b">
        <v>0</v>
      </c>
      <c r="D159" s="92">
        <v>8</v>
      </c>
      <c r="E159" s="91" t="str">
        <f>Objects!AW45</f>
        <v>Lithium Ion Battery (1-Cell)</v>
      </c>
      <c r="F159" s="225">
        <v>1</v>
      </c>
      <c r="G159" s="92"/>
      <c r="H159" s="92"/>
      <c r="I159" s="91" t="str">
        <f>Objects!$C$19</f>
        <v>Graphite</v>
      </c>
      <c r="J159" s="92">
        <v>1</v>
      </c>
      <c r="K159" s="92"/>
      <c r="L159" s="225"/>
      <c r="M159" s="91" t="str">
        <f>Objects!$AE$134</f>
        <v>Battery Case (SAN)</v>
      </c>
      <c r="N159" s="92">
        <v>1</v>
      </c>
      <c r="O159" s="92" t="str">
        <f>Objects!$AA$23</f>
        <v>Slab (LDPE)</v>
      </c>
      <c r="P159" s="92">
        <v>1</v>
      </c>
      <c r="Q159" s="92" t="str">
        <f>Objects!$N$18</f>
        <v>Bag (Lithium Hexafluorophosphate)</v>
      </c>
      <c r="R159" s="225">
        <v>1</v>
      </c>
      <c r="S159" s="91" t="str">
        <f>Objects!D6</f>
        <v>Nickel Ingot</v>
      </c>
      <c r="T159" s="92">
        <v>1</v>
      </c>
      <c r="U159" s="92" t="str">
        <f>Objects!D5</f>
        <v>Cobalt Ingot</v>
      </c>
      <c r="V159" s="92">
        <v>1</v>
      </c>
      <c r="W159" s="92" t="str">
        <f>Objects!D4</f>
        <v>Manganese Ingot</v>
      </c>
      <c r="X159" s="225">
        <v>1</v>
      </c>
      <c r="AA159" s="81"/>
      <c r="AB159" s="81"/>
      <c r="AC159" s="81"/>
    </row>
    <row r="160" spans="1:29" ht="15" customHeight="1" x14ac:dyDescent="0.25">
      <c r="A160" s="142" t="str">
        <f>[3]Enums!$A$144</f>
        <v>1.1.0</v>
      </c>
      <c r="B160" s="92" t="b">
        <v>1</v>
      </c>
      <c r="C160" s="92" t="b">
        <v>0</v>
      </c>
      <c r="D160" s="92">
        <v>8</v>
      </c>
      <c r="E160" s="91" t="str">
        <f>Objects!AW46</f>
        <v>Lithium Ion Battery (9-Cell)</v>
      </c>
      <c r="F160" s="225">
        <v>1</v>
      </c>
      <c r="G160" s="92" t="str">
        <f>Objects!$C$19</f>
        <v>Graphite</v>
      </c>
      <c r="H160" s="92">
        <v>1</v>
      </c>
      <c r="I160" s="92" t="str">
        <f>Objects!$C$19</f>
        <v>Graphite</v>
      </c>
      <c r="J160" s="92">
        <v>1</v>
      </c>
      <c r="K160" s="92" t="str">
        <f>Objects!$C$19</f>
        <v>Graphite</v>
      </c>
      <c r="L160" s="92">
        <v>1</v>
      </c>
      <c r="M160" s="92" t="str">
        <f>Objects!$AE$134</f>
        <v>Battery Case (SAN)</v>
      </c>
      <c r="N160" s="92">
        <v>1</v>
      </c>
      <c r="O160" s="91" t="str">
        <f>Objects!$AA$23</f>
        <v>Slab (LDPE)</v>
      </c>
      <c r="P160" s="92">
        <v>1</v>
      </c>
      <c r="Q160" s="92" t="str">
        <f>Objects!$N$18</f>
        <v>Bag (Lithium Hexafluorophosphate)</v>
      </c>
      <c r="R160" s="225">
        <v>1</v>
      </c>
      <c r="S160" s="91" t="str">
        <f>Objects!F6</f>
        <v>Block of Nickel</v>
      </c>
      <c r="T160" s="92">
        <v>1</v>
      </c>
      <c r="U160" s="92" t="str">
        <f>Objects!F5</f>
        <v>Block of Cobalt</v>
      </c>
      <c r="V160" s="92">
        <v>1</v>
      </c>
      <c r="W160" s="92" t="str">
        <f>Objects!F4</f>
        <v>Block of Manganese</v>
      </c>
      <c r="X160" s="225">
        <v>1</v>
      </c>
      <c r="AA160" s="81"/>
      <c r="AB160" s="81"/>
      <c r="AC160" s="81"/>
    </row>
    <row r="161" spans="1:29" ht="15" customHeight="1" x14ac:dyDescent="0.25">
      <c r="A161" s="142" t="str">
        <f>[3]Enums!$A$144</f>
        <v>1.1.0</v>
      </c>
      <c r="B161" s="92" t="b">
        <v>1</v>
      </c>
      <c r="C161" s="92" t="b">
        <v>0</v>
      </c>
      <c r="D161" s="92">
        <v>8</v>
      </c>
      <c r="E161" s="91" t="str">
        <f>Objects!AW47</f>
        <v>Nickel Metal Hydride Battery (1-Cell)</v>
      </c>
      <c r="F161" s="225">
        <v>1</v>
      </c>
      <c r="G161" s="92" t="str">
        <f>Objects!$D$24</f>
        <v>Nichrome Ingot</v>
      </c>
      <c r="H161" s="92">
        <v>1</v>
      </c>
      <c r="I161" s="92" t="str">
        <f>Objects!$D$3</f>
        <v>Titanium Ingot</v>
      </c>
      <c r="J161" s="92">
        <v>1</v>
      </c>
      <c r="K161" s="92" t="str">
        <f>Objects!$D$24</f>
        <v>Nichrome Ingot</v>
      </c>
      <c r="L161" s="92">
        <v>1</v>
      </c>
      <c r="M161" s="91" t="str">
        <f>Objects!$AE$134</f>
        <v>Battery Case (SAN)</v>
      </c>
      <c r="N161" s="92">
        <v>1</v>
      </c>
      <c r="O161" s="92" t="str">
        <f>Objects!$AA$23</f>
        <v>Slab (LDPE)</v>
      </c>
      <c r="P161" s="92">
        <v>1</v>
      </c>
      <c r="Q161" s="92" t="str">
        <f>Objects!$J$245</f>
        <v>Bag (Potassium Hydroxide)</v>
      </c>
      <c r="R161" s="225">
        <v>1</v>
      </c>
      <c r="S161" s="92" t="str">
        <f>Objects!$D$6</f>
        <v>Nickel Ingot</v>
      </c>
      <c r="T161" s="92">
        <v>1</v>
      </c>
      <c r="U161" s="91" t="str">
        <f>Objects!$D$6</f>
        <v>Nickel Ingot</v>
      </c>
      <c r="V161" s="92">
        <v>1</v>
      </c>
      <c r="W161" s="92" t="str">
        <f>Objects!$D$6</f>
        <v>Nickel Ingot</v>
      </c>
      <c r="X161" s="225">
        <v>1</v>
      </c>
      <c r="AA161" s="81"/>
      <c r="AB161" s="81"/>
      <c r="AC161" s="81"/>
    </row>
    <row r="162" spans="1:29" ht="15" customHeight="1" x14ac:dyDescent="0.25">
      <c r="A162" s="142" t="str">
        <f>[3]Enums!$A$144</f>
        <v>1.1.0</v>
      </c>
      <c r="B162" s="92" t="b">
        <v>1</v>
      </c>
      <c r="C162" s="92" t="b">
        <v>0</v>
      </c>
      <c r="D162" s="92">
        <v>8</v>
      </c>
      <c r="E162" s="91" t="str">
        <f>Objects!AW48</f>
        <v>Nickel Metal Hydride Battery (9-Cell)</v>
      </c>
      <c r="F162" s="225">
        <v>1</v>
      </c>
      <c r="G162" s="92" t="str">
        <f>Objects!$F$26</f>
        <v>Block of Nichrome</v>
      </c>
      <c r="H162" s="92">
        <v>1</v>
      </c>
      <c r="I162" s="91" t="str">
        <f>Objects!$F$3</f>
        <v>Block of Titanium</v>
      </c>
      <c r="J162" s="92">
        <v>1</v>
      </c>
      <c r="K162" s="92" t="str">
        <f>Objects!$F$26</f>
        <v>Block of Nichrome</v>
      </c>
      <c r="L162" s="92">
        <v>1</v>
      </c>
      <c r="M162" s="91" t="str">
        <f>Objects!$AE$134</f>
        <v>Battery Case (SAN)</v>
      </c>
      <c r="N162" s="92">
        <v>1</v>
      </c>
      <c r="O162" s="92" t="str">
        <f>Objects!$AA$23</f>
        <v>Slab (LDPE)</v>
      </c>
      <c r="P162" s="92">
        <v>1</v>
      </c>
      <c r="Q162" s="92" t="str">
        <f>Objects!$J$245</f>
        <v>Bag (Potassium Hydroxide)</v>
      </c>
      <c r="R162" s="225">
        <v>1</v>
      </c>
      <c r="S162" s="91" t="str">
        <f>Objects!$F$6</f>
        <v>Block of Nickel</v>
      </c>
      <c r="T162" s="92">
        <v>1</v>
      </c>
      <c r="U162" s="92" t="str">
        <f>Objects!$F$6</f>
        <v>Block of Nickel</v>
      </c>
      <c r="V162" s="92">
        <v>1</v>
      </c>
      <c r="W162" s="92" t="str">
        <f>Objects!$F$6</f>
        <v>Block of Nickel</v>
      </c>
      <c r="X162" s="225">
        <v>1</v>
      </c>
      <c r="AA162" s="81"/>
      <c r="AB162" s="81"/>
      <c r="AC162" s="81"/>
    </row>
    <row r="163" spans="1:29" ht="15" customHeight="1" x14ac:dyDescent="0.25">
      <c r="A163" s="142" t="str">
        <f>[3]Enums!$A$134</f>
        <v>1.0.0</v>
      </c>
      <c r="B163" s="92" t="b">
        <v>1</v>
      </c>
      <c r="C163" s="92" t="b">
        <v>0</v>
      </c>
      <c r="D163" s="92">
        <v>8</v>
      </c>
      <c r="E163" s="91" t="str">
        <f>Objects!$AT11</f>
        <v>Oil Derrick</v>
      </c>
      <c r="F163" s="225">
        <v>1</v>
      </c>
      <c r="G163" s="92"/>
      <c r="H163" s="92"/>
      <c r="I163" s="92" t="str">
        <f>Objects!$AW$17</f>
        <v>Structural Truss</v>
      </c>
      <c r="J163" s="92">
        <v>1</v>
      </c>
      <c r="K163" s="92"/>
      <c r="L163" s="92"/>
      <c r="M163" s="92" t="str">
        <f>Objects!$AW$17</f>
        <v>Structural Truss</v>
      </c>
      <c r="N163" s="92">
        <v>1</v>
      </c>
      <c r="O163" s="91" t="str">
        <f>Objects!$AT$12</f>
        <v>Plastic Chest</v>
      </c>
      <c r="P163" s="92">
        <v>1</v>
      </c>
      <c r="Q163" s="92" t="str">
        <f>Objects!$AW$17</f>
        <v>Structural Truss</v>
      </c>
      <c r="R163" s="225">
        <v>1</v>
      </c>
      <c r="S163" s="92" t="str">
        <f>Objects!$AW$17</f>
        <v>Structural Truss</v>
      </c>
      <c r="T163" s="92">
        <v>1</v>
      </c>
      <c r="U163" s="91" t="str">
        <f>Objects!$AW$23</f>
        <v>Regulator (High Pressure)</v>
      </c>
      <c r="V163" s="92">
        <v>1</v>
      </c>
      <c r="W163" s="92" t="str">
        <f>Objects!$AW$17</f>
        <v>Structural Truss</v>
      </c>
      <c r="X163" s="225">
        <v>1</v>
      </c>
      <c r="AA163" s="81"/>
      <c r="AB163" s="81"/>
      <c r="AC163" s="81"/>
    </row>
    <row r="164" spans="1:29" ht="15" customHeight="1" x14ac:dyDescent="0.25">
      <c r="A164" s="142" t="str">
        <f>[3]Enums!$A$144</f>
        <v>1.1.0</v>
      </c>
      <c r="B164" s="92" t="b">
        <v>1</v>
      </c>
      <c r="C164" s="92" t="b">
        <v>0</v>
      </c>
      <c r="D164" s="92">
        <v>8</v>
      </c>
      <c r="E164" s="91" t="str">
        <f>Objects!$AW$24</f>
        <v>Regulator (Extreme Pressure)</v>
      </c>
      <c r="F164" s="223">
        <v>1</v>
      </c>
      <c r="G164" s="92" t="str">
        <f>Objects!$AE$147</f>
        <v>Hose (Extreme Pressure)</v>
      </c>
      <c r="H164" s="92">
        <v>1</v>
      </c>
      <c r="I164" s="92" t="str">
        <f>Objects!$AE$144</f>
        <v>Gasket (Extreme Pressure)</v>
      </c>
      <c r="J164" s="92">
        <v>1</v>
      </c>
      <c r="K164" s="92"/>
      <c r="L164" s="92"/>
      <c r="M164" s="91" t="str">
        <f>Objects!$AE$144</f>
        <v>Gasket (Extreme Pressure)</v>
      </c>
      <c r="N164" s="92">
        <v>1</v>
      </c>
      <c r="O164" s="92" t="str">
        <f>Objects!$AY$77</f>
        <v>Redstone</v>
      </c>
      <c r="P164" s="92">
        <v>1</v>
      </c>
      <c r="Q164" s="92" t="str">
        <f>Objects!$AE$144</f>
        <v>Gasket (Extreme Pressure)</v>
      </c>
      <c r="R164" s="225">
        <v>1</v>
      </c>
      <c r="S164" s="92"/>
      <c r="T164" s="92"/>
      <c r="U164" s="91" t="str">
        <f>Objects!$AE$144</f>
        <v>Gasket (Extreme Pressure)</v>
      </c>
      <c r="V164" s="92">
        <v>1</v>
      </c>
      <c r="W164" s="92" t="str">
        <f>Objects!$AE$147</f>
        <v>Hose (Extreme Pressure)</v>
      </c>
      <c r="X164" s="225">
        <v>1</v>
      </c>
      <c r="AA164" s="81"/>
      <c r="AB164" s="81"/>
      <c r="AC164" s="81"/>
    </row>
    <row r="165" spans="1:29" ht="15" customHeight="1" x14ac:dyDescent="0.25">
      <c r="A165" s="142" t="str">
        <f>[3]Enums!$A$144</f>
        <v>1.1.0</v>
      </c>
      <c r="B165" s="92" t="b">
        <v>1</v>
      </c>
      <c r="C165" s="92" t="b">
        <v>0</v>
      </c>
      <c r="D165" s="92">
        <v>8</v>
      </c>
      <c r="E165" s="91" t="str">
        <f>Objects!$AW$23</f>
        <v>Regulator (High Pressure)</v>
      </c>
      <c r="F165" s="223">
        <v>1</v>
      </c>
      <c r="G165" s="92" t="str">
        <f>Objects!$AE$146</f>
        <v>Hose (High Pressure)</v>
      </c>
      <c r="H165" s="92">
        <v>1</v>
      </c>
      <c r="I165" s="91" t="str">
        <f>Objects!$AE$143</f>
        <v>Gasket (High Pressure)</v>
      </c>
      <c r="J165" s="92">
        <v>1</v>
      </c>
      <c r="K165" s="92"/>
      <c r="L165" s="225"/>
      <c r="M165" s="91" t="str">
        <f>Objects!$AE$143</f>
        <v>Gasket (High Pressure)</v>
      </c>
      <c r="N165" s="92">
        <v>1</v>
      </c>
      <c r="O165" s="92" t="str">
        <f>Objects!$AY$77</f>
        <v>Redstone</v>
      </c>
      <c r="P165" s="92">
        <v>1</v>
      </c>
      <c r="Q165" s="92" t="str">
        <f>Objects!$AE$143</f>
        <v>Gasket (High Pressure)</v>
      </c>
      <c r="R165" s="225">
        <v>1</v>
      </c>
      <c r="S165" s="91"/>
      <c r="T165" s="92"/>
      <c r="U165" s="92" t="str">
        <f>Objects!$AE$143</f>
        <v>Gasket (High Pressure)</v>
      </c>
      <c r="V165" s="92">
        <v>1</v>
      </c>
      <c r="W165" s="92" t="str">
        <f>Objects!$AE$146</f>
        <v>Hose (High Pressure)</v>
      </c>
      <c r="X165" s="225">
        <v>1</v>
      </c>
      <c r="AA165" s="81"/>
      <c r="AB165" s="81"/>
      <c r="AC165" s="81"/>
    </row>
    <row r="166" spans="1:29" ht="15" customHeight="1" x14ac:dyDescent="0.25">
      <c r="A166" s="142" t="str">
        <f>[3]Enums!$A$144</f>
        <v>1.1.0</v>
      </c>
      <c r="B166" s="92" t="b">
        <v>1</v>
      </c>
      <c r="C166" s="92" t="b">
        <v>0</v>
      </c>
      <c r="D166" s="92">
        <v>8</v>
      </c>
      <c r="E166" s="91" t="str">
        <f>Objects!$AW$15</f>
        <v>Scuba Tank (Advanced)</v>
      </c>
      <c r="F166" s="225">
        <v>1</v>
      </c>
      <c r="G166" s="92" t="str">
        <f>Objects!$S$9</f>
        <v>Cartridge (Oxygen)</v>
      </c>
      <c r="H166" s="92">
        <v>1</v>
      </c>
      <c r="I166" s="92" t="str">
        <f>Objects!$AW$15</f>
        <v>Scuba Tank (Advanced)</v>
      </c>
      <c r="J166" s="92">
        <v>1</v>
      </c>
      <c r="K166" s="92" t="str">
        <f>Objects!$S$9</f>
        <v>Cartridge (Oxygen)</v>
      </c>
      <c r="L166" s="92">
        <v>1</v>
      </c>
      <c r="M166" s="92"/>
      <c r="N166" s="92"/>
      <c r="O166" s="91"/>
      <c r="P166" s="92"/>
      <c r="Q166" s="92"/>
      <c r="R166" s="225"/>
      <c r="S166" s="91"/>
      <c r="T166" s="92"/>
      <c r="U166" s="92"/>
      <c r="V166" s="92"/>
      <c r="W166" s="92"/>
      <c r="X166" s="225"/>
      <c r="AA166" s="81"/>
      <c r="AB166" s="81"/>
      <c r="AC166" s="81"/>
    </row>
    <row r="167" spans="1:29" ht="15" customHeight="1" x14ac:dyDescent="0.25">
      <c r="A167" s="142" t="str">
        <f>[3]Enums!$A$144</f>
        <v>1.1.0</v>
      </c>
      <c r="B167" s="92" t="b">
        <v>1</v>
      </c>
      <c r="C167" s="92" t="b">
        <v>0</v>
      </c>
      <c r="D167" s="92">
        <v>8</v>
      </c>
      <c r="E167" s="91" t="str">
        <f>Objects!$AW$15</f>
        <v>Scuba Tank (Advanced)</v>
      </c>
      <c r="F167" s="225">
        <v>1</v>
      </c>
      <c r="G167" s="92"/>
      <c r="H167" s="92"/>
      <c r="I167" s="92"/>
      <c r="J167" s="92"/>
      <c r="K167" s="92"/>
      <c r="L167" s="92"/>
      <c r="M167" s="91" t="str">
        <f>Objects!$S$9</f>
        <v>Cartridge (Oxygen)</v>
      </c>
      <c r="N167" s="92">
        <v>1</v>
      </c>
      <c r="O167" s="92" t="str">
        <f>Objects!$AW$15</f>
        <v>Scuba Tank (Advanced)</v>
      </c>
      <c r="P167" s="92">
        <v>1</v>
      </c>
      <c r="Q167" s="92" t="str">
        <f>Objects!$S$9</f>
        <v>Cartridge (Oxygen)</v>
      </c>
      <c r="R167" s="225">
        <v>1</v>
      </c>
      <c r="S167" s="92"/>
      <c r="T167" s="92"/>
      <c r="U167" s="91"/>
      <c r="V167" s="92"/>
      <c r="W167" s="92"/>
      <c r="X167" s="225"/>
      <c r="AA167" s="81"/>
      <c r="AB167" s="81"/>
      <c r="AC167" s="81"/>
    </row>
    <row r="168" spans="1:29" ht="15" customHeight="1" x14ac:dyDescent="0.25">
      <c r="A168" s="142" t="str">
        <f>[3]Enums!$A$144</f>
        <v>1.1.0</v>
      </c>
      <c r="B168" s="92" t="b">
        <v>1</v>
      </c>
      <c r="C168" s="92" t="b">
        <v>0</v>
      </c>
      <c r="D168" s="92">
        <v>8</v>
      </c>
      <c r="E168" s="91" t="str">
        <f>Objects!$AW$15</f>
        <v>Scuba Tank (Advanced)</v>
      </c>
      <c r="F168" s="225">
        <v>1</v>
      </c>
      <c r="G168" s="92"/>
      <c r="H168" s="92"/>
      <c r="I168" s="91"/>
      <c r="J168" s="225"/>
      <c r="K168" s="92"/>
      <c r="L168" s="92"/>
      <c r="M168" s="92"/>
      <c r="N168" s="92"/>
      <c r="O168" s="92"/>
      <c r="P168" s="92"/>
      <c r="Q168" s="92"/>
      <c r="R168" s="92"/>
      <c r="S168" s="92" t="str">
        <f>Objects!$S$9</f>
        <v>Cartridge (Oxygen)</v>
      </c>
      <c r="T168" s="92">
        <v>1</v>
      </c>
      <c r="U168" s="92" t="str">
        <f>Objects!$AW$15</f>
        <v>Scuba Tank (Advanced)</v>
      </c>
      <c r="V168" s="92">
        <v>1</v>
      </c>
      <c r="W168" s="92" t="str">
        <f>Objects!$S$9</f>
        <v>Cartridge (Oxygen)</v>
      </c>
      <c r="X168" s="225">
        <v>1</v>
      </c>
      <c r="AA168" s="81"/>
      <c r="AB168" s="81"/>
      <c r="AC168" s="81"/>
    </row>
    <row r="169" spans="1:29" ht="15" customHeight="1" x14ac:dyDescent="0.25">
      <c r="A169" s="142" t="str">
        <f>[3]Enums!$A$144</f>
        <v>1.1.0</v>
      </c>
      <c r="B169" s="92" t="b">
        <v>1</v>
      </c>
      <c r="C169" s="92" t="b">
        <v>0</v>
      </c>
      <c r="D169" s="92">
        <v>8</v>
      </c>
      <c r="E169" s="91" t="str">
        <f>Objects!$AW$15</f>
        <v>Scuba Tank (Advanced)</v>
      </c>
      <c r="F169" s="225">
        <v>1</v>
      </c>
      <c r="G169" s="92" t="str">
        <f>Objects!$AE$146</f>
        <v>Hose (High Pressure)</v>
      </c>
      <c r="H169" s="92">
        <v>1</v>
      </c>
      <c r="I169" s="91" t="str">
        <f>Objects!$AW$23</f>
        <v>Regulator (High Pressure)</v>
      </c>
      <c r="J169" s="225">
        <v>1</v>
      </c>
      <c r="K169" s="92" t="str">
        <f>Objects!$AE$146</f>
        <v>Hose (High Pressure)</v>
      </c>
      <c r="L169" s="92">
        <v>1</v>
      </c>
      <c r="M169" s="92" t="str">
        <f>Objects!$S$9</f>
        <v>Cartridge (Oxygen)</v>
      </c>
      <c r="N169" s="92">
        <v>1</v>
      </c>
      <c r="O169" s="92" t="str">
        <f>Objects!$AL$52</f>
        <v>SBR Wetsuit</v>
      </c>
      <c r="P169" s="92">
        <v>1</v>
      </c>
      <c r="Q169" s="92" t="str">
        <f>Objects!$S$9</f>
        <v>Cartridge (Oxygen)</v>
      </c>
      <c r="R169" s="92">
        <v>1</v>
      </c>
      <c r="S169" s="92"/>
      <c r="T169" s="92"/>
      <c r="U169" s="92"/>
      <c r="V169" s="92"/>
      <c r="W169" s="92"/>
      <c r="X169" s="225"/>
      <c r="AA169" s="81"/>
      <c r="AB169" s="81"/>
      <c r="AC169" s="81"/>
    </row>
    <row r="170" spans="1:29" ht="15" customHeight="1" x14ac:dyDescent="0.25">
      <c r="A170" s="142" t="str">
        <f>[3]Enums!$A$144</f>
        <v>1.1.0</v>
      </c>
      <c r="B170" s="92" t="b">
        <v>1</v>
      </c>
      <c r="C170" s="92" t="b">
        <v>0</v>
      </c>
      <c r="D170" s="92">
        <v>8</v>
      </c>
      <c r="E170" s="91" t="str">
        <f>Objects!$AW$15</f>
        <v>Scuba Tank (Advanced)</v>
      </c>
      <c r="F170" s="225">
        <v>1</v>
      </c>
      <c r="G170" s="92" t="str">
        <f>Objects!$AE$146</f>
        <v>Hose (High Pressure)</v>
      </c>
      <c r="H170" s="92">
        <v>1</v>
      </c>
      <c r="I170" s="91" t="str">
        <f>Objects!$AW$23</f>
        <v>Regulator (High Pressure)</v>
      </c>
      <c r="J170" s="225">
        <v>1</v>
      </c>
      <c r="K170" s="92" t="str">
        <f>Objects!$AE$146</f>
        <v>Hose (High Pressure)</v>
      </c>
      <c r="L170" s="92">
        <v>1</v>
      </c>
      <c r="M170" s="92" t="str">
        <f>Objects!$S$9</f>
        <v>Cartridge (Oxygen)</v>
      </c>
      <c r="N170" s="92">
        <v>1</v>
      </c>
      <c r="O170" s="92" t="str">
        <f>Objects!$AL$53</f>
        <v>NBR Wetsuit</v>
      </c>
      <c r="P170" s="92">
        <v>1</v>
      </c>
      <c r="Q170" s="92" t="str">
        <f>Objects!$S$9</f>
        <v>Cartridge (Oxygen)</v>
      </c>
      <c r="R170" s="92">
        <v>1</v>
      </c>
      <c r="S170" s="92"/>
      <c r="T170" s="92"/>
      <c r="U170" s="92"/>
      <c r="V170" s="92"/>
      <c r="W170" s="92"/>
      <c r="X170" s="225"/>
      <c r="AA170" s="81"/>
      <c r="AB170" s="81"/>
      <c r="AC170" s="81"/>
    </row>
    <row r="171" spans="1:29" ht="15" customHeight="1" x14ac:dyDescent="0.25">
      <c r="A171" s="142" t="str">
        <f>[3]Enums!$A$144</f>
        <v>1.1.0</v>
      </c>
      <c r="B171" s="92" t="b">
        <v>1</v>
      </c>
      <c r="C171" s="92" t="b">
        <v>0</v>
      </c>
      <c r="D171" s="92">
        <v>8</v>
      </c>
      <c r="E171" s="91" t="str">
        <f>Objects!$AW$15</f>
        <v>Scuba Tank (Advanced)</v>
      </c>
      <c r="F171" s="225">
        <v>1</v>
      </c>
      <c r="G171" s="92" t="str">
        <f>Objects!$AE$146</f>
        <v>Hose (High Pressure)</v>
      </c>
      <c r="H171" s="92">
        <v>1</v>
      </c>
      <c r="I171" s="91" t="str">
        <f>Objects!$AW$23</f>
        <v>Regulator (High Pressure)</v>
      </c>
      <c r="J171" s="225">
        <v>1</v>
      </c>
      <c r="K171" s="92" t="str">
        <f>Objects!$AE$146</f>
        <v>Hose (High Pressure)</v>
      </c>
      <c r="L171" s="92">
        <v>1</v>
      </c>
      <c r="M171" s="92" t="str">
        <f>Objects!$S$9</f>
        <v>Cartridge (Oxygen)</v>
      </c>
      <c r="N171" s="92">
        <v>1</v>
      </c>
      <c r="O171" s="92" t="str">
        <f>Objects!$AL$54</f>
        <v>HNBR Wetsuit</v>
      </c>
      <c r="P171" s="92">
        <v>1</v>
      </c>
      <c r="Q171" s="92" t="str">
        <f>Objects!$S$9</f>
        <v>Cartridge (Oxygen)</v>
      </c>
      <c r="R171" s="92">
        <v>1</v>
      </c>
      <c r="S171" s="92"/>
      <c r="T171" s="92"/>
      <c r="U171" s="92"/>
      <c r="V171" s="92"/>
      <c r="W171" s="92"/>
      <c r="X171" s="225"/>
      <c r="AA171" s="81"/>
      <c r="AB171" s="81"/>
      <c r="AC171" s="81"/>
    </row>
    <row r="172" spans="1:29" ht="15" customHeight="1" x14ac:dyDescent="0.25">
      <c r="A172" s="142" t="str">
        <f>[3]Enums!$A$144</f>
        <v>1.1.0</v>
      </c>
      <c r="B172" s="92" t="b">
        <v>1</v>
      </c>
      <c r="C172" s="92" t="b">
        <v>0</v>
      </c>
      <c r="D172" s="92">
        <v>8</v>
      </c>
      <c r="E172" s="91" t="str">
        <f>Objects!$AW$16</f>
        <v>Scuba Tank (Pro)</v>
      </c>
      <c r="F172" s="225">
        <v>1</v>
      </c>
      <c r="G172" s="92" t="str">
        <f>Objects!$S$9</f>
        <v>Cartridge (Oxygen)</v>
      </c>
      <c r="H172" s="92">
        <v>1</v>
      </c>
      <c r="I172" s="91" t="str">
        <f>Objects!$AW$16</f>
        <v>Scuba Tank (Pro)</v>
      </c>
      <c r="J172" s="225">
        <v>1</v>
      </c>
      <c r="K172" s="92" t="str">
        <f>Objects!$S$9</f>
        <v>Cartridge (Oxygen)</v>
      </c>
      <c r="L172" s="225">
        <v>1</v>
      </c>
      <c r="M172" s="92"/>
      <c r="N172" s="92"/>
      <c r="O172" s="92"/>
      <c r="P172" s="92"/>
      <c r="Q172" s="92"/>
      <c r="R172" s="92"/>
      <c r="S172" s="92"/>
      <c r="T172" s="92"/>
      <c r="U172" s="92"/>
      <c r="V172" s="92"/>
      <c r="W172" s="92"/>
      <c r="X172" s="225"/>
      <c r="AA172" s="81"/>
      <c r="AB172" s="81"/>
      <c r="AC172" s="81"/>
    </row>
    <row r="173" spans="1:29" ht="15" customHeight="1" x14ac:dyDescent="0.25">
      <c r="A173" s="142" t="str">
        <f>[3]Enums!$A$144</f>
        <v>1.1.0</v>
      </c>
      <c r="B173" s="92" t="b">
        <v>1</v>
      </c>
      <c r="C173" s="92" t="b">
        <v>0</v>
      </c>
      <c r="D173" s="92">
        <v>8</v>
      </c>
      <c r="E173" s="91" t="str">
        <f>Objects!$AW$16</f>
        <v>Scuba Tank (Pro)</v>
      </c>
      <c r="F173" s="225">
        <v>1</v>
      </c>
      <c r="G173" s="92"/>
      <c r="H173" s="92"/>
      <c r="I173" s="91"/>
      <c r="J173" s="225"/>
      <c r="K173" s="92"/>
      <c r="L173" s="92"/>
      <c r="M173" s="92" t="str">
        <f>Objects!$S$9</f>
        <v>Cartridge (Oxygen)</v>
      </c>
      <c r="N173" s="92">
        <v>1</v>
      </c>
      <c r="O173" s="92" t="str">
        <f>Objects!$AW$16</f>
        <v>Scuba Tank (Pro)</v>
      </c>
      <c r="P173" s="92">
        <v>1</v>
      </c>
      <c r="Q173" s="92" t="str">
        <f>Objects!$S$9</f>
        <v>Cartridge (Oxygen)</v>
      </c>
      <c r="R173" s="92">
        <v>1</v>
      </c>
      <c r="S173" s="92"/>
      <c r="T173" s="92"/>
      <c r="U173" s="92"/>
      <c r="V173" s="92"/>
      <c r="W173" s="92"/>
      <c r="X173" s="225"/>
      <c r="AA173" s="81"/>
      <c r="AB173" s="81"/>
      <c r="AC173" s="81"/>
    </row>
    <row r="174" spans="1:29" ht="15" customHeight="1" x14ac:dyDescent="0.25">
      <c r="A174" s="142" t="str">
        <f>[3]Enums!$A$144</f>
        <v>1.1.0</v>
      </c>
      <c r="B174" s="92" t="b">
        <v>1</v>
      </c>
      <c r="C174" s="92" t="b">
        <v>0</v>
      </c>
      <c r="D174" s="92">
        <v>8</v>
      </c>
      <c r="E174" s="91" t="str">
        <f>Objects!$AW$16</f>
        <v>Scuba Tank (Pro)</v>
      </c>
      <c r="F174" s="225">
        <v>1</v>
      </c>
      <c r="G174" s="92"/>
      <c r="H174" s="92"/>
      <c r="I174" s="92"/>
      <c r="J174" s="92"/>
      <c r="K174" s="92"/>
      <c r="L174" s="92"/>
      <c r="M174" s="92"/>
      <c r="N174" s="92"/>
      <c r="O174" s="91"/>
      <c r="P174" s="225"/>
      <c r="Q174" s="92"/>
      <c r="R174" s="92"/>
      <c r="S174" s="92" t="str">
        <f>Objects!$S$9</f>
        <v>Cartridge (Oxygen)</v>
      </c>
      <c r="T174" s="92">
        <v>1</v>
      </c>
      <c r="U174" s="92" t="str">
        <f>Objects!$AW$16</f>
        <v>Scuba Tank (Pro)</v>
      </c>
      <c r="V174" s="92">
        <v>1</v>
      </c>
      <c r="W174" s="92" t="str">
        <f>Objects!$S$9</f>
        <v>Cartridge (Oxygen)</v>
      </c>
      <c r="X174" s="225">
        <v>1</v>
      </c>
      <c r="AA174" s="81"/>
      <c r="AB174" s="81"/>
      <c r="AC174" s="81"/>
    </row>
    <row r="175" spans="1:29" ht="15" customHeight="1" x14ac:dyDescent="0.25">
      <c r="A175" s="142" t="str">
        <f>[3]Enums!$A$144</f>
        <v>1.1.0</v>
      </c>
      <c r="B175" s="92" t="b">
        <v>1</v>
      </c>
      <c r="C175" s="92" t="b">
        <v>0</v>
      </c>
      <c r="D175" s="92">
        <v>8</v>
      </c>
      <c r="E175" s="91" t="str">
        <f>Objects!$AW$16</f>
        <v>Scuba Tank (Pro)</v>
      </c>
      <c r="F175" s="225">
        <v>1</v>
      </c>
      <c r="G175" s="92" t="str">
        <f>Objects!$AE$147</f>
        <v>Hose (Extreme Pressure)</v>
      </c>
      <c r="H175" s="92">
        <v>1</v>
      </c>
      <c r="I175" s="92" t="str">
        <f>Objects!$AW$24</f>
        <v>Regulator (Extreme Pressure)</v>
      </c>
      <c r="J175" s="92">
        <v>1</v>
      </c>
      <c r="K175" s="92" t="str">
        <f>Objects!$AE$147</f>
        <v>Hose (Extreme Pressure)</v>
      </c>
      <c r="L175" s="92">
        <v>1</v>
      </c>
      <c r="M175" s="92" t="str">
        <f>Objects!$S$9</f>
        <v>Cartridge (Oxygen)</v>
      </c>
      <c r="N175" s="92">
        <v>1</v>
      </c>
      <c r="O175" s="91" t="str">
        <f>Objects!$AL$55</f>
        <v>CIIR Wetsuit</v>
      </c>
      <c r="P175" s="225">
        <v>1</v>
      </c>
      <c r="Q175" s="92" t="str">
        <f>Objects!$S$9</f>
        <v>Cartridge (Oxygen)</v>
      </c>
      <c r="R175" s="92">
        <v>1</v>
      </c>
      <c r="S175" s="92"/>
      <c r="T175" s="92"/>
      <c r="U175" s="92"/>
      <c r="V175" s="92"/>
      <c r="W175" s="92"/>
      <c r="X175" s="225"/>
      <c r="AA175" s="81"/>
      <c r="AB175" s="81"/>
      <c r="AC175" s="81"/>
    </row>
    <row r="176" spans="1:29" ht="15" customHeight="1" x14ac:dyDescent="0.25">
      <c r="A176" s="142" t="str">
        <f>[3]Enums!$A$144</f>
        <v>1.1.0</v>
      </c>
      <c r="B176" s="92" t="b">
        <v>1</v>
      </c>
      <c r="C176" s="92" t="b">
        <v>0</v>
      </c>
      <c r="D176" s="92">
        <v>8</v>
      </c>
      <c r="E176" s="91" t="str">
        <f>Objects!$AW$16</f>
        <v>Scuba Tank (Pro)</v>
      </c>
      <c r="F176" s="225">
        <v>1</v>
      </c>
      <c r="G176" s="92" t="str">
        <f>Objects!$AE$147</f>
        <v>Hose (Extreme Pressure)</v>
      </c>
      <c r="H176" s="92">
        <v>1</v>
      </c>
      <c r="I176" s="92" t="str">
        <f>Objects!$AW$24</f>
        <v>Regulator (Extreme Pressure)</v>
      </c>
      <c r="J176" s="92">
        <v>1</v>
      </c>
      <c r="K176" s="92" t="str">
        <f>Objects!$AE$147</f>
        <v>Hose (Extreme Pressure)</v>
      </c>
      <c r="L176" s="92">
        <v>1</v>
      </c>
      <c r="M176" s="92" t="str">
        <f>Objects!$S$9</f>
        <v>Cartridge (Oxygen)</v>
      </c>
      <c r="N176" s="92">
        <v>1</v>
      </c>
      <c r="O176" s="91" t="str">
        <f>Objects!$AL$56</f>
        <v>BIIR Wetsuit</v>
      </c>
      <c r="P176" s="225">
        <v>1</v>
      </c>
      <c r="Q176" s="92" t="str">
        <f>Objects!$S$9</f>
        <v>Cartridge (Oxygen)</v>
      </c>
      <c r="R176" s="92">
        <v>1</v>
      </c>
      <c r="S176" s="92"/>
      <c r="T176" s="92"/>
      <c r="U176" s="92"/>
      <c r="V176" s="92"/>
      <c r="W176" s="92"/>
      <c r="X176" s="225"/>
      <c r="AA176" s="81"/>
      <c r="AB176" s="81"/>
      <c r="AC176" s="81"/>
    </row>
    <row r="177" spans="1:29" ht="15" customHeight="1" x14ac:dyDescent="0.25">
      <c r="A177" s="142" t="str">
        <f>[3]Enums!$A$144</f>
        <v>1.1.0</v>
      </c>
      <c r="B177" s="92" t="b">
        <v>1</v>
      </c>
      <c r="C177" s="92" t="b">
        <v>0</v>
      </c>
      <c r="D177" s="92">
        <v>8</v>
      </c>
      <c r="E177" s="91" t="str">
        <f>Objects!$AW$16</f>
        <v>Scuba Tank (Pro)</v>
      </c>
      <c r="F177" s="225">
        <v>1</v>
      </c>
      <c r="G177" s="92" t="str">
        <f>Objects!$AE$147</f>
        <v>Hose (Extreme Pressure)</v>
      </c>
      <c r="H177" s="92">
        <v>1</v>
      </c>
      <c r="I177" s="92" t="str">
        <f>Objects!$AW$24</f>
        <v>Regulator (Extreme Pressure)</v>
      </c>
      <c r="J177" s="92">
        <v>1</v>
      </c>
      <c r="K177" s="92" t="str">
        <f>Objects!$AE$147</f>
        <v>Hose (Extreme Pressure)</v>
      </c>
      <c r="L177" s="92">
        <v>1</v>
      </c>
      <c r="M177" s="92" t="str">
        <f>Objects!$S$9</f>
        <v>Cartridge (Oxygen)</v>
      </c>
      <c r="N177" s="92">
        <v>1</v>
      </c>
      <c r="O177" s="91" t="str">
        <f>Objects!$AL$57</f>
        <v>EPDM Wetsuit</v>
      </c>
      <c r="P177" s="225">
        <v>1</v>
      </c>
      <c r="Q177" s="92" t="str">
        <f>Objects!$S$9</f>
        <v>Cartridge (Oxygen)</v>
      </c>
      <c r="R177" s="92">
        <v>1</v>
      </c>
      <c r="S177" s="92"/>
      <c r="T177" s="92"/>
      <c r="U177" s="92"/>
      <c r="V177" s="92"/>
      <c r="W177" s="92"/>
      <c r="X177" s="225"/>
      <c r="AA177" s="81"/>
      <c r="AB177" s="81"/>
      <c r="AC177" s="81"/>
    </row>
    <row r="178" spans="1:29" ht="15" customHeight="1" x14ac:dyDescent="0.25">
      <c r="A178" s="142" t="str">
        <f>[3]Enums!$A$144</f>
        <v>1.1.0</v>
      </c>
      <c r="B178" s="92" t="b">
        <v>1</v>
      </c>
      <c r="C178" s="92" t="b">
        <v>0</v>
      </c>
      <c r="D178" s="92">
        <v>8</v>
      </c>
      <c r="E178" s="91" t="str">
        <f>Objects!$AW$16</f>
        <v>Scuba Tank (Pro)</v>
      </c>
      <c r="F178" s="225">
        <v>1</v>
      </c>
      <c r="G178" s="92" t="str">
        <f>Objects!$AE$147</f>
        <v>Hose (Extreme Pressure)</v>
      </c>
      <c r="H178" s="92">
        <v>1</v>
      </c>
      <c r="I178" s="92" t="str">
        <f>Objects!$AW$24</f>
        <v>Regulator (Extreme Pressure)</v>
      </c>
      <c r="J178" s="92">
        <v>1</v>
      </c>
      <c r="K178" s="92" t="str">
        <f>Objects!$AE$147</f>
        <v>Hose (Extreme Pressure)</v>
      </c>
      <c r="L178" s="92">
        <v>1</v>
      </c>
      <c r="M178" s="92" t="str">
        <f>Objects!$S$9</f>
        <v>Cartridge (Oxygen)</v>
      </c>
      <c r="N178" s="92">
        <v>1</v>
      </c>
      <c r="O178" s="91" t="str">
        <f>Objects!$AL$58</f>
        <v>EVA Wetsuit</v>
      </c>
      <c r="P178" s="225">
        <v>1</v>
      </c>
      <c r="Q178" s="92" t="str">
        <f>Objects!$S$9</f>
        <v>Cartridge (Oxygen)</v>
      </c>
      <c r="R178" s="92">
        <v>1</v>
      </c>
      <c r="S178" s="92"/>
      <c r="T178" s="92"/>
      <c r="U178" s="92"/>
      <c r="V178" s="92"/>
      <c r="W178" s="92"/>
      <c r="X178" s="225"/>
      <c r="AA178" s="81"/>
      <c r="AB178" s="81"/>
      <c r="AC178" s="81"/>
    </row>
    <row r="179" spans="1:29" ht="15" customHeight="1" x14ac:dyDescent="0.25">
      <c r="A179" s="142" t="str">
        <f>[3]Enums!$A$144</f>
        <v>1.1.0</v>
      </c>
      <c r="B179" s="92" t="b">
        <v>1</v>
      </c>
      <c r="C179" s="92" t="b">
        <v>0</v>
      </c>
      <c r="D179" s="92">
        <v>8</v>
      </c>
      <c r="E179" s="91" t="str">
        <f>Objects!$AW$16</f>
        <v>Scuba Tank (Pro)</v>
      </c>
      <c r="F179" s="225">
        <v>1</v>
      </c>
      <c r="G179" s="92" t="str">
        <f>Objects!$AE$147</f>
        <v>Hose (Extreme Pressure)</v>
      </c>
      <c r="H179" s="92">
        <v>1</v>
      </c>
      <c r="I179" s="92" t="str">
        <f>Objects!$AW$24</f>
        <v>Regulator (Extreme Pressure)</v>
      </c>
      <c r="J179" s="92">
        <v>1</v>
      </c>
      <c r="K179" s="92" t="str">
        <f>Objects!$AE$147</f>
        <v>Hose (Extreme Pressure)</v>
      </c>
      <c r="L179" s="92">
        <v>1</v>
      </c>
      <c r="M179" s="92" t="str">
        <f>Objects!$S$9</f>
        <v>Cartridge (Oxygen)</v>
      </c>
      <c r="N179" s="92">
        <v>1</v>
      </c>
      <c r="O179" s="91" t="str">
        <f>Objects!$AL$59</f>
        <v>PUR Wetsuit</v>
      </c>
      <c r="P179" s="225">
        <v>1</v>
      </c>
      <c r="Q179" s="92" t="str">
        <f>Objects!$S$9</f>
        <v>Cartridge (Oxygen)</v>
      </c>
      <c r="R179" s="92">
        <v>1</v>
      </c>
      <c r="S179" s="92"/>
      <c r="T179" s="92"/>
      <c r="U179" s="92"/>
      <c r="V179" s="92"/>
      <c r="W179" s="92"/>
      <c r="X179" s="225"/>
      <c r="AA179" s="81"/>
      <c r="AB179" s="81"/>
      <c r="AC179" s="81"/>
    </row>
    <row r="180" spans="1:29" ht="15" customHeight="1" x14ac:dyDescent="0.25">
      <c r="A180" s="229" t="str">
        <f>[3]Enums!$A$137</f>
        <v>1.0.3</v>
      </c>
      <c r="B180" s="92" t="b">
        <v>1</v>
      </c>
      <c r="C180" s="92" t="b">
        <v>0</v>
      </c>
      <c r="D180" s="92">
        <v>8</v>
      </c>
      <c r="E180" s="91" t="str">
        <f>Objects!$AW$40</f>
        <v>Stainless-PEEK Heated Knife</v>
      </c>
      <c r="F180" s="225">
        <v>1</v>
      </c>
      <c r="G180" s="92" t="str">
        <f>Objects!$D$18</f>
        <v>Stainless Steel Ingot</v>
      </c>
      <c r="H180" s="92">
        <v>1</v>
      </c>
      <c r="I180" s="92" t="str">
        <f>Objects!$D$18</f>
        <v>Stainless Steel Ingot</v>
      </c>
      <c r="J180" s="92">
        <v>1</v>
      </c>
      <c r="K180" s="92"/>
      <c r="L180" s="225"/>
      <c r="M180" s="92"/>
      <c r="N180" s="92"/>
      <c r="O180" s="91" t="str">
        <f>Objects!$AZ$154</f>
        <v>Redstone Block</v>
      </c>
      <c r="P180" s="225">
        <v>1</v>
      </c>
      <c r="Q180" s="92"/>
      <c r="R180" s="92"/>
      <c r="S180" s="92"/>
      <c r="T180" s="92"/>
      <c r="U180" s="92" t="str">
        <f>Objects!$AE$19</f>
        <v>Heated Knife Handle (PEEK)</v>
      </c>
      <c r="V180" s="92">
        <v>1</v>
      </c>
      <c r="W180" s="92"/>
      <c r="X180" s="225"/>
      <c r="AA180" s="81"/>
      <c r="AB180" s="81"/>
      <c r="AC180" s="81"/>
    </row>
    <row r="181" spans="1:29" ht="15" customHeight="1" x14ac:dyDescent="0.25">
      <c r="A181" s="222" t="str">
        <f>[3]Enums!$A$144</f>
        <v>1.1.0</v>
      </c>
      <c r="B181" s="92" t="b">
        <v>1</v>
      </c>
      <c r="C181" s="92" t="b">
        <v>1</v>
      </c>
      <c r="D181" s="92">
        <v>8</v>
      </c>
      <c r="E181" s="91" t="str">
        <f>Objects!$AK$48</f>
        <v>The Emperor's New Kevlar Helmet</v>
      </c>
      <c r="F181" s="225">
        <v>1</v>
      </c>
      <c r="G181" s="92" t="str">
        <f>Objects!$AK$5</f>
        <v>Kevlar Helmet</v>
      </c>
      <c r="H181" s="92">
        <v>1</v>
      </c>
      <c r="I181" s="92" t="str">
        <f>Objects!$AK$38</f>
        <v>The Emperor's New Hat</v>
      </c>
      <c r="J181" s="92">
        <v>1</v>
      </c>
      <c r="K181" s="92"/>
      <c r="L181" s="92"/>
      <c r="M181" s="92"/>
      <c r="N181" s="92"/>
      <c r="O181" s="91"/>
      <c r="P181" s="225"/>
      <c r="Q181" s="92"/>
      <c r="R181" s="92"/>
      <c r="S181" s="92"/>
      <c r="T181" s="92"/>
      <c r="U181" s="92"/>
      <c r="V181" s="92"/>
      <c r="W181" s="92"/>
      <c r="X181" s="225"/>
      <c r="AA181" s="81"/>
      <c r="AB181" s="81"/>
      <c r="AC181" s="81"/>
    </row>
    <row r="182" spans="1:29" ht="15" customHeight="1" x14ac:dyDescent="0.25">
      <c r="A182" s="222" t="str">
        <f>[3]Enums!$A$144</f>
        <v>1.1.0</v>
      </c>
      <c r="B182" s="92" t="b">
        <v>1</v>
      </c>
      <c r="C182" s="92" t="b">
        <v>1</v>
      </c>
      <c r="D182" s="92">
        <v>8</v>
      </c>
      <c r="E182" s="91" t="str">
        <f>Objects!$AM$48</f>
        <v>The Emperor's New Kevlar Pants</v>
      </c>
      <c r="F182" s="225">
        <v>1</v>
      </c>
      <c r="G182" s="92" t="str">
        <f>Objects!$AM$5</f>
        <v>Kevlar Pants</v>
      </c>
      <c r="H182" s="92">
        <v>1</v>
      </c>
      <c r="I182" s="92" t="str">
        <f>Objects!$AM$38</f>
        <v>The Emperor's New Pants</v>
      </c>
      <c r="J182" s="92">
        <v>1</v>
      </c>
      <c r="K182" s="92"/>
      <c r="L182" s="92"/>
      <c r="M182" s="92"/>
      <c r="N182" s="92"/>
      <c r="O182" s="92"/>
      <c r="P182" s="92"/>
      <c r="Q182" s="92"/>
      <c r="R182" s="92"/>
      <c r="S182" s="92"/>
      <c r="T182" s="92"/>
      <c r="U182" s="91"/>
      <c r="V182" s="225"/>
      <c r="W182" s="92"/>
      <c r="X182" s="92"/>
      <c r="AA182" s="81"/>
      <c r="AB182" s="81"/>
      <c r="AC182" s="81"/>
    </row>
    <row r="183" spans="1:29" ht="15" customHeight="1" x14ac:dyDescent="0.25">
      <c r="A183" s="222" t="str">
        <f>[3]Enums!$A$144</f>
        <v>1.1.0</v>
      </c>
      <c r="B183" s="92" t="b">
        <v>1</v>
      </c>
      <c r="C183" s="92" t="b">
        <v>1</v>
      </c>
      <c r="D183" s="92">
        <v>8</v>
      </c>
      <c r="E183" s="91" t="str">
        <f>Objects!$AN$48</f>
        <v>The Emperor's New Kevlar Shoes</v>
      </c>
      <c r="F183" s="225">
        <v>1</v>
      </c>
      <c r="G183" s="92" t="str">
        <f>Objects!$AN$5</f>
        <v>Kevlar Shoes</v>
      </c>
      <c r="H183" s="92">
        <v>1</v>
      </c>
      <c r="I183" s="92" t="str">
        <f>Objects!$AN$38</f>
        <v>The Emperor's New Shoes</v>
      </c>
      <c r="J183" s="92">
        <v>1</v>
      </c>
      <c r="K183" s="92"/>
      <c r="L183" s="92"/>
      <c r="M183" s="92"/>
      <c r="N183" s="92"/>
      <c r="O183" s="92"/>
      <c r="P183" s="92"/>
      <c r="Q183" s="92"/>
      <c r="R183" s="92"/>
      <c r="S183" s="92"/>
      <c r="T183" s="92"/>
      <c r="U183" s="91"/>
      <c r="V183" s="225"/>
      <c r="W183" s="92"/>
      <c r="X183" s="92"/>
      <c r="AA183" s="81"/>
      <c r="AB183" s="81"/>
      <c r="AC183" s="81"/>
    </row>
    <row r="184" spans="1:29" ht="15" customHeight="1" x14ac:dyDescent="0.25">
      <c r="A184" s="222" t="str">
        <f>[3]Enums!$A$144</f>
        <v>1.1.0</v>
      </c>
      <c r="B184" s="92" t="b">
        <v>1</v>
      </c>
      <c r="C184" s="92" t="b">
        <v>1</v>
      </c>
      <c r="D184" s="92">
        <v>8</v>
      </c>
      <c r="E184" s="91" t="str">
        <f>Objects!$AL$48</f>
        <v>The Emperor's New Kevlar Vest</v>
      </c>
      <c r="F184" s="225">
        <v>1</v>
      </c>
      <c r="G184" s="92" t="str">
        <f>Objects!$AL$5</f>
        <v>Kevlar Vest</v>
      </c>
      <c r="H184" s="92">
        <v>1</v>
      </c>
      <c r="I184" s="92" t="str">
        <f>Objects!$AL$38</f>
        <v>The Emperor's New Jacket</v>
      </c>
      <c r="J184" s="92">
        <v>1</v>
      </c>
      <c r="K184" s="92"/>
      <c r="L184" s="92"/>
      <c r="M184" s="92"/>
      <c r="N184" s="92"/>
      <c r="O184" s="92"/>
      <c r="P184" s="92"/>
      <c r="Q184" s="92"/>
      <c r="R184" s="92"/>
      <c r="S184" s="92"/>
      <c r="T184" s="92"/>
      <c r="U184" s="91"/>
      <c r="V184" s="225"/>
      <c r="W184" s="92"/>
      <c r="X184" s="92"/>
      <c r="AA184" s="81"/>
      <c r="AB184" s="81"/>
      <c r="AC184" s="81"/>
    </row>
    <row r="185" spans="1:29" ht="15" customHeight="1" x14ac:dyDescent="0.25">
      <c r="A185" s="222" t="str">
        <f>[3]Enums!$A$134</f>
        <v>1.0.0</v>
      </c>
      <c r="B185" s="92" t="b">
        <v>1</v>
      </c>
      <c r="C185" s="92" t="b">
        <v>0</v>
      </c>
      <c r="D185" s="92">
        <v>9</v>
      </c>
      <c r="E185" s="91" t="str">
        <f>Objects!$AW$9</f>
        <v>Jet Pack (Beginner)</v>
      </c>
      <c r="F185" s="225">
        <v>1</v>
      </c>
      <c r="G185" s="92" t="str">
        <f>Objects!$AE$14</f>
        <v>Hose (Low Pressure)</v>
      </c>
      <c r="H185" s="92">
        <v>1</v>
      </c>
      <c r="I185" s="92" t="str">
        <f>Objects!$AW$21</f>
        <v>Regulator (Low Pressure)</v>
      </c>
      <c r="J185" s="92">
        <v>1</v>
      </c>
      <c r="K185" s="92" t="str">
        <f>Objects!$AE$14</f>
        <v>Hose (Low Pressure)</v>
      </c>
      <c r="L185" s="92">
        <v>1</v>
      </c>
      <c r="M185" s="92" t="str">
        <f>Objects!$I$24</f>
        <v>Cartridge (Propane)</v>
      </c>
      <c r="N185" s="92">
        <v>1</v>
      </c>
      <c r="O185" s="92" t="str">
        <f>Objects!$AL$5</f>
        <v>Kevlar Vest</v>
      </c>
      <c r="P185" s="92">
        <v>1</v>
      </c>
      <c r="Q185" s="92" t="str">
        <f>Objects!$I$24</f>
        <v>Cartridge (Propane)</v>
      </c>
      <c r="R185" s="92">
        <v>1</v>
      </c>
      <c r="S185" s="92"/>
      <c r="T185" s="92"/>
      <c r="U185" s="91"/>
      <c r="V185" s="225"/>
      <c r="W185" s="92"/>
      <c r="X185" s="92"/>
      <c r="AA185" s="81"/>
      <c r="AB185" s="81"/>
      <c r="AC185" s="81"/>
    </row>
    <row r="186" spans="1:29" ht="15" customHeight="1" x14ac:dyDescent="0.25">
      <c r="A186" s="222" t="str">
        <f>[3]Enums!$A$134</f>
        <v>1.0.0</v>
      </c>
      <c r="B186" s="92" t="b">
        <v>1</v>
      </c>
      <c r="C186" s="92" t="b">
        <v>0</v>
      </c>
      <c r="D186" s="92">
        <v>9</v>
      </c>
      <c r="E186" s="91" t="str">
        <f>Objects!$AW11</f>
        <v>Laser</v>
      </c>
      <c r="F186" s="225">
        <v>1</v>
      </c>
      <c r="G186" s="91"/>
      <c r="H186" s="92"/>
      <c r="I186" s="92" t="str">
        <f>Objects!$AY$145</f>
        <v>Nether Star</v>
      </c>
      <c r="J186" s="92">
        <v>1</v>
      </c>
      <c r="K186" s="92"/>
      <c r="L186" s="225"/>
      <c r="M186" s="91" t="str">
        <f>Objects!$AY$145</f>
        <v>Nether Star</v>
      </c>
      <c r="N186" s="92">
        <v>1</v>
      </c>
      <c r="O186" s="92" t="str">
        <f>Objects!$AZ$154</f>
        <v>Redstone Block</v>
      </c>
      <c r="P186" s="92">
        <v>1</v>
      </c>
      <c r="Q186" s="92" t="str">
        <f>Objects!$AY$145</f>
        <v>Nether Star</v>
      </c>
      <c r="R186" s="225">
        <v>1</v>
      </c>
      <c r="S186" s="91"/>
      <c r="T186" s="92"/>
      <c r="U186" s="92" t="str">
        <f>Objects!$AY$145</f>
        <v>Nether Star</v>
      </c>
      <c r="V186" s="92">
        <v>1</v>
      </c>
      <c r="W186" s="92"/>
      <c r="X186" s="225"/>
      <c r="AA186" s="81"/>
      <c r="AB186" s="81"/>
      <c r="AC186" s="81"/>
    </row>
    <row r="187" spans="1:29" ht="15" customHeight="1" x14ac:dyDescent="0.25">
      <c r="A187" s="222" t="str">
        <f>[3]Enums!$A$134</f>
        <v>1.0.0</v>
      </c>
      <c r="B187" s="92" t="b">
        <v>1</v>
      </c>
      <c r="C187" s="92" t="b">
        <v>0</v>
      </c>
      <c r="D187" s="92">
        <v>8</v>
      </c>
      <c r="E187" s="91" t="str">
        <f>Objects!$AW$17</f>
        <v>Structural Truss</v>
      </c>
      <c r="F187" s="225">
        <v>1</v>
      </c>
      <c r="G187" s="91" t="str">
        <f>Objects!$D$16</f>
        <v>Aluminum Ingot</v>
      </c>
      <c r="H187" s="92">
        <v>1</v>
      </c>
      <c r="I187" s="92"/>
      <c r="J187" s="92"/>
      <c r="K187" s="92" t="str">
        <f t="shared" ref="K187:K192" si="0">G187</f>
        <v>Aluminum Ingot</v>
      </c>
      <c r="L187" s="225">
        <v>1</v>
      </c>
      <c r="M187" s="91"/>
      <c r="N187" s="92"/>
      <c r="O187" s="92" t="str">
        <f t="shared" ref="O187:O192" si="1">G187</f>
        <v>Aluminum Ingot</v>
      </c>
      <c r="P187" s="92">
        <v>1</v>
      </c>
      <c r="Q187" s="92"/>
      <c r="R187" s="225"/>
      <c r="S187" s="91" t="str">
        <f t="shared" ref="S187:S192" si="2">G187</f>
        <v>Aluminum Ingot</v>
      </c>
      <c r="T187" s="92">
        <v>1</v>
      </c>
      <c r="U187" s="92"/>
      <c r="V187" s="92"/>
      <c r="W187" s="92" t="str">
        <f t="shared" ref="W187:W192" si="3">G187</f>
        <v>Aluminum Ingot</v>
      </c>
      <c r="X187" s="225">
        <v>1</v>
      </c>
      <c r="AA187" s="81"/>
      <c r="AB187" s="81"/>
      <c r="AC187" s="81"/>
    </row>
    <row r="188" spans="1:29" ht="15" customHeight="1" x14ac:dyDescent="0.25">
      <c r="A188" s="222" t="str">
        <f>[3]Enums!$A$134</f>
        <v>1.0.0</v>
      </c>
      <c r="B188" s="92" t="b">
        <v>1</v>
      </c>
      <c r="C188" s="92" t="b">
        <v>0</v>
      </c>
      <c r="D188" s="92">
        <v>8</v>
      </c>
      <c r="E188" s="91" t="str">
        <f>Objects!$AW$17</f>
        <v>Structural Truss</v>
      </c>
      <c r="F188" s="225">
        <v>1</v>
      </c>
      <c r="G188" s="91" t="str">
        <f>Objects!$D$19</f>
        <v>Brass Ingot</v>
      </c>
      <c r="H188" s="92">
        <v>1</v>
      </c>
      <c r="I188" s="92"/>
      <c r="J188" s="92"/>
      <c r="K188" s="92" t="str">
        <f t="shared" si="0"/>
        <v>Brass Ingot</v>
      </c>
      <c r="L188" s="225">
        <v>1</v>
      </c>
      <c r="M188" s="91"/>
      <c r="N188" s="92"/>
      <c r="O188" s="92" t="str">
        <f t="shared" si="1"/>
        <v>Brass Ingot</v>
      </c>
      <c r="P188" s="92">
        <v>1</v>
      </c>
      <c r="Q188" s="92"/>
      <c r="R188" s="225"/>
      <c r="S188" s="91" t="str">
        <f t="shared" si="2"/>
        <v>Brass Ingot</v>
      </c>
      <c r="T188" s="92">
        <v>1</v>
      </c>
      <c r="U188" s="92"/>
      <c r="V188" s="92"/>
      <c r="W188" s="92" t="str">
        <f t="shared" si="3"/>
        <v>Brass Ingot</v>
      </c>
      <c r="X188" s="225">
        <v>1</v>
      </c>
      <c r="AA188" s="81"/>
      <c r="AB188" s="81"/>
      <c r="AC188" s="81"/>
    </row>
    <row r="189" spans="1:29" ht="15" customHeight="1" x14ac:dyDescent="0.25">
      <c r="A189" s="222" t="str">
        <f>[3]Enums!$A$134</f>
        <v>1.0.0</v>
      </c>
      <c r="B189" s="92" t="b">
        <v>1</v>
      </c>
      <c r="C189" s="92" t="b">
        <v>0</v>
      </c>
      <c r="D189" s="92">
        <v>8</v>
      </c>
      <c r="E189" s="91" t="str">
        <f>Objects!$AW$17</f>
        <v>Structural Truss</v>
      </c>
      <c r="F189" s="225">
        <v>1</v>
      </c>
      <c r="G189" s="91" t="str">
        <f>Objects!$D$20</f>
        <v>Bronze Ingot</v>
      </c>
      <c r="H189" s="92">
        <v>1</v>
      </c>
      <c r="I189" s="92"/>
      <c r="J189" s="92"/>
      <c r="K189" s="92" t="str">
        <f t="shared" si="0"/>
        <v>Bronze Ingot</v>
      </c>
      <c r="L189" s="225">
        <v>1</v>
      </c>
      <c r="M189" s="91"/>
      <c r="N189" s="92"/>
      <c r="O189" s="92" t="str">
        <f t="shared" si="1"/>
        <v>Bronze Ingot</v>
      </c>
      <c r="P189" s="92">
        <v>1</v>
      </c>
      <c r="Q189" s="92"/>
      <c r="R189" s="225"/>
      <c r="S189" s="91" t="str">
        <f t="shared" si="2"/>
        <v>Bronze Ingot</v>
      </c>
      <c r="T189" s="92">
        <v>1</v>
      </c>
      <c r="U189" s="92"/>
      <c r="V189" s="92"/>
      <c r="W189" s="92" t="str">
        <f t="shared" si="3"/>
        <v>Bronze Ingot</v>
      </c>
      <c r="X189" s="225">
        <v>1</v>
      </c>
      <c r="AA189" s="81"/>
      <c r="AB189" s="81"/>
      <c r="AC189" s="81"/>
    </row>
    <row r="190" spans="1:29" ht="15" customHeight="1" x14ac:dyDescent="0.25">
      <c r="A190" s="222" t="str">
        <f>[3]Enums!$A$134</f>
        <v>1.0.0</v>
      </c>
      <c r="B190" s="92" t="b">
        <v>1</v>
      </c>
      <c r="C190" s="92" t="b">
        <v>0</v>
      </c>
      <c r="D190" s="92">
        <v>8</v>
      </c>
      <c r="E190" s="91" t="str">
        <f>Objects!$AW$17</f>
        <v>Structural Truss</v>
      </c>
      <c r="F190" s="225">
        <v>1</v>
      </c>
      <c r="G190" s="91" t="str">
        <f>Objects!$D$3</f>
        <v>Titanium Ingot</v>
      </c>
      <c r="H190" s="92">
        <v>1</v>
      </c>
      <c r="I190" s="92"/>
      <c r="J190" s="92"/>
      <c r="K190" s="92" t="str">
        <f t="shared" si="0"/>
        <v>Titanium Ingot</v>
      </c>
      <c r="L190" s="225">
        <v>1</v>
      </c>
      <c r="M190" s="91"/>
      <c r="N190" s="92"/>
      <c r="O190" s="92" t="str">
        <f t="shared" si="1"/>
        <v>Titanium Ingot</v>
      </c>
      <c r="P190" s="92">
        <v>1</v>
      </c>
      <c r="Q190" s="92"/>
      <c r="R190" s="225"/>
      <c r="S190" s="91" t="str">
        <f t="shared" si="2"/>
        <v>Titanium Ingot</v>
      </c>
      <c r="T190" s="92">
        <v>1</v>
      </c>
      <c r="U190" s="92"/>
      <c r="V190" s="92"/>
      <c r="W190" s="92" t="str">
        <f t="shared" si="3"/>
        <v>Titanium Ingot</v>
      </c>
      <c r="X190" s="225">
        <v>1</v>
      </c>
      <c r="AA190" s="81"/>
      <c r="AB190" s="81"/>
      <c r="AC190" s="81"/>
    </row>
    <row r="191" spans="1:29" ht="15" customHeight="1" x14ac:dyDescent="0.25">
      <c r="A191" s="222" t="str">
        <f>[3]Enums!$A$134</f>
        <v>1.0.0</v>
      </c>
      <c r="B191" s="92" t="b">
        <v>1</v>
      </c>
      <c r="C191" s="92" t="b">
        <v>0</v>
      </c>
      <c r="D191" s="92">
        <v>8</v>
      </c>
      <c r="E191" s="91" t="str">
        <f>Objects!$AW$17</f>
        <v>Structural Truss</v>
      </c>
      <c r="F191" s="225">
        <v>1</v>
      </c>
      <c r="G191" s="91" t="str">
        <f>Objects!$D$9</f>
        <v>Palladium Ingot</v>
      </c>
      <c r="H191" s="92">
        <v>1</v>
      </c>
      <c r="I191" s="92"/>
      <c r="J191" s="92"/>
      <c r="K191" s="92" t="str">
        <f t="shared" si="0"/>
        <v>Palladium Ingot</v>
      </c>
      <c r="L191" s="225">
        <v>1</v>
      </c>
      <c r="M191" s="91"/>
      <c r="N191" s="92"/>
      <c r="O191" s="92" t="str">
        <f t="shared" si="1"/>
        <v>Palladium Ingot</v>
      </c>
      <c r="P191" s="92">
        <v>1</v>
      </c>
      <c r="Q191" s="92"/>
      <c r="R191" s="225"/>
      <c r="S191" s="91" t="str">
        <f t="shared" si="2"/>
        <v>Palladium Ingot</v>
      </c>
      <c r="T191" s="92">
        <v>1</v>
      </c>
      <c r="U191" s="92"/>
      <c r="V191" s="92"/>
      <c r="W191" s="92" t="str">
        <f t="shared" si="3"/>
        <v>Palladium Ingot</v>
      </c>
      <c r="X191" s="225">
        <v>1</v>
      </c>
      <c r="AA191" s="81"/>
      <c r="AB191" s="81"/>
      <c r="AC191" s="81"/>
    </row>
    <row r="192" spans="1:29" ht="15" customHeight="1" x14ac:dyDescent="0.25">
      <c r="A192" s="222" t="str">
        <f>[3]Enums!$A$134</f>
        <v>1.0.0</v>
      </c>
      <c r="B192" s="92" t="b">
        <v>1</v>
      </c>
      <c r="C192" s="92" t="b">
        <v>0</v>
      </c>
      <c r="D192" s="92">
        <v>8</v>
      </c>
      <c r="E192" s="91" t="str">
        <f>Objects!$AW$17</f>
        <v>Structural Truss</v>
      </c>
      <c r="F192" s="225">
        <v>1</v>
      </c>
      <c r="G192" s="91" t="str">
        <f>Objects!$D$13</f>
        <v>Platinum Ingot</v>
      </c>
      <c r="H192" s="92">
        <v>1</v>
      </c>
      <c r="I192" s="92"/>
      <c r="J192" s="92"/>
      <c r="K192" s="92" t="str">
        <f t="shared" si="0"/>
        <v>Platinum Ingot</v>
      </c>
      <c r="L192" s="225">
        <v>1</v>
      </c>
      <c r="M192" s="91"/>
      <c r="N192" s="92"/>
      <c r="O192" s="92" t="str">
        <f t="shared" si="1"/>
        <v>Platinum Ingot</v>
      </c>
      <c r="P192" s="92">
        <v>1</v>
      </c>
      <c r="Q192" s="92"/>
      <c r="R192" s="225"/>
      <c r="S192" s="91" t="str">
        <f t="shared" si="2"/>
        <v>Platinum Ingot</v>
      </c>
      <c r="T192" s="92">
        <v>1</v>
      </c>
      <c r="U192" s="92"/>
      <c r="V192" s="92"/>
      <c r="W192" s="92" t="str">
        <f t="shared" si="3"/>
        <v>Platinum Ingot</v>
      </c>
      <c r="X192" s="225">
        <v>1</v>
      </c>
      <c r="AA192" s="81"/>
      <c r="AB192" s="81"/>
      <c r="AC192" s="81"/>
    </row>
    <row r="193" spans="1:29" ht="15" customHeight="1" x14ac:dyDescent="0.25">
      <c r="A193" s="222" t="str">
        <f>[3]Enums!$A$144</f>
        <v>1.1.0</v>
      </c>
      <c r="B193" s="92" t="b">
        <v>1</v>
      </c>
      <c r="C193" s="92" t="b">
        <v>1</v>
      </c>
      <c r="D193" s="92">
        <v>6</v>
      </c>
      <c r="E193" s="92" t="str">
        <f>Objects!$AW$53</f>
        <v>Jet Pack (Intermediate)</v>
      </c>
      <c r="F193" s="92">
        <v>1</v>
      </c>
      <c r="G193" s="92" t="str">
        <f>Objects!$I$24</f>
        <v>Cartridge (Propane)</v>
      </c>
      <c r="H193" s="92">
        <v>2</v>
      </c>
      <c r="I193" s="92" t="str">
        <f>Objects!$AW$53</f>
        <v>Jet Pack (Intermediate)</v>
      </c>
      <c r="J193" s="92">
        <v>1</v>
      </c>
      <c r="K193" s="92"/>
      <c r="L193" s="225"/>
      <c r="M193" s="91"/>
      <c r="N193" s="92"/>
      <c r="O193" s="92"/>
      <c r="P193" s="92"/>
      <c r="Q193" s="92"/>
      <c r="R193" s="225"/>
      <c r="S193" s="91"/>
      <c r="T193" s="92"/>
      <c r="U193" s="92"/>
      <c r="V193" s="92"/>
      <c r="W193" s="92"/>
      <c r="X193" s="225"/>
      <c r="AA193" s="81"/>
      <c r="AB193" s="81"/>
      <c r="AC193" s="81"/>
    </row>
    <row r="194" spans="1:29" ht="15" customHeight="1" x14ac:dyDescent="0.25">
      <c r="A194" s="222" t="str">
        <f>[3]Enums!$A$134</f>
        <v>1.0.0</v>
      </c>
      <c r="B194" s="92" t="b">
        <v>1</v>
      </c>
      <c r="C194" s="92" t="b">
        <v>0</v>
      </c>
      <c r="D194" s="92">
        <v>9</v>
      </c>
      <c r="E194" s="92" t="str">
        <f>Objects!$AW$53</f>
        <v>Jet Pack (Intermediate)</v>
      </c>
      <c r="F194" s="225">
        <v>1</v>
      </c>
      <c r="G194" s="92" t="str">
        <f>Objects!$AE$145</f>
        <v>Hose (Medium Pressure)</v>
      </c>
      <c r="H194" s="92">
        <v>1</v>
      </c>
      <c r="I194" s="92" t="str">
        <f>Objects!$AW$22</f>
        <v>Regulator (Medium Pressure)</v>
      </c>
      <c r="J194" s="92">
        <v>1</v>
      </c>
      <c r="K194" s="92" t="str">
        <f>Objects!$AE$145</f>
        <v>Hose (Medium Pressure)</v>
      </c>
      <c r="L194" s="92">
        <v>1</v>
      </c>
      <c r="M194" s="92" t="str">
        <f>Objects!$I$24</f>
        <v>Cartridge (Propane)</v>
      </c>
      <c r="N194" s="92">
        <v>1</v>
      </c>
      <c r="O194" s="92" t="str">
        <f>Objects!$AL$5</f>
        <v>Kevlar Vest</v>
      </c>
      <c r="P194" s="92">
        <v>1</v>
      </c>
      <c r="Q194" s="92" t="str">
        <f>Objects!$I$24</f>
        <v>Cartridge (Propane)</v>
      </c>
      <c r="R194" s="92">
        <v>1</v>
      </c>
      <c r="S194" s="92"/>
      <c r="T194" s="92"/>
      <c r="U194" s="91"/>
      <c r="V194" s="225"/>
      <c r="W194" s="92"/>
      <c r="X194" s="92"/>
      <c r="AA194" s="81"/>
      <c r="AB194" s="81"/>
      <c r="AC194" s="81"/>
    </row>
    <row r="195" spans="1:29" ht="15" customHeight="1" x14ac:dyDescent="0.25">
      <c r="A195" s="222" t="str">
        <f>[3]Enums!$A$144</f>
        <v>1.1.0</v>
      </c>
      <c r="B195" s="92" t="b">
        <v>1</v>
      </c>
      <c r="C195" s="92" t="b">
        <v>1</v>
      </c>
      <c r="D195" s="92">
        <v>6</v>
      </c>
      <c r="E195" s="92" t="str">
        <f>Objects!$AW$54</f>
        <v>Jet Pack (Advanced)</v>
      </c>
      <c r="F195" s="92">
        <v>1</v>
      </c>
      <c r="G195" s="92" t="str">
        <f>Objects!$I$24</f>
        <v>Cartridge (Propane)</v>
      </c>
      <c r="H195" s="92">
        <v>2</v>
      </c>
      <c r="I195" s="92" t="str">
        <f>Objects!$AW$54</f>
        <v>Jet Pack (Advanced)</v>
      </c>
      <c r="J195" s="92">
        <v>1</v>
      </c>
      <c r="K195" s="92"/>
      <c r="L195" s="225"/>
      <c r="M195" s="91"/>
      <c r="N195" s="92"/>
      <c r="O195" s="92"/>
      <c r="P195" s="92"/>
      <c r="Q195" s="92"/>
      <c r="R195" s="225"/>
      <c r="S195" s="91"/>
      <c r="T195" s="92"/>
      <c r="U195" s="92"/>
      <c r="V195" s="92"/>
      <c r="W195" s="92"/>
      <c r="X195" s="225"/>
      <c r="AA195" s="81"/>
      <c r="AB195" s="81"/>
      <c r="AC195" s="81"/>
    </row>
    <row r="196" spans="1:29" ht="15" customHeight="1" x14ac:dyDescent="0.25">
      <c r="A196" s="222" t="str">
        <f>[3]Enums!$A$134</f>
        <v>1.0.0</v>
      </c>
      <c r="B196" s="92" t="b">
        <v>1</v>
      </c>
      <c r="C196" s="92" t="b">
        <v>0</v>
      </c>
      <c r="D196" s="92">
        <v>9</v>
      </c>
      <c r="E196" s="92" t="str">
        <f>Objects!$AW$54</f>
        <v>Jet Pack (Advanced)</v>
      </c>
      <c r="F196" s="225">
        <v>1</v>
      </c>
      <c r="G196" s="92" t="str">
        <f>Objects!$AE$146</f>
        <v>Hose (High Pressure)</v>
      </c>
      <c r="H196" s="92">
        <v>1</v>
      </c>
      <c r="I196" s="92" t="str">
        <f>Objects!$AW$23</f>
        <v>Regulator (High Pressure)</v>
      </c>
      <c r="J196" s="92">
        <v>1</v>
      </c>
      <c r="K196" s="92" t="str">
        <f>Objects!$AE$146</f>
        <v>Hose (High Pressure)</v>
      </c>
      <c r="L196" s="92">
        <v>1</v>
      </c>
      <c r="M196" s="92" t="str">
        <f>Objects!$I$24</f>
        <v>Cartridge (Propane)</v>
      </c>
      <c r="N196" s="92">
        <v>1</v>
      </c>
      <c r="O196" s="92" t="str">
        <f>Objects!$AL$5</f>
        <v>Kevlar Vest</v>
      </c>
      <c r="P196" s="92">
        <v>1</v>
      </c>
      <c r="Q196" s="92" t="str">
        <f>Objects!$I$24</f>
        <v>Cartridge (Propane)</v>
      </c>
      <c r="R196" s="92">
        <v>1</v>
      </c>
      <c r="S196" s="92"/>
      <c r="T196" s="92"/>
      <c r="U196" s="91"/>
      <c r="V196" s="225"/>
      <c r="W196" s="92"/>
      <c r="X196" s="92"/>
      <c r="AA196" s="81"/>
      <c r="AB196" s="81"/>
      <c r="AC196" s="81"/>
    </row>
    <row r="197" spans="1:29" ht="15" customHeight="1" x14ac:dyDescent="0.25">
      <c r="A197" s="222" t="str">
        <f>[3]Enums!$A$144</f>
        <v>1.1.0</v>
      </c>
      <c r="B197" s="92" t="b">
        <v>1</v>
      </c>
      <c r="C197" s="92" t="b">
        <v>1</v>
      </c>
      <c r="D197" s="92">
        <v>6</v>
      </c>
      <c r="E197" s="92" t="str">
        <f>Objects!$AW$55</f>
        <v>Jet Pack (Pro)</v>
      </c>
      <c r="F197" s="92">
        <v>1</v>
      </c>
      <c r="G197" s="92" t="str">
        <f>Objects!$I$24</f>
        <v>Cartridge (Propane)</v>
      </c>
      <c r="H197" s="92">
        <v>2</v>
      </c>
      <c r="I197" s="92" t="str">
        <f>Objects!$AW$55</f>
        <v>Jet Pack (Pro)</v>
      </c>
      <c r="J197" s="92">
        <v>1</v>
      </c>
      <c r="K197" s="92"/>
      <c r="L197" s="225"/>
      <c r="M197" s="91"/>
      <c r="N197" s="92"/>
      <c r="O197" s="92"/>
      <c r="P197" s="92"/>
      <c r="Q197" s="92"/>
      <c r="R197" s="225"/>
      <c r="S197" s="91"/>
      <c r="T197" s="92"/>
      <c r="U197" s="92"/>
      <c r="V197" s="92"/>
      <c r="W197" s="92"/>
      <c r="X197" s="225"/>
      <c r="AA197" s="81"/>
      <c r="AB197" s="81"/>
      <c r="AC197" s="81"/>
    </row>
    <row r="198" spans="1:29" ht="15" customHeight="1" x14ac:dyDescent="0.25">
      <c r="A198" s="222" t="str">
        <f>[3]Enums!$A$134</f>
        <v>1.0.0</v>
      </c>
      <c r="B198" s="92" t="b">
        <v>1</v>
      </c>
      <c r="C198" s="92" t="b">
        <v>0</v>
      </c>
      <c r="D198" s="92">
        <v>9</v>
      </c>
      <c r="E198" s="92" t="str">
        <f>Objects!$AW$55</f>
        <v>Jet Pack (Pro)</v>
      </c>
      <c r="F198" s="225">
        <v>1</v>
      </c>
      <c r="G198" s="92" t="str">
        <f>Objects!$AE$147</f>
        <v>Hose (Extreme Pressure)</v>
      </c>
      <c r="H198" s="92">
        <v>1</v>
      </c>
      <c r="I198" s="92" t="str">
        <f>Objects!$AW$24</f>
        <v>Regulator (Extreme Pressure)</v>
      </c>
      <c r="J198" s="92">
        <v>1</v>
      </c>
      <c r="K198" s="92" t="str">
        <f>Objects!$AE$147</f>
        <v>Hose (Extreme Pressure)</v>
      </c>
      <c r="L198" s="92">
        <v>1</v>
      </c>
      <c r="M198" s="92" t="str">
        <f>Objects!$I$24</f>
        <v>Cartridge (Propane)</v>
      </c>
      <c r="N198" s="92">
        <v>1</v>
      </c>
      <c r="O198" s="92" t="str">
        <f>Objects!$AL$5</f>
        <v>Kevlar Vest</v>
      </c>
      <c r="P198" s="92">
        <v>1</v>
      </c>
      <c r="Q198" s="92" t="str">
        <f>Objects!$I$24</f>
        <v>Cartridge (Propane)</v>
      </c>
      <c r="R198" s="92">
        <v>1</v>
      </c>
      <c r="S198" s="92"/>
      <c r="T198" s="92"/>
      <c r="U198" s="91"/>
      <c r="V198" s="225"/>
      <c r="W198" s="92"/>
      <c r="X198" s="92"/>
      <c r="AA198" s="81"/>
      <c r="AB198" s="81"/>
      <c r="AC198" s="81"/>
    </row>
    <row r="199" spans="1:29" ht="15" customHeight="1" x14ac:dyDescent="0.25">
      <c r="A199" s="222" t="str">
        <f>[3]Enums!$A$146</f>
        <v>1.1.2</v>
      </c>
      <c r="B199" s="92" t="b">
        <v>1</v>
      </c>
      <c r="C199" s="92" t="b">
        <v>0</v>
      </c>
      <c r="D199" s="92">
        <v>8</v>
      </c>
      <c r="E199" s="91" t="str">
        <f>Objects!$AW$56</f>
        <v>Carbon Fiber Weave</v>
      </c>
      <c r="F199" s="225">
        <v>1</v>
      </c>
      <c r="G199" s="91" t="str">
        <f>Objects!$AE$25</f>
        <v>Fibers (Carbon Fiber)</v>
      </c>
      <c r="H199" s="92">
        <v>1</v>
      </c>
      <c r="I199" s="92"/>
      <c r="J199" s="92"/>
      <c r="K199" s="91" t="str">
        <f>Objects!$AE$25</f>
        <v>Fibers (Carbon Fiber)</v>
      </c>
      <c r="L199" s="92">
        <v>1</v>
      </c>
      <c r="M199" s="91"/>
      <c r="N199" s="92"/>
      <c r="O199" s="91" t="str">
        <f>Objects!$AE$25</f>
        <v>Fibers (Carbon Fiber)</v>
      </c>
      <c r="P199" s="92">
        <v>1</v>
      </c>
      <c r="Q199" s="92"/>
      <c r="R199" s="225"/>
      <c r="S199" s="91" t="str">
        <f>Objects!$AE$25</f>
        <v>Fibers (Carbon Fiber)</v>
      </c>
      <c r="T199" s="92">
        <v>1</v>
      </c>
      <c r="U199" s="92"/>
      <c r="V199" s="92"/>
      <c r="W199" s="91" t="str">
        <f>Objects!$AE$25</f>
        <v>Fibers (Carbon Fiber)</v>
      </c>
      <c r="X199" s="92">
        <v>1</v>
      </c>
      <c r="AA199" s="81"/>
      <c r="AB199" s="81"/>
      <c r="AC199" s="81"/>
    </row>
    <row r="200" spans="1:29" ht="15" customHeight="1" x14ac:dyDescent="0.25">
      <c r="A200" s="222" t="str">
        <f>[3]Enums!$A$149</f>
        <v>1.2.3</v>
      </c>
      <c r="B200" s="92" t="b">
        <v>1</v>
      </c>
      <c r="C200" s="92" t="b">
        <v>0</v>
      </c>
      <c r="D200" s="92">
        <v>8</v>
      </c>
      <c r="E200" s="91" t="str">
        <f>Objects!$AW$57</f>
        <v>Freeze Ray (Beginner)</v>
      </c>
      <c r="F200" s="225">
        <v>1</v>
      </c>
      <c r="G200" s="91"/>
      <c r="H200" s="92"/>
      <c r="I200" s="92" t="str">
        <f>Objects!$AW$21</f>
        <v>Regulator (Low Pressure)</v>
      </c>
      <c r="J200" s="92">
        <v>1</v>
      </c>
      <c r="K200" s="92" t="str">
        <f>Objects!$AE$14</f>
        <v>Hose (Low Pressure)</v>
      </c>
      <c r="L200" s="225">
        <v>1</v>
      </c>
      <c r="M200" s="91" t="str">
        <f>Objects!$K$317</f>
        <v>Beaker (Deionized Water)</v>
      </c>
      <c r="N200" s="92">
        <v>1</v>
      </c>
      <c r="O200" s="92" t="str">
        <f>Objects!$AL$5</f>
        <v>Kevlar Vest</v>
      </c>
      <c r="P200" s="92">
        <v>1</v>
      </c>
      <c r="Q200" s="92" t="str">
        <f>Objects!$I$24</f>
        <v>Cartridge (Propane)</v>
      </c>
      <c r="R200" s="225">
        <v>1</v>
      </c>
      <c r="S200" s="91"/>
      <c r="T200" s="92"/>
      <c r="U200" s="92"/>
      <c r="V200" s="92"/>
      <c r="W200" s="92"/>
      <c r="X200" s="225"/>
      <c r="AA200" s="81"/>
      <c r="AB200" s="81"/>
      <c r="AC200" s="81"/>
    </row>
    <row r="201" spans="1:29" ht="15" customHeight="1" x14ac:dyDescent="0.25">
      <c r="A201" s="222" t="str">
        <f>[3]Enums!$A$149</f>
        <v>1.2.3</v>
      </c>
      <c r="B201" s="92" t="b">
        <v>1</v>
      </c>
      <c r="C201" s="92" t="b">
        <v>0</v>
      </c>
      <c r="D201" s="92">
        <v>8</v>
      </c>
      <c r="E201" s="91" t="str">
        <f>Objects!$AW$58</f>
        <v>Freeze Ray (Intermediate)</v>
      </c>
      <c r="F201" s="225">
        <v>1</v>
      </c>
      <c r="G201" s="91"/>
      <c r="H201" s="92"/>
      <c r="I201" s="92" t="str">
        <f>Objects!$AW$22</f>
        <v>Regulator (Medium Pressure)</v>
      </c>
      <c r="J201" s="92">
        <v>1</v>
      </c>
      <c r="K201" s="92" t="str">
        <f>Objects!$AE$145</f>
        <v>Hose (Medium Pressure)</v>
      </c>
      <c r="L201" s="225">
        <v>1</v>
      </c>
      <c r="M201" s="91" t="str">
        <f>Objects!$K$317</f>
        <v>Beaker (Deionized Water)</v>
      </c>
      <c r="N201" s="92">
        <v>1</v>
      </c>
      <c r="O201" s="92" t="str">
        <f>Objects!$AL$5</f>
        <v>Kevlar Vest</v>
      </c>
      <c r="P201" s="92">
        <v>1</v>
      </c>
      <c r="Q201" s="92" t="str">
        <f>Objects!$I$24</f>
        <v>Cartridge (Propane)</v>
      </c>
      <c r="R201" s="225">
        <v>1</v>
      </c>
      <c r="S201" s="91"/>
      <c r="T201" s="92"/>
      <c r="U201" s="92"/>
      <c r="V201" s="92"/>
      <c r="W201" s="92"/>
      <c r="X201" s="225"/>
      <c r="AA201" s="81"/>
      <c r="AB201" s="81"/>
      <c r="AC201" s="81"/>
    </row>
    <row r="202" spans="1:29" ht="15" customHeight="1" x14ac:dyDescent="0.25">
      <c r="A202" s="222" t="str">
        <f>[3]Enums!$A$149</f>
        <v>1.2.3</v>
      </c>
      <c r="B202" s="92" t="b">
        <v>1</v>
      </c>
      <c r="C202" s="92" t="b">
        <v>0</v>
      </c>
      <c r="D202" s="92">
        <v>8</v>
      </c>
      <c r="E202" s="91" t="str">
        <f>Objects!$AW$59</f>
        <v>Freeze Ray (Advanced)</v>
      </c>
      <c r="F202" s="225">
        <v>1</v>
      </c>
      <c r="G202" s="91"/>
      <c r="H202" s="92"/>
      <c r="I202" s="92" t="str">
        <f>Objects!$AW$23</f>
        <v>Regulator (High Pressure)</v>
      </c>
      <c r="J202" s="92">
        <v>1</v>
      </c>
      <c r="K202" s="92" t="str">
        <f>Objects!$AE$146</f>
        <v>Hose (High Pressure)</v>
      </c>
      <c r="L202" s="225">
        <v>1</v>
      </c>
      <c r="M202" s="91" t="str">
        <f>Objects!$L$317</f>
        <v>Drum (Deionized Water)</v>
      </c>
      <c r="N202" s="92">
        <v>1</v>
      </c>
      <c r="O202" s="92" t="str">
        <f>Objects!$AL$5</f>
        <v>Kevlar Vest</v>
      </c>
      <c r="P202" s="92">
        <v>1</v>
      </c>
      <c r="Q202" s="92" t="str">
        <f>Objects!$I$24</f>
        <v>Cartridge (Propane)</v>
      </c>
      <c r="R202" s="225">
        <v>1</v>
      </c>
      <c r="S202" s="91"/>
      <c r="T202" s="92"/>
      <c r="U202" s="92"/>
      <c r="V202" s="92"/>
      <c r="W202" s="92"/>
      <c r="X202" s="225"/>
      <c r="AA202" s="81"/>
      <c r="AB202" s="81"/>
      <c r="AC202" s="81"/>
    </row>
    <row r="203" spans="1:29" ht="15" customHeight="1" x14ac:dyDescent="0.25">
      <c r="A203" s="222" t="str">
        <f>[3]Enums!$A$149</f>
        <v>1.2.3</v>
      </c>
      <c r="B203" s="92" t="b">
        <v>1</v>
      </c>
      <c r="C203" s="92" t="b">
        <v>0</v>
      </c>
      <c r="D203" s="92">
        <v>8</v>
      </c>
      <c r="E203" s="91" t="str">
        <f>Objects!$AW$60</f>
        <v>Freeze Ray (Pro)</v>
      </c>
      <c r="F203" s="225">
        <v>1</v>
      </c>
      <c r="G203" s="91"/>
      <c r="H203" s="92"/>
      <c r="I203" s="92" t="str">
        <f>Objects!$AW$24</f>
        <v>Regulator (Extreme Pressure)</v>
      </c>
      <c r="J203" s="92">
        <v>1</v>
      </c>
      <c r="K203" s="92" t="str">
        <f>Objects!$AE$147</f>
        <v>Hose (Extreme Pressure)</v>
      </c>
      <c r="L203" s="225">
        <v>1</v>
      </c>
      <c r="M203" s="91" t="str">
        <f>Objects!$L$317</f>
        <v>Drum (Deionized Water)</v>
      </c>
      <c r="N203" s="92">
        <v>1</v>
      </c>
      <c r="O203" s="92" t="str">
        <f>Objects!$AL$5</f>
        <v>Kevlar Vest</v>
      </c>
      <c r="P203" s="92">
        <v>1</v>
      </c>
      <c r="Q203" s="92" t="str">
        <f>Objects!$I$24</f>
        <v>Cartridge (Propane)</v>
      </c>
      <c r="R203" s="225">
        <v>1</v>
      </c>
      <c r="S203" s="91"/>
      <c r="T203" s="92"/>
      <c r="U203" s="92"/>
      <c r="V203" s="92"/>
      <c r="W203" s="92"/>
      <c r="X203" s="225"/>
      <c r="AA203" s="81"/>
      <c r="AB203" s="81"/>
      <c r="AC203" s="81"/>
    </row>
    <row r="204" spans="1:29" ht="15" customHeight="1" x14ac:dyDescent="0.25">
      <c r="A204" s="222" t="str">
        <f>[3]Enums!$A$149</f>
        <v>1.2.3</v>
      </c>
      <c r="B204" s="92" t="b">
        <v>1</v>
      </c>
      <c r="C204" s="92" t="b">
        <v>0</v>
      </c>
      <c r="D204" s="92">
        <v>8</v>
      </c>
      <c r="E204" s="91" t="str">
        <f>Objects!$AW$61</f>
        <v>Water Cannon (Beginner)</v>
      </c>
      <c r="F204" s="225">
        <v>1</v>
      </c>
      <c r="G204" s="91"/>
      <c r="H204" s="92"/>
      <c r="I204" s="92" t="str">
        <f>Objects!$AW$21</f>
        <v>Regulator (Low Pressure)</v>
      </c>
      <c r="J204" s="92">
        <v>1</v>
      </c>
      <c r="K204" s="92" t="str">
        <f>Objects!$AE$14</f>
        <v>Hose (Low Pressure)</v>
      </c>
      <c r="L204" s="225">
        <v>1</v>
      </c>
      <c r="M204" s="91" t="str">
        <f>Objects!$O$21</f>
        <v>Beaker (Salt Water)</v>
      </c>
      <c r="N204" s="92">
        <v>1</v>
      </c>
      <c r="O204" s="92" t="str">
        <f>Objects!$AL$5</f>
        <v>Kevlar Vest</v>
      </c>
      <c r="P204" s="92">
        <v>1</v>
      </c>
      <c r="Q204" s="92" t="str">
        <f>Objects!$I$24</f>
        <v>Cartridge (Propane)</v>
      </c>
      <c r="R204" s="225">
        <v>1</v>
      </c>
      <c r="S204" s="91"/>
      <c r="T204" s="92"/>
      <c r="U204" s="92"/>
      <c r="V204" s="92"/>
      <c r="W204" s="92"/>
      <c r="X204" s="225"/>
      <c r="AA204" s="81"/>
      <c r="AB204" s="81"/>
      <c r="AC204" s="81"/>
    </row>
    <row r="205" spans="1:29" ht="15" customHeight="1" x14ac:dyDescent="0.25">
      <c r="A205" s="222" t="str">
        <f>[3]Enums!$A$149</f>
        <v>1.2.3</v>
      </c>
      <c r="B205" s="92" t="b">
        <v>1</v>
      </c>
      <c r="C205" s="92" t="b">
        <v>0</v>
      </c>
      <c r="D205" s="92">
        <v>8</v>
      </c>
      <c r="E205" s="91" t="str">
        <f>Objects!$AW$62</f>
        <v>Water Cannon (Intermediate)</v>
      </c>
      <c r="F205" s="225">
        <v>1</v>
      </c>
      <c r="G205" s="91"/>
      <c r="H205" s="92"/>
      <c r="I205" s="92" t="str">
        <f>Objects!$AW$22</f>
        <v>Regulator (Medium Pressure)</v>
      </c>
      <c r="J205" s="92">
        <v>1</v>
      </c>
      <c r="K205" s="92" t="str">
        <f>Objects!$AE$145</f>
        <v>Hose (Medium Pressure)</v>
      </c>
      <c r="L205" s="225">
        <v>1</v>
      </c>
      <c r="M205" s="91" t="str">
        <f>Objects!$O$21</f>
        <v>Beaker (Salt Water)</v>
      </c>
      <c r="N205" s="92">
        <v>1</v>
      </c>
      <c r="O205" s="92" t="str">
        <f>Objects!$AL$5</f>
        <v>Kevlar Vest</v>
      </c>
      <c r="P205" s="92">
        <v>1</v>
      </c>
      <c r="Q205" s="92" t="str">
        <f>Objects!$I$24</f>
        <v>Cartridge (Propane)</v>
      </c>
      <c r="R205" s="225">
        <v>1</v>
      </c>
      <c r="S205" s="91"/>
      <c r="T205" s="92"/>
      <c r="U205" s="92"/>
      <c r="V205" s="92"/>
      <c r="W205" s="92"/>
      <c r="X205" s="225"/>
      <c r="AA205" s="81"/>
      <c r="AB205" s="81"/>
      <c r="AC205" s="81"/>
    </row>
    <row r="206" spans="1:29" ht="15" customHeight="1" x14ac:dyDescent="0.25">
      <c r="A206" s="222" t="str">
        <f>[3]Enums!$A$149</f>
        <v>1.2.3</v>
      </c>
      <c r="B206" s="92" t="b">
        <v>1</v>
      </c>
      <c r="C206" s="92" t="b">
        <v>0</v>
      </c>
      <c r="D206" s="92">
        <v>8</v>
      </c>
      <c r="E206" s="91" t="str">
        <f>Objects!$AW$63</f>
        <v>Water Cannon (Advanced)</v>
      </c>
      <c r="F206" s="225">
        <v>1</v>
      </c>
      <c r="G206" s="91"/>
      <c r="H206" s="92"/>
      <c r="I206" s="92" t="str">
        <f>Objects!$AW$23</f>
        <v>Regulator (High Pressure)</v>
      </c>
      <c r="J206" s="92">
        <v>1</v>
      </c>
      <c r="K206" s="92" t="str">
        <f>Objects!$AE$146</f>
        <v>Hose (High Pressure)</v>
      </c>
      <c r="L206" s="225">
        <v>1</v>
      </c>
      <c r="M206" s="91" t="str">
        <f>Objects!$P$21</f>
        <v>Drum (Salt Water)</v>
      </c>
      <c r="N206" s="92">
        <v>1</v>
      </c>
      <c r="O206" s="92" t="str">
        <f>Objects!$AL$5</f>
        <v>Kevlar Vest</v>
      </c>
      <c r="P206" s="92">
        <v>1</v>
      </c>
      <c r="Q206" s="92" t="str">
        <f>Objects!$I$24</f>
        <v>Cartridge (Propane)</v>
      </c>
      <c r="R206" s="225">
        <v>1</v>
      </c>
      <c r="S206" s="91"/>
      <c r="T206" s="92"/>
      <c r="U206" s="92"/>
      <c r="V206" s="92"/>
      <c r="W206" s="92"/>
      <c r="X206" s="225"/>
      <c r="AA206" s="81"/>
      <c r="AB206" s="81"/>
      <c r="AC206" s="81"/>
    </row>
    <row r="207" spans="1:29" ht="15" customHeight="1" x14ac:dyDescent="0.25">
      <c r="A207" s="222" t="str">
        <f>[3]Enums!$A$149</f>
        <v>1.2.3</v>
      </c>
      <c r="B207" s="92" t="b">
        <v>1</v>
      </c>
      <c r="C207" s="92" t="b">
        <v>0</v>
      </c>
      <c r="D207" s="92">
        <v>8</v>
      </c>
      <c r="E207" s="91" t="str">
        <f>Objects!$AW$64</f>
        <v>Water Cannon (Pro)</v>
      </c>
      <c r="F207" s="225">
        <v>1</v>
      </c>
      <c r="G207" s="91"/>
      <c r="H207" s="92"/>
      <c r="I207" s="92" t="str">
        <f>Objects!$AW$24</f>
        <v>Regulator (Extreme Pressure)</v>
      </c>
      <c r="J207" s="92">
        <v>1</v>
      </c>
      <c r="K207" s="92" t="str">
        <f>Objects!$AE$147</f>
        <v>Hose (Extreme Pressure)</v>
      </c>
      <c r="L207" s="225">
        <v>1</v>
      </c>
      <c r="M207" s="91" t="str">
        <f>Objects!$P$21</f>
        <v>Drum (Salt Water)</v>
      </c>
      <c r="N207" s="92">
        <v>1</v>
      </c>
      <c r="O207" s="92" t="str">
        <f>Objects!$AL$5</f>
        <v>Kevlar Vest</v>
      </c>
      <c r="P207" s="92">
        <v>1</v>
      </c>
      <c r="Q207" s="92" t="str">
        <f>Objects!$I$24</f>
        <v>Cartridge (Propane)</v>
      </c>
      <c r="R207" s="225">
        <v>1</v>
      </c>
      <c r="S207" s="91"/>
      <c r="T207" s="92"/>
      <c r="U207" s="92"/>
      <c r="V207" s="92"/>
      <c r="W207" s="92"/>
      <c r="X207" s="225"/>
      <c r="AA207" s="81"/>
      <c r="AB207" s="81"/>
      <c r="AC207" s="81"/>
    </row>
    <row r="208" spans="1:29" ht="15" customHeight="1" x14ac:dyDescent="0.25">
      <c r="A208" s="222" t="str">
        <f>[3]Enums!$A$149</f>
        <v>1.2.3</v>
      </c>
      <c r="B208" s="92" t="b">
        <v>1</v>
      </c>
      <c r="C208" s="92" t="b">
        <v>0</v>
      </c>
      <c r="D208" s="92">
        <v>8</v>
      </c>
      <c r="E208" s="91" t="str">
        <f>Objects!$AW$57</f>
        <v>Freeze Ray (Beginner)</v>
      </c>
      <c r="F208" s="225">
        <v>1</v>
      </c>
      <c r="G208" s="91" t="str">
        <f>Objects!$K$317</f>
        <v>Beaker (Deionized Water)</v>
      </c>
      <c r="H208" s="92">
        <v>1</v>
      </c>
      <c r="I208" s="91" t="str">
        <f>Objects!$AW$57</f>
        <v>Freeze Ray (Beginner)</v>
      </c>
      <c r="J208" s="92">
        <v>1</v>
      </c>
      <c r="K208" s="92" t="str">
        <f>Objects!$I$24</f>
        <v>Cartridge (Propane)</v>
      </c>
      <c r="L208" s="225">
        <v>1</v>
      </c>
      <c r="M208" s="91"/>
      <c r="N208" s="92"/>
      <c r="O208" s="92"/>
      <c r="P208" s="92"/>
      <c r="Q208" s="92"/>
      <c r="R208" s="225"/>
      <c r="S208" s="91"/>
      <c r="T208" s="92"/>
      <c r="U208" s="92"/>
      <c r="V208" s="92"/>
      <c r="W208" s="92"/>
      <c r="X208" s="225"/>
      <c r="AA208" s="81"/>
      <c r="AB208" s="81"/>
      <c r="AC208" s="81"/>
    </row>
    <row r="209" spans="1:29" ht="15" customHeight="1" x14ac:dyDescent="0.25">
      <c r="A209" s="222" t="str">
        <f>[3]Enums!$A$149</f>
        <v>1.2.3</v>
      </c>
      <c r="B209" s="92" t="b">
        <v>1</v>
      </c>
      <c r="C209" s="92" t="b">
        <v>0</v>
      </c>
      <c r="D209" s="92">
        <v>8</v>
      </c>
      <c r="E209" s="91" t="str">
        <f>Objects!$AW$57</f>
        <v>Freeze Ray (Beginner)</v>
      </c>
      <c r="F209" s="225">
        <v>1</v>
      </c>
      <c r="G209" s="91"/>
      <c r="H209" s="92"/>
      <c r="I209" s="92"/>
      <c r="J209" s="92"/>
      <c r="K209" s="92"/>
      <c r="L209" s="225"/>
      <c r="M209" s="91" t="str">
        <f>Objects!$K$317</f>
        <v>Beaker (Deionized Water)</v>
      </c>
      <c r="N209" s="92">
        <v>1</v>
      </c>
      <c r="O209" s="91" t="str">
        <f>Objects!$AW$57</f>
        <v>Freeze Ray (Beginner)</v>
      </c>
      <c r="P209" s="92">
        <v>1</v>
      </c>
      <c r="Q209" s="92" t="str">
        <f>Objects!$I$24</f>
        <v>Cartridge (Propane)</v>
      </c>
      <c r="R209" s="225">
        <v>1</v>
      </c>
      <c r="S209" s="91"/>
      <c r="T209" s="92"/>
      <c r="U209" s="92"/>
      <c r="V209" s="92"/>
      <c r="W209" s="92"/>
      <c r="X209" s="225"/>
      <c r="AA209" s="81"/>
      <c r="AB209" s="81"/>
      <c r="AC209" s="81"/>
    </row>
    <row r="210" spans="1:29" ht="15" customHeight="1" x14ac:dyDescent="0.25">
      <c r="A210" s="222" t="str">
        <f>[3]Enums!$A$149</f>
        <v>1.2.3</v>
      </c>
      <c r="B210" s="92" t="b">
        <v>1</v>
      </c>
      <c r="C210" s="92" t="b">
        <v>0</v>
      </c>
      <c r="D210" s="92">
        <v>8</v>
      </c>
      <c r="E210" s="91" t="str">
        <f>Objects!$AW$57</f>
        <v>Freeze Ray (Beginner)</v>
      </c>
      <c r="F210" s="225">
        <v>1</v>
      </c>
      <c r="G210" s="91"/>
      <c r="H210" s="92"/>
      <c r="I210" s="92"/>
      <c r="J210" s="92"/>
      <c r="K210" s="92"/>
      <c r="L210" s="225"/>
      <c r="M210" s="91"/>
      <c r="N210" s="92"/>
      <c r="O210" s="92"/>
      <c r="P210" s="92"/>
      <c r="Q210" s="92"/>
      <c r="R210" s="225"/>
      <c r="S210" s="91" t="str">
        <f>Objects!$K$317</f>
        <v>Beaker (Deionized Water)</v>
      </c>
      <c r="T210" s="92">
        <v>1</v>
      </c>
      <c r="U210" s="91" t="str">
        <f>Objects!$AW$57</f>
        <v>Freeze Ray (Beginner)</v>
      </c>
      <c r="V210" s="92">
        <v>1</v>
      </c>
      <c r="W210" s="92" t="str">
        <f>Objects!$I$24</f>
        <v>Cartridge (Propane)</v>
      </c>
      <c r="X210" s="225">
        <v>1</v>
      </c>
      <c r="AA210" s="81"/>
      <c r="AB210" s="81"/>
      <c r="AC210" s="81"/>
    </row>
    <row r="211" spans="1:29" ht="15" customHeight="1" x14ac:dyDescent="0.25">
      <c r="A211" s="222" t="str">
        <f>[3]Enums!$A$149</f>
        <v>1.2.3</v>
      </c>
      <c r="B211" s="92" t="b">
        <v>1</v>
      </c>
      <c r="C211" s="92" t="b">
        <v>0</v>
      </c>
      <c r="D211" s="92">
        <v>8</v>
      </c>
      <c r="E211" s="91" t="str">
        <f>Objects!$AW$58</f>
        <v>Freeze Ray (Intermediate)</v>
      </c>
      <c r="F211" s="225">
        <v>1</v>
      </c>
      <c r="G211" s="91" t="str">
        <f>Objects!$K$317</f>
        <v>Beaker (Deionized Water)</v>
      </c>
      <c r="H211" s="92">
        <v>1</v>
      </c>
      <c r="I211" s="91" t="str">
        <f>Objects!$AW$58</f>
        <v>Freeze Ray (Intermediate)</v>
      </c>
      <c r="J211" s="92">
        <v>1</v>
      </c>
      <c r="K211" s="92" t="str">
        <f>Objects!$I$24</f>
        <v>Cartridge (Propane)</v>
      </c>
      <c r="L211" s="225">
        <v>1</v>
      </c>
      <c r="M211" s="91"/>
      <c r="N211" s="92"/>
      <c r="O211" s="92"/>
      <c r="P211" s="92"/>
      <c r="Q211" s="92"/>
      <c r="R211" s="225"/>
      <c r="S211" s="91"/>
      <c r="T211" s="92"/>
      <c r="U211" s="92"/>
      <c r="V211" s="92"/>
      <c r="W211" s="92"/>
      <c r="X211" s="225"/>
      <c r="AA211" s="81"/>
      <c r="AB211" s="81"/>
      <c r="AC211" s="81"/>
    </row>
    <row r="212" spans="1:29" ht="15" customHeight="1" x14ac:dyDescent="0.25">
      <c r="A212" s="222" t="str">
        <f>[3]Enums!$A$149</f>
        <v>1.2.3</v>
      </c>
      <c r="B212" s="92" t="b">
        <v>1</v>
      </c>
      <c r="C212" s="92" t="b">
        <v>0</v>
      </c>
      <c r="D212" s="92">
        <v>8</v>
      </c>
      <c r="E212" s="91" t="str">
        <f>Objects!$AW$58</f>
        <v>Freeze Ray (Intermediate)</v>
      </c>
      <c r="F212" s="225">
        <v>1</v>
      </c>
      <c r="G212" s="91"/>
      <c r="H212" s="92"/>
      <c r="I212" s="92"/>
      <c r="J212" s="92"/>
      <c r="K212" s="92"/>
      <c r="L212" s="225"/>
      <c r="M212" s="91" t="str">
        <f>Objects!$K$317</f>
        <v>Beaker (Deionized Water)</v>
      </c>
      <c r="N212" s="92">
        <v>1</v>
      </c>
      <c r="O212" s="91" t="str">
        <f>Objects!$AW$58</f>
        <v>Freeze Ray (Intermediate)</v>
      </c>
      <c r="P212" s="92">
        <v>1</v>
      </c>
      <c r="Q212" s="92" t="str">
        <f>Objects!$I$24</f>
        <v>Cartridge (Propane)</v>
      </c>
      <c r="R212" s="225">
        <v>1</v>
      </c>
      <c r="S212" s="91"/>
      <c r="T212" s="92"/>
      <c r="U212" s="92"/>
      <c r="V212" s="92"/>
      <c r="W212" s="92"/>
      <c r="X212" s="225"/>
      <c r="AA212" s="81"/>
      <c r="AB212" s="81"/>
      <c r="AC212" s="81"/>
    </row>
    <row r="213" spans="1:29" ht="15" customHeight="1" x14ac:dyDescent="0.25">
      <c r="A213" s="222" t="str">
        <f>[3]Enums!$A$149</f>
        <v>1.2.3</v>
      </c>
      <c r="B213" s="92" t="b">
        <v>1</v>
      </c>
      <c r="C213" s="92" t="b">
        <v>0</v>
      </c>
      <c r="D213" s="92">
        <v>8</v>
      </c>
      <c r="E213" s="91" t="str">
        <f>Objects!$AW$58</f>
        <v>Freeze Ray (Intermediate)</v>
      </c>
      <c r="F213" s="225">
        <v>1</v>
      </c>
      <c r="G213" s="91"/>
      <c r="H213" s="92"/>
      <c r="I213" s="92"/>
      <c r="J213" s="92"/>
      <c r="K213" s="92"/>
      <c r="L213" s="225"/>
      <c r="M213" s="91"/>
      <c r="N213" s="92"/>
      <c r="O213" s="92"/>
      <c r="P213" s="92"/>
      <c r="Q213" s="92"/>
      <c r="R213" s="225"/>
      <c r="S213" s="91" t="str">
        <f>Objects!$K$317</f>
        <v>Beaker (Deionized Water)</v>
      </c>
      <c r="T213" s="92">
        <v>1</v>
      </c>
      <c r="U213" s="91" t="str">
        <f>Objects!$AW$58</f>
        <v>Freeze Ray (Intermediate)</v>
      </c>
      <c r="V213" s="92">
        <v>1</v>
      </c>
      <c r="W213" s="92" t="str">
        <f>Objects!$I$24</f>
        <v>Cartridge (Propane)</v>
      </c>
      <c r="X213" s="225">
        <v>1</v>
      </c>
      <c r="AA213" s="81"/>
      <c r="AB213" s="81"/>
      <c r="AC213" s="81"/>
    </row>
    <row r="214" spans="1:29" ht="15" customHeight="1" x14ac:dyDescent="0.25">
      <c r="A214" s="222" t="str">
        <f>[3]Enums!$A$149</f>
        <v>1.2.3</v>
      </c>
      <c r="B214" s="92" t="b">
        <v>1</v>
      </c>
      <c r="C214" s="92" t="b">
        <v>0</v>
      </c>
      <c r="D214" s="92">
        <v>8</v>
      </c>
      <c r="E214" s="91" t="str">
        <f>Objects!$AW$59</f>
        <v>Freeze Ray (Advanced)</v>
      </c>
      <c r="F214" s="225">
        <v>1</v>
      </c>
      <c r="G214" s="91" t="str">
        <f>Objects!$L$317</f>
        <v>Drum (Deionized Water)</v>
      </c>
      <c r="H214" s="92">
        <v>1</v>
      </c>
      <c r="I214" s="91" t="str">
        <f>Objects!$AW$59</f>
        <v>Freeze Ray (Advanced)</v>
      </c>
      <c r="J214" s="92">
        <v>1</v>
      </c>
      <c r="K214" s="92" t="str">
        <f>Objects!$I$24</f>
        <v>Cartridge (Propane)</v>
      </c>
      <c r="L214" s="225">
        <v>1</v>
      </c>
      <c r="M214" s="91"/>
      <c r="N214" s="92"/>
      <c r="O214" s="92"/>
      <c r="P214" s="92"/>
      <c r="Q214" s="92"/>
      <c r="R214" s="225"/>
      <c r="S214" s="91"/>
      <c r="T214" s="92"/>
      <c r="U214" s="92"/>
      <c r="V214" s="92"/>
      <c r="W214" s="92"/>
      <c r="X214" s="225"/>
      <c r="AA214" s="81"/>
      <c r="AB214" s="81"/>
      <c r="AC214" s="81"/>
    </row>
    <row r="215" spans="1:29" ht="15" customHeight="1" x14ac:dyDescent="0.25">
      <c r="A215" s="222" t="str">
        <f>[3]Enums!$A$149</f>
        <v>1.2.3</v>
      </c>
      <c r="B215" s="92" t="b">
        <v>1</v>
      </c>
      <c r="C215" s="92" t="b">
        <v>0</v>
      </c>
      <c r="D215" s="92">
        <v>8</v>
      </c>
      <c r="E215" s="91" t="str">
        <f>Objects!$AW$59</f>
        <v>Freeze Ray (Advanced)</v>
      </c>
      <c r="F215" s="225">
        <v>1</v>
      </c>
      <c r="G215" s="91"/>
      <c r="H215" s="92"/>
      <c r="I215" s="92"/>
      <c r="J215" s="92"/>
      <c r="K215" s="92"/>
      <c r="L215" s="225"/>
      <c r="M215" s="91" t="str">
        <f>Objects!$L$317</f>
        <v>Drum (Deionized Water)</v>
      </c>
      <c r="N215" s="92">
        <v>1</v>
      </c>
      <c r="O215" s="91" t="str">
        <f>Objects!$AW$59</f>
        <v>Freeze Ray (Advanced)</v>
      </c>
      <c r="P215" s="92">
        <v>1</v>
      </c>
      <c r="Q215" s="92" t="str">
        <f>Objects!$I$24</f>
        <v>Cartridge (Propane)</v>
      </c>
      <c r="R215" s="225">
        <v>1</v>
      </c>
      <c r="S215" s="91"/>
      <c r="T215" s="92"/>
      <c r="U215" s="92"/>
      <c r="V215" s="92"/>
      <c r="W215" s="92"/>
      <c r="X215" s="225"/>
      <c r="AA215" s="81"/>
      <c r="AB215" s="81"/>
      <c r="AC215" s="81"/>
    </row>
    <row r="216" spans="1:29" ht="15" customHeight="1" x14ac:dyDescent="0.25">
      <c r="A216" s="222" t="str">
        <f>[3]Enums!$A$149</f>
        <v>1.2.3</v>
      </c>
      <c r="B216" s="92" t="b">
        <v>1</v>
      </c>
      <c r="C216" s="92" t="b">
        <v>0</v>
      </c>
      <c r="D216" s="92">
        <v>8</v>
      </c>
      <c r="E216" s="91" t="str">
        <f>Objects!$AW$59</f>
        <v>Freeze Ray (Advanced)</v>
      </c>
      <c r="F216" s="225">
        <v>1</v>
      </c>
      <c r="G216" s="91"/>
      <c r="H216" s="92"/>
      <c r="I216" s="92"/>
      <c r="J216" s="92"/>
      <c r="K216" s="92"/>
      <c r="L216" s="225"/>
      <c r="M216" s="91"/>
      <c r="N216" s="92"/>
      <c r="O216" s="92"/>
      <c r="P216" s="92"/>
      <c r="Q216" s="92"/>
      <c r="R216" s="225"/>
      <c r="S216" s="91" t="str">
        <f>Objects!$L$317</f>
        <v>Drum (Deionized Water)</v>
      </c>
      <c r="T216" s="92">
        <v>1</v>
      </c>
      <c r="U216" s="91" t="str">
        <f>Objects!$AW$59</f>
        <v>Freeze Ray (Advanced)</v>
      </c>
      <c r="V216" s="92">
        <v>1</v>
      </c>
      <c r="W216" s="92" t="str">
        <f>Objects!$I$24</f>
        <v>Cartridge (Propane)</v>
      </c>
      <c r="X216" s="225">
        <v>1</v>
      </c>
      <c r="AA216" s="81"/>
      <c r="AB216" s="81"/>
      <c r="AC216" s="81"/>
    </row>
    <row r="217" spans="1:29" ht="15" customHeight="1" x14ac:dyDescent="0.25">
      <c r="A217" s="222" t="str">
        <f>[3]Enums!$A$149</f>
        <v>1.2.3</v>
      </c>
      <c r="B217" s="92" t="b">
        <v>1</v>
      </c>
      <c r="C217" s="92" t="b">
        <v>0</v>
      </c>
      <c r="D217" s="92">
        <v>8</v>
      </c>
      <c r="E217" s="91" t="str">
        <f>Objects!$AW$60</f>
        <v>Freeze Ray (Pro)</v>
      </c>
      <c r="F217" s="225">
        <v>1</v>
      </c>
      <c r="G217" s="91" t="str">
        <f>Objects!$L$317</f>
        <v>Drum (Deionized Water)</v>
      </c>
      <c r="H217" s="92">
        <v>1</v>
      </c>
      <c r="I217" s="91" t="str">
        <f>Objects!$AW$60</f>
        <v>Freeze Ray (Pro)</v>
      </c>
      <c r="J217" s="92">
        <v>1</v>
      </c>
      <c r="K217" s="92" t="str">
        <f>Objects!$I$24</f>
        <v>Cartridge (Propane)</v>
      </c>
      <c r="L217" s="225">
        <v>1</v>
      </c>
      <c r="M217" s="91"/>
      <c r="N217" s="92"/>
      <c r="O217" s="92"/>
      <c r="P217" s="92"/>
      <c r="Q217" s="92"/>
      <c r="R217" s="225"/>
      <c r="S217" s="91"/>
      <c r="T217" s="92"/>
      <c r="U217" s="92"/>
      <c r="V217" s="92"/>
      <c r="W217" s="92"/>
      <c r="X217" s="225"/>
      <c r="AA217" s="81"/>
      <c r="AB217" s="81"/>
      <c r="AC217" s="81"/>
    </row>
    <row r="218" spans="1:29" ht="15" customHeight="1" x14ac:dyDescent="0.25">
      <c r="A218" s="222" t="str">
        <f>[3]Enums!$A$149</f>
        <v>1.2.3</v>
      </c>
      <c r="B218" s="92" t="b">
        <v>1</v>
      </c>
      <c r="C218" s="92" t="b">
        <v>0</v>
      </c>
      <c r="D218" s="92">
        <v>8</v>
      </c>
      <c r="E218" s="91" t="str">
        <f>Objects!$AW$60</f>
        <v>Freeze Ray (Pro)</v>
      </c>
      <c r="F218" s="225">
        <v>1</v>
      </c>
      <c r="G218" s="91"/>
      <c r="H218" s="92"/>
      <c r="I218" s="92"/>
      <c r="J218" s="92"/>
      <c r="K218" s="92"/>
      <c r="L218" s="225"/>
      <c r="M218" s="91" t="str">
        <f>Objects!$L$317</f>
        <v>Drum (Deionized Water)</v>
      </c>
      <c r="N218" s="92">
        <v>1</v>
      </c>
      <c r="O218" s="91" t="str">
        <f>Objects!$AW$60</f>
        <v>Freeze Ray (Pro)</v>
      </c>
      <c r="P218" s="92">
        <v>1</v>
      </c>
      <c r="Q218" s="92" t="str">
        <f>Objects!$I$24</f>
        <v>Cartridge (Propane)</v>
      </c>
      <c r="R218" s="225">
        <v>1</v>
      </c>
      <c r="S218" s="91"/>
      <c r="T218" s="92"/>
      <c r="U218" s="92"/>
      <c r="V218" s="92"/>
      <c r="W218" s="92"/>
      <c r="X218" s="225"/>
      <c r="AA218" s="81"/>
      <c r="AB218" s="81"/>
      <c r="AC218" s="81"/>
    </row>
    <row r="219" spans="1:29" ht="15" customHeight="1" x14ac:dyDescent="0.25">
      <c r="A219" s="222" t="str">
        <f>[3]Enums!$A$149</f>
        <v>1.2.3</v>
      </c>
      <c r="B219" s="92" t="b">
        <v>1</v>
      </c>
      <c r="C219" s="92" t="b">
        <v>0</v>
      </c>
      <c r="D219" s="92">
        <v>8</v>
      </c>
      <c r="E219" s="91" t="str">
        <f>Objects!$AW$60</f>
        <v>Freeze Ray (Pro)</v>
      </c>
      <c r="F219" s="225">
        <v>1</v>
      </c>
      <c r="G219" s="91"/>
      <c r="H219" s="92"/>
      <c r="I219" s="92"/>
      <c r="J219" s="92"/>
      <c r="K219" s="92"/>
      <c r="L219" s="225"/>
      <c r="M219" s="91"/>
      <c r="N219" s="92"/>
      <c r="O219" s="92"/>
      <c r="P219" s="92"/>
      <c r="Q219" s="92"/>
      <c r="R219" s="225"/>
      <c r="S219" s="91" t="str">
        <f>Objects!$L$317</f>
        <v>Drum (Deionized Water)</v>
      </c>
      <c r="T219" s="92">
        <v>1</v>
      </c>
      <c r="U219" s="91" t="str">
        <f>Objects!$AW$60</f>
        <v>Freeze Ray (Pro)</v>
      </c>
      <c r="V219" s="92">
        <v>1</v>
      </c>
      <c r="W219" s="92" t="str">
        <f>Objects!$I$24</f>
        <v>Cartridge (Propane)</v>
      </c>
      <c r="X219" s="225">
        <v>1</v>
      </c>
      <c r="AA219" s="81"/>
      <c r="AB219" s="81"/>
      <c r="AC219" s="81"/>
    </row>
    <row r="220" spans="1:29" ht="15" customHeight="1" x14ac:dyDescent="0.25">
      <c r="A220" s="222" t="str">
        <f>[3]Enums!$A$149</f>
        <v>1.2.3</v>
      </c>
      <c r="B220" s="92" t="b">
        <v>1</v>
      </c>
      <c r="C220" s="92" t="b">
        <v>0</v>
      </c>
      <c r="D220" s="92">
        <v>8</v>
      </c>
      <c r="E220" s="91" t="str">
        <f>Objects!$AW$61</f>
        <v>Water Cannon (Beginner)</v>
      </c>
      <c r="F220" s="225">
        <v>1</v>
      </c>
      <c r="G220" s="91" t="str">
        <f>Objects!$O$21</f>
        <v>Beaker (Salt Water)</v>
      </c>
      <c r="H220" s="92">
        <v>1</v>
      </c>
      <c r="I220" s="91" t="str">
        <f>Objects!$AW$61</f>
        <v>Water Cannon (Beginner)</v>
      </c>
      <c r="J220" s="92">
        <v>1</v>
      </c>
      <c r="K220" s="92" t="str">
        <f>Objects!$I$24</f>
        <v>Cartridge (Propane)</v>
      </c>
      <c r="L220" s="225">
        <v>1</v>
      </c>
      <c r="M220" s="91"/>
      <c r="N220" s="92"/>
      <c r="O220" s="92"/>
      <c r="P220" s="92"/>
      <c r="Q220" s="92"/>
      <c r="R220" s="225"/>
      <c r="S220" s="91"/>
      <c r="T220" s="92"/>
      <c r="U220" s="92"/>
      <c r="V220" s="92"/>
      <c r="W220" s="92"/>
      <c r="X220" s="225"/>
      <c r="AA220" s="81"/>
      <c r="AB220" s="81"/>
      <c r="AC220" s="81"/>
    </row>
    <row r="221" spans="1:29" ht="15" customHeight="1" x14ac:dyDescent="0.25">
      <c r="A221" s="222" t="str">
        <f>[3]Enums!$A$149</f>
        <v>1.2.3</v>
      </c>
      <c r="B221" s="92" t="b">
        <v>1</v>
      </c>
      <c r="C221" s="92" t="b">
        <v>0</v>
      </c>
      <c r="D221" s="92">
        <v>8</v>
      </c>
      <c r="E221" s="91" t="str">
        <f>Objects!$AW$61</f>
        <v>Water Cannon (Beginner)</v>
      </c>
      <c r="F221" s="225">
        <v>1</v>
      </c>
      <c r="G221" s="91"/>
      <c r="H221" s="92"/>
      <c r="I221" s="92"/>
      <c r="J221" s="92"/>
      <c r="K221" s="92"/>
      <c r="L221" s="225"/>
      <c r="M221" s="91" t="str">
        <f>Objects!$O$21</f>
        <v>Beaker (Salt Water)</v>
      </c>
      <c r="N221" s="92">
        <v>1</v>
      </c>
      <c r="O221" s="91" t="str">
        <f>Objects!$AW$61</f>
        <v>Water Cannon (Beginner)</v>
      </c>
      <c r="P221" s="92">
        <v>1</v>
      </c>
      <c r="Q221" s="92" t="str">
        <f>Objects!$I$24</f>
        <v>Cartridge (Propane)</v>
      </c>
      <c r="R221" s="225">
        <v>1</v>
      </c>
      <c r="S221" s="91"/>
      <c r="T221" s="92"/>
      <c r="U221" s="92"/>
      <c r="V221" s="92"/>
      <c r="W221" s="92"/>
      <c r="X221" s="225"/>
      <c r="AA221" s="81"/>
      <c r="AB221" s="81"/>
      <c r="AC221" s="81"/>
    </row>
    <row r="222" spans="1:29" ht="15" customHeight="1" x14ac:dyDescent="0.25">
      <c r="A222" s="222" t="str">
        <f>[3]Enums!$A$149</f>
        <v>1.2.3</v>
      </c>
      <c r="B222" s="92" t="b">
        <v>1</v>
      </c>
      <c r="C222" s="92" t="b">
        <v>0</v>
      </c>
      <c r="D222" s="92">
        <v>8</v>
      </c>
      <c r="E222" s="91" t="str">
        <f>Objects!$AW$61</f>
        <v>Water Cannon (Beginner)</v>
      </c>
      <c r="F222" s="225">
        <v>1</v>
      </c>
      <c r="G222" s="91"/>
      <c r="H222" s="92"/>
      <c r="I222" s="92"/>
      <c r="J222" s="92"/>
      <c r="K222" s="92"/>
      <c r="L222" s="225"/>
      <c r="M222" s="91"/>
      <c r="N222" s="92"/>
      <c r="O222" s="92"/>
      <c r="P222" s="92"/>
      <c r="Q222" s="92"/>
      <c r="R222" s="225"/>
      <c r="S222" s="91" t="str">
        <f>Objects!$O$21</f>
        <v>Beaker (Salt Water)</v>
      </c>
      <c r="T222" s="92">
        <v>1</v>
      </c>
      <c r="U222" s="91" t="str">
        <f>Objects!$AW$61</f>
        <v>Water Cannon (Beginner)</v>
      </c>
      <c r="V222" s="92">
        <v>1</v>
      </c>
      <c r="W222" s="92" t="str">
        <f>Objects!$I$24</f>
        <v>Cartridge (Propane)</v>
      </c>
      <c r="X222" s="225">
        <v>1</v>
      </c>
      <c r="AA222" s="81"/>
      <c r="AB222" s="81"/>
      <c r="AC222" s="81"/>
    </row>
    <row r="223" spans="1:29" ht="15" customHeight="1" x14ac:dyDescent="0.25">
      <c r="A223" s="222" t="str">
        <f>[3]Enums!$A$149</f>
        <v>1.2.3</v>
      </c>
      <c r="B223" s="92" t="b">
        <v>1</v>
      </c>
      <c r="C223" s="92" t="b">
        <v>0</v>
      </c>
      <c r="D223" s="92">
        <v>8</v>
      </c>
      <c r="E223" s="91" t="str">
        <f>Objects!$AW$62</f>
        <v>Water Cannon (Intermediate)</v>
      </c>
      <c r="F223" s="225">
        <v>1</v>
      </c>
      <c r="G223" s="91" t="str">
        <f>Objects!$O$21</f>
        <v>Beaker (Salt Water)</v>
      </c>
      <c r="H223" s="92">
        <v>1</v>
      </c>
      <c r="I223" s="91" t="str">
        <f>Objects!$AW$62</f>
        <v>Water Cannon (Intermediate)</v>
      </c>
      <c r="J223" s="92">
        <v>1</v>
      </c>
      <c r="K223" s="92" t="str">
        <f>Objects!$I$24</f>
        <v>Cartridge (Propane)</v>
      </c>
      <c r="L223" s="225">
        <v>1</v>
      </c>
      <c r="M223" s="91"/>
      <c r="N223" s="92"/>
      <c r="O223" s="92"/>
      <c r="P223" s="92"/>
      <c r="Q223" s="92"/>
      <c r="R223" s="225"/>
      <c r="S223" s="91"/>
      <c r="T223" s="92"/>
      <c r="U223" s="92"/>
      <c r="V223" s="92"/>
      <c r="W223" s="92"/>
      <c r="X223" s="225"/>
      <c r="AA223" s="81"/>
      <c r="AB223" s="81"/>
      <c r="AC223" s="81"/>
    </row>
    <row r="224" spans="1:29" ht="15" customHeight="1" x14ac:dyDescent="0.25">
      <c r="A224" s="222" t="str">
        <f>[3]Enums!$A$149</f>
        <v>1.2.3</v>
      </c>
      <c r="B224" s="92" t="b">
        <v>1</v>
      </c>
      <c r="C224" s="92" t="b">
        <v>0</v>
      </c>
      <c r="D224" s="92">
        <v>8</v>
      </c>
      <c r="E224" s="91" t="str">
        <f>Objects!$AW$62</f>
        <v>Water Cannon (Intermediate)</v>
      </c>
      <c r="F224" s="225">
        <v>1</v>
      </c>
      <c r="G224" s="91"/>
      <c r="H224" s="92"/>
      <c r="I224" s="92"/>
      <c r="J224" s="92"/>
      <c r="K224" s="92"/>
      <c r="L224" s="225"/>
      <c r="M224" s="91" t="str">
        <f>Objects!$O$21</f>
        <v>Beaker (Salt Water)</v>
      </c>
      <c r="N224" s="92">
        <v>1</v>
      </c>
      <c r="O224" s="91" t="str">
        <f>Objects!$AW$62</f>
        <v>Water Cannon (Intermediate)</v>
      </c>
      <c r="P224" s="92">
        <v>1</v>
      </c>
      <c r="Q224" s="92" t="str">
        <f>Objects!$I$24</f>
        <v>Cartridge (Propane)</v>
      </c>
      <c r="R224" s="225">
        <v>1</v>
      </c>
      <c r="S224" s="91"/>
      <c r="T224" s="92"/>
      <c r="U224" s="92"/>
      <c r="V224" s="92"/>
      <c r="W224" s="92"/>
      <c r="X224" s="225"/>
      <c r="AA224" s="81"/>
      <c r="AB224" s="81"/>
      <c r="AC224" s="81"/>
    </row>
    <row r="225" spans="1:29" ht="15" customHeight="1" x14ac:dyDescent="0.25">
      <c r="A225" s="222" t="str">
        <f>[3]Enums!$A$149</f>
        <v>1.2.3</v>
      </c>
      <c r="B225" s="92" t="b">
        <v>1</v>
      </c>
      <c r="C225" s="92" t="b">
        <v>0</v>
      </c>
      <c r="D225" s="92">
        <v>8</v>
      </c>
      <c r="E225" s="91" t="str">
        <f>Objects!$AW$62</f>
        <v>Water Cannon (Intermediate)</v>
      </c>
      <c r="F225" s="225">
        <v>1</v>
      </c>
      <c r="G225" s="91"/>
      <c r="H225" s="92"/>
      <c r="I225" s="92"/>
      <c r="J225" s="92"/>
      <c r="K225" s="92"/>
      <c r="L225" s="225"/>
      <c r="M225" s="91"/>
      <c r="N225" s="92"/>
      <c r="O225" s="92"/>
      <c r="P225" s="92"/>
      <c r="Q225" s="92"/>
      <c r="R225" s="225"/>
      <c r="S225" s="91" t="str">
        <f>Objects!$O$21</f>
        <v>Beaker (Salt Water)</v>
      </c>
      <c r="T225" s="92">
        <v>1</v>
      </c>
      <c r="U225" s="91" t="str">
        <f>Objects!$AW$62</f>
        <v>Water Cannon (Intermediate)</v>
      </c>
      <c r="V225" s="92">
        <v>1</v>
      </c>
      <c r="W225" s="92" t="str">
        <f>Objects!$I$24</f>
        <v>Cartridge (Propane)</v>
      </c>
      <c r="X225" s="225">
        <v>1</v>
      </c>
      <c r="AA225" s="81"/>
      <c r="AB225" s="81"/>
      <c r="AC225" s="81"/>
    </row>
    <row r="226" spans="1:29" ht="15" customHeight="1" x14ac:dyDescent="0.25">
      <c r="A226" s="222" t="str">
        <f>[3]Enums!$A$149</f>
        <v>1.2.3</v>
      </c>
      <c r="B226" s="92" t="b">
        <v>1</v>
      </c>
      <c r="C226" s="92" t="b">
        <v>0</v>
      </c>
      <c r="D226" s="92">
        <v>8</v>
      </c>
      <c r="E226" s="91" t="str">
        <f>Objects!$AW$63</f>
        <v>Water Cannon (Advanced)</v>
      </c>
      <c r="F226" s="225">
        <v>1</v>
      </c>
      <c r="G226" s="91" t="str">
        <f>Objects!$P$21</f>
        <v>Drum (Salt Water)</v>
      </c>
      <c r="H226" s="92">
        <v>1</v>
      </c>
      <c r="I226" s="91" t="str">
        <f>Objects!$AW$63</f>
        <v>Water Cannon (Advanced)</v>
      </c>
      <c r="J226" s="92">
        <v>1</v>
      </c>
      <c r="K226" s="92" t="str">
        <f>Objects!$I$24</f>
        <v>Cartridge (Propane)</v>
      </c>
      <c r="L226" s="225">
        <v>1</v>
      </c>
      <c r="M226" s="91"/>
      <c r="N226" s="92"/>
      <c r="O226" s="92"/>
      <c r="P226" s="92"/>
      <c r="Q226" s="92"/>
      <c r="R226" s="225"/>
      <c r="S226" s="91"/>
      <c r="T226" s="92"/>
      <c r="U226" s="92"/>
      <c r="V226" s="92"/>
      <c r="W226" s="92"/>
      <c r="X226" s="225"/>
      <c r="AA226" s="81"/>
      <c r="AB226" s="81"/>
      <c r="AC226" s="81"/>
    </row>
    <row r="227" spans="1:29" ht="15" customHeight="1" x14ac:dyDescent="0.25">
      <c r="A227" s="222" t="str">
        <f>[3]Enums!$A$149</f>
        <v>1.2.3</v>
      </c>
      <c r="B227" s="92" t="b">
        <v>1</v>
      </c>
      <c r="C227" s="92" t="b">
        <v>0</v>
      </c>
      <c r="D227" s="92">
        <v>8</v>
      </c>
      <c r="E227" s="91" t="str">
        <f>Objects!$AW$63</f>
        <v>Water Cannon (Advanced)</v>
      </c>
      <c r="F227" s="225">
        <v>1</v>
      </c>
      <c r="G227" s="91"/>
      <c r="H227" s="92"/>
      <c r="I227" s="92"/>
      <c r="J227" s="92"/>
      <c r="K227" s="92"/>
      <c r="L227" s="225"/>
      <c r="M227" s="91" t="str">
        <f>Objects!$P$21</f>
        <v>Drum (Salt Water)</v>
      </c>
      <c r="N227" s="92">
        <v>1</v>
      </c>
      <c r="O227" s="91" t="str">
        <f>Objects!$AW$63</f>
        <v>Water Cannon (Advanced)</v>
      </c>
      <c r="P227" s="92">
        <v>1</v>
      </c>
      <c r="Q227" s="92" t="str">
        <f>Objects!$I$24</f>
        <v>Cartridge (Propane)</v>
      </c>
      <c r="R227" s="225">
        <v>1</v>
      </c>
      <c r="S227" s="91"/>
      <c r="T227" s="92"/>
      <c r="U227" s="92"/>
      <c r="V227" s="92"/>
      <c r="W227" s="92"/>
      <c r="X227" s="225"/>
      <c r="AA227" s="81"/>
      <c r="AB227" s="81"/>
      <c r="AC227" s="81"/>
    </row>
    <row r="228" spans="1:29" ht="15" customHeight="1" x14ac:dyDescent="0.25">
      <c r="A228" s="222" t="str">
        <f>[3]Enums!$A$149</f>
        <v>1.2.3</v>
      </c>
      <c r="B228" s="92" t="b">
        <v>1</v>
      </c>
      <c r="C228" s="92" t="b">
        <v>0</v>
      </c>
      <c r="D228" s="92">
        <v>8</v>
      </c>
      <c r="E228" s="91" t="str">
        <f>Objects!$AW$63</f>
        <v>Water Cannon (Advanced)</v>
      </c>
      <c r="F228" s="225">
        <v>1</v>
      </c>
      <c r="G228" s="91"/>
      <c r="H228" s="92"/>
      <c r="I228" s="92"/>
      <c r="J228" s="92"/>
      <c r="K228" s="92"/>
      <c r="L228" s="225"/>
      <c r="M228" s="91"/>
      <c r="N228" s="92"/>
      <c r="O228" s="92"/>
      <c r="P228" s="92"/>
      <c r="Q228" s="92"/>
      <c r="R228" s="225"/>
      <c r="S228" s="91" t="str">
        <f>Objects!$P$21</f>
        <v>Drum (Salt Water)</v>
      </c>
      <c r="T228" s="92">
        <v>1</v>
      </c>
      <c r="U228" s="91" t="str">
        <f>Objects!$AW$63</f>
        <v>Water Cannon (Advanced)</v>
      </c>
      <c r="V228" s="92">
        <v>1</v>
      </c>
      <c r="W228" s="92" t="str">
        <f>Objects!$I$24</f>
        <v>Cartridge (Propane)</v>
      </c>
      <c r="X228" s="225">
        <v>1</v>
      </c>
      <c r="AA228" s="81"/>
      <c r="AB228" s="81"/>
      <c r="AC228" s="81"/>
    </row>
    <row r="229" spans="1:29" ht="15" customHeight="1" x14ac:dyDescent="0.25">
      <c r="A229" s="222" t="str">
        <f>[3]Enums!$A$149</f>
        <v>1.2.3</v>
      </c>
      <c r="B229" s="92" t="b">
        <v>1</v>
      </c>
      <c r="C229" s="92" t="b">
        <v>0</v>
      </c>
      <c r="D229" s="92">
        <v>8</v>
      </c>
      <c r="E229" s="91" t="str">
        <f>Objects!$AW$64</f>
        <v>Water Cannon (Pro)</v>
      </c>
      <c r="F229" s="225">
        <v>1</v>
      </c>
      <c r="G229" s="91" t="str">
        <f>Objects!$P$21</f>
        <v>Drum (Salt Water)</v>
      </c>
      <c r="H229" s="92">
        <v>1</v>
      </c>
      <c r="I229" s="91" t="str">
        <f>Objects!$AW$64</f>
        <v>Water Cannon (Pro)</v>
      </c>
      <c r="J229" s="92">
        <v>1</v>
      </c>
      <c r="K229" s="92" t="str">
        <f>Objects!$I$24</f>
        <v>Cartridge (Propane)</v>
      </c>
      <c r="L229" s="225">
        <v>1</v>
      </c>
      <c r="M229" s="91"/>
      <c r="N229" s="92"/>
      <c r="O229" s="92"/>
      <c r="P229" s="92"/>
      <c r="Q229" s="92"/>
      <c r="R229" s="225"/>
      <c r="S229" s="91"/>
      <c r="T229" s="92"/>
      <c r="U229" s="92"/>
      <c r="V229" s="92"/>
      <c r="W229" s="92"/>
      <c r="X229" s="225"/>
      <c r="AA229" s="81"/>
      <c r="AB229" s="81"/>
      <c r="AC229" s="81"/>
    </row>
    <row r="230" spans="1:29" ht="15" customHeight="1" x14ac:dyDescent="0.25">
      <c r="A230" s="222" t="str">
        <f>[3]Enums!$A$149</f>
        <v>1.2.3</v>
      </c>
      <c r="B230" s="92" t="b">
        <v>1</v>
      </c>
      <c r="C230" s="92" t="b">
        <v>0</v>
      </c>
      <c r="D230" s="92">
        <v>8</v>
      </c>
      <c r="E230" s="91" t="str">
        <f>Objects!$AW$64</f>
        <v>Water Cannon (Pro)</v>
      </c>
      <c r="F230" s="225">
        <v>1</v>
      </c>
      <c r="G230" s="91"/>
      <c r="H230" s="92"/>
      <c r="I230" s="92"/>
      <c r="J230" s="92"/>
      <c r="K230" s="92"/>
      <c r="L230" s="225"/>
      <c r="M230" s="91" t="str">
        <f>Objects!$P$21</f>
        <v>Drum (Salt Water)</v>
      </c>
      <c r="N230" s="92">
        <v>1</v>
      </c>
      <c r="O230" s="91" t="str">
        <f>Objects!$AW$64</f>
        <v>Water Cannon (Pro)</v>
      </c>
      <c r="P230" s="92">
        <v>1</v>
      </c>
      <c r="Q230" s="92" t="str">
        <f>Objects!$I$24</f>
        <v>Cartridge (Propane)</v>
      </c>
      <c r="R230" s="225">
        <v>1</v>
      </c>
      <c r="S230" s="91"/>
      <c r="T230" s="92"/>
      <c r="U230" s="92"/>
      <c r="V230" s="92"/>
      <c r="W230" s="92"/>
      <c r="X230" s="225"/>
      <c r="AA230" s="81"/>
      <c r="AB230" s="81"/>
      <c r="AC230" s="81"/>
    </row>
    <row r="231" spans="1:29" ht="15" customHeight="1" x14ac:dyDescent="0.25">
      <c r="A231" s="222" t="str">
        <f>[3]Enums!$A$149</f>
        <v>1.2.3</v>
      </c>
      <c r="B231" s="92" t="b">
        <v>1</v>
      </c>
      <c r="C231" s="92" t="b">
        <v>0</v>
      </c>
      <c r="D231" s="92">
        <v>8</v>
      </c>
      <c r="E231" s="91" t="str">
        <f>Objects!$AW$64</f>
        <v>Water Cannon (Pro)</v>
      </c>
      <c r="F231" s="225">
        <v>1</v>
      </c>
      <c r="G231" s="91"/>
      <c r="H231" s="92"/>
      <c r="I231" s="92"/>
      <c r="J231" s="92"/>
      <c r="K231" s="92"/>
      <c r="L231" s="225"/>
      <c r="M231" s="91"/>
      <c r="N231" s="92"/>
      <c r="O231" s="92"/>
      <c r="P231" s="92"/>
      <c r="Q231" s="92"/>
      <c r="R231" s="225"/>
      <c r="S231" s="91" t="str">
        <f>Objects!$P$21</f>
        <v>Drum (Salt Water)</v>
      </c>
      <c r="T231" s="92">
        <v>1</v>
      </c>
      <c r="U231" s="91" t="str">
        <f>Objects!$AW$64</f>
        <v>Water Cannon (Pro)</v>
      </c>
      <c r="V231" s="92">
        <v>1</v>
      </c>
      <c r="W231" s="92" t="str">
        <f>Objects!$I$24</f>
        <v>Cartridge (Propane)</v>
      </c>
      <c r="X231" s="225">
        <v>1</v>
      </c>
      <c r="AA231" s="81"/>
      <c r="AB231" s="81"/>
      <c r="AC231" s="81"/>
    </row>
    <row r="232" spans="1:29" ht="15" customHeight="1" x14ac:dyDescent="0.25">
      <c r="A232" s="222" t="str">
        <f>[3]Enums!$A$149</f>
        <v>1.2.3</v>
      </c>
      <c r="B232" s="92" t="b">
        <v>1</v>
      </c>
      <c r="C232" s="92" t="b">
        <v>0</v>
      </c>
      <c r="D232" s="92">
        <v>4</v>
      </c>
      <c r="E232" s="91" t="str">
        <f>Objects!AT19</f>
        <v>Gaslamp</v>
      </c>
      <c r="F232" s="225">
        <v>1</v>
      </c>
      <c r="G232" s="92"/>
      <c r="H232" s="92"/>
      <c r="I232" s="92" t="str">
        <f>Objects!$AZ$104</f>
        <v>Glass Pane</v>
      </c>
      <c r="J232" s="92">
        <v>1</v>
      </c>
      <c r="K232" s="92"/>
      <c r="L232" s="225"/>
      <c r="M232" s="92" t="str">
        <f>Objects!$AZ$104</f>
        <v>Glass Pane</v>
      </c>
      <c r="N232" s="92">
        <v>1</v>
      </c>
      <c r="O232" s="92" t="str">
        <f>Objects!$AW$30</f>
        <v>Gas Mantle</v>
      </c>
      <c r="P232" s="92">
        <v>1</v>
      </c>
      <c r="Q232" s="92" t="str">
        <f>Objects!$AZ$104</f>
        <v>Glass Pane</v>
      </c>
      <c r="R232" s="225">
        <v>1</v>
      </c>
      <c r="S232" s="91" t="str">
        <f>Objects!$AZ$56</f>
        <v>Chest</v>
      </c>
      <c r="T232" s="92">
        <v>1</v>
      </c>
      <c r="U232" s="92" t="str">
        <f>Objects!$AW$20</f>
        <v>Copper Piping</v>
      </c>
      <c r="V232" s="92">
        <v>1</v>
      </c>
      <c r="W232" s="92" t="str">
        <f>Objects!$AW$25</f>
        <v>Lighter</v>
      </c>
      <c r="X232" s="225">
        <v>1</v>
      </c>
      <c r="AA232" s="81"/>
      <c r="AB232" s="81"/>
      <c r="AC232" s="81"/>
    </row>
    <row r="233" spans="1:29" ht="15" customHeight="1" x14ac:dyDescent="0.25">
      <c r="A233" s="222" t="str">
        <f>[3]Enums!$A$153</f>
        <v>1.3.2</v>
      </c>
      <c r="B233" s="92" t="b">
        <v>1</v>
      </c>
      <c r="C233" s="92" t="b">
        <v>0</v>
      </c>
      <c r="D233" s="92">
        <v>4</v>
      </c>
      <c r="E233" s="91" t="str">
        <f>Objects!AW65</f>
        <v>Silicon Boule</v>
      </c>
      <c r="F233" s="225">
        <v>1</v>
      </c>
      <c r="G233" s="91"/>
      <c r="H233" s="92"/>
      <c r="I233" s="91" t="str">
        <f>Objects!$D$26</f>
        <v>Silicon Ingot</v>
      </c>
      <c r="J233" s="92">
        <v>1</v>
      </c>
      <c r="K233" s="92"/>
      <c r="L233" s="225"/>
      <c r="M233" s="91" t="str">
        <f>Objects!$D$26</f>
        <v>Silicon Ingot</v>
      </c>
      <c r="N233" s="92">
        <v>1</v>
      </c>
      <c r="O233" s="91" t="str">
        <f>Objects!$D$26</f>
        <v>Silicon Ingot</v>
      </c>
      <c r="P233" s="92">
        <v>1</v>
      </c>
      <c r="Q233" s="91" t="str">
        <f>Objects!$D$26</f>
        <v>Silicon Ingot</v>
      </c>
      <c r="R233" s="92">
        <v>1</v>
      </c>
      <c r="S233" s="91" t="str">
        <f>Objects!$D$26</f>
        <v>Silicon Ingot</v>
      </c>
      <c r="T233" s="92">
        <v>1</v>
      </c>
      <c r="U233" s="91" t="str">
        <f>Objects!$D$26</f>
        <v>Silicon Ingot</v>
      </c>
      <c r="V233" s="92">
        <v>1</v>
      </c>
      <c r="W233" s="91" t="str">
        <f>Objects!$D$26</f>
        <v>Silicon Ingot</v>
      </c>
      <c r="X233" s="92">
        <v>1</v>
      </c>
      <c r="AA233" s="81"/>
      <c r="AB233" s="81"/>
      <c r="AC233" s="81"/>
    </row>
    <row r="234" spans="1:29" ht="15" customHeight="1" x14ac:dyDescent="0.25">
      <c r="A234" s="222" t="str">
        <f>[3]Enums!$A$153</f>
        <v>1.3.2</v>
      </c>
      <c r="B234" s="92" t="b">
        <v>1</v>
      </c>
      <c r="C234" s="92" t="b">
        <v>1</v>
      </c>
      <c r="D234" s="92">
        <v>4</v>
      </c>
      <c r="E234" s="91" t="str">
        <f>Objects!$AG$2</f>
        <v>Silicon Wafer</v>
      </c>
      <c r="F234" s="225">
        <v>64</v>
      </c>
      <c r="G234" s="91" t="str">
        <f>Objects!$AW$65</f>
        <v>Silicon Boule</v>
      </c>
      <c r="H234" s="92">
        <v>1</v>
      </c>
      <c r="I234" s="92"/>
      <c r="J234" s="92"/>
      <c r="K234" s="92"/>
      <c r="L234" s="225"/>
      <c r="M234" s="91"/>
      <c r="N234" s="92"/>
      <c r="O234" s="92"/>
      <c r="P234" s="92"/>
      <c r="Q234" s="92"/>
      <c r="R234" s="225"/>
      <c r="S234" s="91"/>
      <c r="T234" s="92"/>
      <c r="U234" s="92"/>
      <c r="V234" s="92"/>
      <c r="W234" s="92"/>
      <c r="X234" s="225"/>
      <c r="AA234" s="81"/>
      <c r="AB234" s="81"/>
      <c r="AC234" s="81"/>
    </row>
    <row r="235" spans="1:29" ht="15" customHeight="1" x14ac:dyDescent="0.25">
      <c r="A235" s="222" t="str">
        <f>[3]Enums!$A$153</f>
        <v>1.3.2</v>
      </c>
      <c r="B235" s="92" t="b">
        <v>1</v>
      </c>
      <c r="C235" s="92" t="b">
        <v>1</v>
      </c>
      <c r="D235" s="92">
        <v>2</v>
      </c>
      <c r="E235" s="91" t="str">
        <f>Objects!$AW$66</f>
        <v>Coins (Copper)</v>
      </c>
      <c r="F235" s="225">
        <v>16</v>
      </c>
      <c r="G235" s="91" t="str">
        <f>Objects!$E$7</f>
        <v>Copper Nugget</v>
      </c>
      <c r="H235" s="92">
        <v>2</v>
      </c>
      <c r="I235" s="91"/>
      <c r="J235" s="92"/>
      <c r="K235" s="92"/>
      <c r="L235" s="225"/>
      <c r="M235" s="91"/>
      <c r="N235" s="92"/>
      <c r="O235" s="92"/>
      <c r="P235" s="92"/>
      <c r="Q235" s="92"/>
      <c r="R235" s="225"/>
      <c r="S235" s="91"/>
      <c r="T235" s="92"/>
      <c r="U235" s="92"/>
      <c r="V235" s="92"/>
      <c r="W235" s="92"/>
      <c r="X235" s="225"/>
      <c r="AA235" s="81"/>
      <c r="AB235" s="81"/>
      <c r="AC235" s="81"/>
    </row>
    <row r="236" spans="1:29" ht="15" customHeight="1" x14ac:dyDescent="0.25">
      <c r="A236" s="222" t="str">
        <f>[3]Enums!$A$153</f>
        <v>1.3.2</v>
      </c>
      <c r="B236" s="92" t="b">
        <v>1</v>
      </c>
      <c r="C236" s="92" t="b">
        <v>1</v>
      </c>
      <c r="D236" s="92">
        <v>2</v>
      </c>
      <c r="E236" s="91" t="str">
        <f>Objects!$E$7</f>
        <v>Copper Nugget</v>
      </c>
      <c r="F236" s="92">
        <v>2</v>
      </c>
      <c r="G236" s="91" t="str">
        <f>Objects!$AW$66</f>
        <v>Coins (Copper)</v>
      </c>
      <c r="H236" s="225">
        <v>16</v>
      </c>
      <c r="I236" s="92"/>
      <c r="J236" s="92"/>
      <c r="K236" s="92"/>
      <c r="L236" s="225"/>
      <c r="M236" s="91"/>
      <c r="N236" s="92"/>
      <c r="O236" s="92"/>
      <c r="P236" s="92"/>
      <c r="Q236" s="92"/>
      <c r="R236" s="225"/>
      <c r="S236" s="91"/>
      <c r="T236" s="92"/>
      <c r="U236" s="92"/>
      <c r="V236" s="92"/>
      <c r="W236" s="92"/>
      <c r="X236" s="225"/>
      <c r="AA236" s="81"/>
      <c r="AB236" s="81"/>
      <c r="AC236" s="81"/>
    </row>
    <row r="237" spans="1:29" ht="15" customHeight="1" x14ac:dyDescent="0.25">
      <c r="A237" s="222" t="str">
        <f>[3]Enums!$A$153</f>
        <v>1.3.2</v>
      </c>
      <c r="B237" s="92" t="b">
        <v>1</v>
      </c>
      <c r="C237" s="92" t="b">
        <v>1</v>
      </c>
      <c r="D237" s="92">
        <v>2</v>
      </c>
      <c r="E237" s="91" t="str">
        <f>Objects!$AW$67</f>
        <v>Bars (Copper)</v>
      </c>
      <c r="F237" s="225">
        <v>1</v>
      </c>
      <c r="G237" s="91" t="str">
        <f>Objects!$AW$66</f>
        <v>Coins (Copper)</v>
      </c>
      <c r="H237" s="92">
        <v>64</v>
      </c>
      <c r="I237" s="92"/>
      <c r="J237" s="92"/>
      <c r="K237" s="92"/>
      <c r="L237" s="225"/>
      <c r="M237" s="91"/>
      <c r="N237" s="92"/>
      <c r="O237" s="92"/>
      <c r="P237" s="92"/>
      <c r="Q237" s="92"/>
      <c r="R237" s="225"/>
      <c r="S237" s="91"/>
      <c r="T237" s="92"/>
      <c r="U237" s="92"/>
      <c r="V237" s="92"/>
      <c r="W237" s="92"/>
      <c r="X237" s="225"/>
      <c r="AA237" s="81"/>
      <c r="AB237" s="81"/>
      <c r="AC237" s="81"/>
    </row>
    <row r="238" spans="1:29" ht="15" customHeight="1" x14ac:dyDescent="0.25">
      <c r="A238" s="222" t="str">
        <f>[3]Enums!$A$153</f>
        <v>1.3.2</v>
      </c>
      <c r="B238" s="92" t="b">
        <v>1</v>
      </c>
      <c r="C238" s="92" t="b">
        <v>1</v>
      </c>
      <c r="D238" s="92">
        <v>2</v>
      </c>
      <c r="E238" s="91" t="str">
        <f>Objects!$AW$68</f>
        <v>Stacks (Copper)</v>
      </c>
      <c r="F238" s="225">
        <v>1</v>
      </c>
      <c r="G238" s="91" t="str">
        <f>Objects!$AW$67</f>
        <v>Bars (Copper)</v>
      </c>
      <c r="H238" s="92">
        <v>64</v>
      </c>
      <c r="I238" s="92"/>
      <c r="J238" s="92"/>
      <c r="K238" s="92"/>
      <c r="L238" s="225"/>
      <c r="M238" s="91"/>
      <c r="N238" s="92"/>
      <c r="O238" s="92"/>
      <c r="P238" s="92"/>
      <c r="Q238" s="92"/>
      <c r="R238" s="225"/>
      <c r="S238" s="91"/>
      <c r="T238" s="92"/>
      <c r="U238" s="92"/>
      <c r="V238" s="92"/>
      <c r="W238" s="92"/>
      <c r="X238" s="225"/>
      <c r="AA238" s="81"/>
      <c r="AB238" s="81"/>
      <c r="AC238" s="81"/>
    </row>
    <row r="239" spans="1:29" ht="15" customHeight="1" x14ac:dyDescent="0.25">
      <c r="A239" s="222" t="str">
        <f>[3]Enums!$A$153</f>
        <v>1.3.2</v>
      </c>
      <c r="B239" s="92" t="b">
        <v>1</v>
      </c>
      <c r="C239" s="92" t="b">
        <v>1</v>
      </c>
      <c r="D239" s="92">
        <v>2</v>
      </c>
      <c r="E239" s="91" t="str">
        <f>Objects!$AW$77</f>
        <v>Trove (Copper)</v>
      </c>
      <c r="F239" s="225">
        <v>1</v>
      </c>
      <c r="G239" s="91" t="str">
        <f>Objects!$AW$68</f>
        <v>Stacks (Copper)</v>
      </c>
      <c r="H239" s="92">
        <v>64</v>
      </c>
      <c r="I239" s="92"/>
      <c r="J239" s="92"/>
      <c r="K239" s="92"/>
      <c r="L239" s="225"/>
      <c r="M239" s="91"/>
      <c r="N239" s="92"/>
      <c r="O239" s="92"/>
      <c r="P239" s="92"/>
      <c r="Q239" s="92"/>
      <c r="R239" s="225"/>
      <c r="S239" s="91"/>
      <c r="T239" s="92"/>
      <c r="U239" s="92"/>
      <c r="V239" s="92"/>
      <c r="W239" s="92"/>
      <c r="X239" s="225"/>
      <c r="AA239" s="81"/>
      <c r="AB239" s="81"/>
      <c r="AC239" s="81"/>
    </row>
    <row r="240" spans="1:29" ht="15" customHeight="1" x14ac:dyDescent="0.25">
      <c r="A240" s="222" t="str">
        <f>[3]Enums!$A$153</f>
        <v>1.3.2</v>
      </c>
      <c r="B240" s="92" t="b">
        <v>1</v>
      </c>
      <c r="C240" s="92" t="b">
        <v>1</v>
      </c>
      <c r="D240" s="92">
        <v>2</v>
      </c>
      <c r="E240" s="91" t="str">
        <f>Objects!$AW$66</f>
        <v>Coins (Copper)</v>
      </c>
      <c r="F240" s="225">
        <v>64</v>
      </c>
      <c r="G240" s="91" t="str">
        <f>Objects!$AW$67</f>
        <v>Bars (Copper)</v>
      </c>
      <c r="H240" s="92">
        <v>1</v>
      </c>
      <c r="I240" s="92"/>
      <c r="J240" s="92"/>
      <c r="K240" s="92"/>
      <c r="L240" s="225"/>
      <c r="M240" s="91"/>
      <c r="N240" s="92"/>
      <c r="O240" s="92"/>
      <c r="P240" s="92"/>
      <c r="Q240" s="92"/>
      <c r="R240" s="225"/>
      <c r="S240" s="91"/>
      <c r="T240" s="92"/>
      <c r="U240" s="92"/>
      <c r="V240" s="92"/>
      <c r="W240" s="92"/>
      <c r="X240" s="225"/>
      <c r="AA240" s="81"/>
      <c r="AB240" s="81"/>
      <c r="AC240" s="81"/>
    </row>
    <row r="241" spans="1:29" ht="15" customHeight="1" x14ac:dyDescent="0.25">
      <c r="A241" s="222" t="str">
        <f>[3]Enums!$A$153</f>
        <v>1.3.2</v>
      </c>
      <c r="B241" s="92" t="b">
        <v>1</v>
      </c>
      <c r="C241" s="92" t="b">
        <v>1</v>
      </c>
      <c r="D241" s="92">
        <v>2</v>
      </c>
      <c r="E241" s="91" t="str">
        <f>Objects!$AW$67</f>
        <v>Bars (Copper)</v>
      </c>
      <c r="F241" s="92">
        <v>64</v>
      </c>
      <c r="G241" s="91" t="str">
        <f>Objects!$AW$68</f>
        <v>Stacks (Copper)</v>
      </c>
      <c r="H241" s="92">
        <v>1</v>
      </c>
      <c r="I241" s="92"/>
      <c r="J241" s="92"/>
      <c r="K241" s="92"/>
      <c r="L241" s="225"/>
      <c r="M241" s="91"/>
      <c r="N241" s="92"/>
      <c r="O241" s="92"/>
      <c r="P241" s="92"/>
      <c r="Q241" s="92"/>
      <c r="R241" s="225"/>
      <c r="S241" s="91"/>
      <c r="T241" s="92"/>
      <c r="U241" s="92"/>
      <c r="V241" s="92"/>
      <c r="W241" s="92"/>
      <c r="X241" s="225"/>
      <c r="AA241" s="81"/>
      <c r="AB241" s="81"/>
      <c r="AC241" s="81"/>
    </row>
    <row r="242" spans="1:29" ht="15" customHeight="1" x14ac:dyDescent="0.25">
      <c r="A242" s="222" t="str">
        <f>[3]Enums!$A$153</f>
        <v>1.3.2</v>
      </c>
      <c r="B242" s="92" t="b">
        <v>1</v>
      </c>
      <c r="C242" s="92" t="b">
        <v>1</v>
      </c>
      <c r="D242" s="92">
        <v>2</v>
      </c>
      <c r="E242" s="91" t="str">
        <f>Objects!$AW$68</f>
        <v>Stacks (Copper)</v>
      </c>
      <c r="F242" s="92">
        <v>64</v>
      </c>
      <c r="G242" s="91" t="str">
        <f>Objects!$AW$77</f>
        <v>Trove (Copper)</v>
      </c>
      <c r="H242" s="92">
        <v>1</v>
      </c>
      <c r="I242" s="92"/>
      <c r="J242" s="92"/>
      <c r="K242" s="92"/>
      <c r="L242" s="225"/>
      <c r="M242" s="91"/>
      <c r="N242" s="92"/>
      <c r="O242" s="92"/>
      <c r="P242" s="92"/>
      <c r="Q242" s="92"/>
      <c r="R242" s="225"/>
      <c r="S242" s="91"/>
      <c r="T242" s="92"/>
      <c r="U242" s="92"/>
      <c r="V242" s="92"/>
      <c r="W242" s="92"/>
      <c r="X242" s="225"/>
      <c r="AA242" s="81"/>
      <c r="AB242" s="81"/>
      <c r="AC242" s="81"/>
    </row>
    <row r="243" spans="1:29" ht="15" customHeight="1" x14ac:dyDescent="0.25">
      <c r="A243" s="222" t="str">
        <f>[3]Enums!$A$153</f>
        <v>1.3.2</v>
      </c>
      <c r="B243" s="92" t="b">
        <v>1</v>
      </c>
      <c r="C243" s="92" t="b">
        <v>0</v>
      </c>
      <c r="D243" s="92">
        <v>2</v>
      </c>
      <c r="E243" s="91" t="str">
        <f>Objects!$AW$67</f>
        <v>Bars (Copper)</v>
      </c>
      <c r="F243" s="225">
        <v>2</v>
      </c>
      <c r="G243" s="91" t="str">
        <f>Objects!$AW$66</f>
        <v>Coins (Copper)</v>
      </c>
      <c r="H243" s="92">
        <v>64</v>
      </c>
      <c r="I243" s="91" t="str">
        <f>Objects!$AW$66</f>
        <v>Coins (Copper)</v>
      </c>
      <c r="J243" s="92">
        <v>64</v>
      </c>
      <c r="K243" s="92"/>
      <c r="L243" s="225"/>
      <c r="M243" s="91"/>
      <c r="N243" s="92"/>
      <c r="O243" s="92"/>
      <c r="P243" s="92"/>
      <c r="Q243" s="92"/>
      <c r="R243" s="225"/>
      <c r="S243" s="91"/>
      <c r="T243" s="92"/>
      <c r="U243" s="92"/>
      <c r="V243" s="92"/>
      <c r="W243" s="92"/>
      <c r="X243" s="225"/>
      <c r="AA243" s="81"/>
      <c r="AB243" s="81"/>
      <c r="AC243" s="81"/>
    </row>
    <row r="244" spans="1:29" ht="15" customHeight="1" x14ac:dyDescent="0.25">
      <c r="A244" s="222" t="str">
        <f>[3]Enums!$A$153</f>
        <v>1.3.2</v>
      </c>
      <c r="B244" s="92" t="b">
        <v>1</v>
      </c>
      <c r="C244" s="92" t="b">
        <v>0</v>
      </c>
      <c r="D244" s="92">
        <v>2</v>
      </c>
      <c r="E244" s="91" t="str">
        <f>Objects!$AW$68</f>
        <v>Stacks (Copper)</v>
      </c>
      <c r="F244" s="225">
        <v>2</v>
      </c>
      <c r="G244" s="91" t="str">
        <f>Objects!$AW$67</f>
        <v>Bars (Copper)</v>
      </c>
      <c r="H244" s="92">
        <v>64</v>
      </c>
      <c r="I244" s="91" t="str">
        <f>Objects!$AW$67</f>
        <v>Bars (Copper)</v>
      </c>
      <c r="J244" s="92">
        <v>64</v>
      </c>
      <c r="K244" s="92"/>
      <c r="L244" s="225"/>
      <c r="M244" s="91"/>
      <c r="N244" s="92"/>
      <c r="O244" s="92"/>
      <c r="P244" s="92"/>
      <c r="Q244" s="92"/>
      <c r="R244" s="225"/>
      <c r="S244" s="91"/>
      <c r="T244" s="92"/>
      <c r="U244" s="92"/>
      <c r="V244" s="92"/>
      <c r="W244" s="92"/>
      <c r="X244" s="225"/>
      <c r="AA244" s="81"/>
      <c r="AB244" s="81"/>
      <c r="AC244" s="81"/>
    </row>
    <row r="245" spans="1:29" ht="15" customHeight="1" x14ac:dyDescent="0.25">
      <c r="A245" s="222" t="str">
        <f>[3]Enums!$A$153</f>
        <v>1.3.2</v>
      </c>
      <c r="B245" s="92" t="b">
        <v>1</v>
      </c>
      <c r="C245" s="92" t="b">
        <v>0</v>
      </c>
      <c r="D245" s="92">
        <v>2</v>
      </c>
      <c r="E245" s="91" t="str">
        <f>Objects!$AW$77</f>
        <v>Trove (Copper)</v>
      </c>
      <c r="F245" s="225">
        <v>2</v>
      </c>
      <c r="G245" s="91" t="str">
        <f>Objects!$AW$68</f>
        <v>Stacks (Copper)</v>
      </c>
      <c r="H245" s="92">
        <v>64</v>
      </c>
      <c r="I245" s="91" t="str">
        <f>Objects!$AW$68</f>
        <v>Stacks (Copper)</v>
      </c>
      <c r="J245" s="92">
        <v>64</v>
      </c>
      <c r="K245" s="92"/>
      <c r="L245" s="225"/>
      <c r="M245" s="91"/>
      <c r="N245" s="92"/>
      <c r="O245" s="92"/>
      <c r="P245" s="92"/>
      <c r="Q245" s="92"/>
      <c r="R245" s="225"/>
      <c r="S245" s="91"/>
      <c r="T245" s="92"/>
      <c r="U245" s="92"/>
      <c r="V245" s="92"/>
      <c r="W245" s="92"/>
      <c r="X245" s="225"/>
      <c r="AA245" s="81"/>
      <c r="AB245" s="81"/>
      <c r="AC245" s="81"/>
    </row>
    <row r="246" spans="1:29" ht="15" customHeight="1" x14ac:dyDescent="0.25">
      <c r="A246" s="222" t="str">
        <f>[3]Enums!$A$153</f>
        <v>1.3.2</v>
      </c>
      <c r="B246" s="92" t="b">
        <v>1</v>
      </c>
      <c r="C246" s="92" t="b">
        <v>0</v>
      </c>
      <c r="D246" s="92">
        <v>2</v>
      </c>
      <c r="E246" s="91" t="str">
        <f>Objects!$AW$67</f>
        <v>Bars (Copper)</v>
      </c>
      <c r="F246" s="225">
        <v>3</v>
      </c>
      <c r="G246" s="91" t="str">
        <f>Objects!$AW$66</f>
        <v>Coins (Copper)</v>
      </c>
      <c r="H246" s="92">
        <v>64</v>
      </c>
      <c r="I246" s="91" t="str">
        <f>Objects!$AW$66</f>
        <v>Coins (Copper)</v>
      </c>
      <c r="J246" s="92">
        <v>64</v>
      </c>
      <c r="K246" s="91" t="str">
        <f>Objects!$AW$66</f>
        <v>Coins (Copper)</v>
      </c>
      <c r="L246" s="92">
        <v>64</v>
      </c>
      <c r="M246" s="91"/>
      <c r="N246" s="92"/>
      <c r="O246" s="92"/>
      <c r="P246" s="92"/>
      <c r="Q246" s="92"/>
      <c r="R246" s="225"/>
      <c r="S246" s="91"/>
      <c r="T246" s="92"/>
      <c r="U246" s="92"/>
      <c r="V246" s="92"/>
      <c r="W246" s="92"/>
      <c r="X246" s="225"/>
      <c r="AA246" s="81"/>
      <c r="AB246" s="81"/>
      <c r="AC246" s="81"/>
    </row>
    <row r="247" spans="1:29" ht="15" customHeight="1" x14ac:dyDescent="0.25">
      <c r="A247" s="222" t="str">
        <f>[3]Enums!$A$153</f>
        <v>1.3.2</v>
      </c>
      <c r="B247" s="92" t="b">
        <v>1</v>
      </c>
      <c r="C247" s="92" t="b">
        <v>0</v>
      </c>
      <c r="D247" s="92">
        <v>2</v>
      </c>
      <c r="E247" s="91" t="str">
        <f>Objects!$AW$68</f>
        <v>Stacks (Copper)</v>
      </c>
      <c r="F247" s="225">
        <v>3</v>
      </c>
      <c r="G247" s="91" t="str">
        <f>Objects!$AW$67</f>
        <v>Bars (Copper)</v>
      </c>
      <c r="H247" s="92">
        <v>64</v>
      </c>
      <c r="I247" s="91" t="str">
        <f>Objects!$AW$67</f>
        <v>Bars (Copper)</v>
      </c>
      <c r="J247" s="92">
        <v>64</v>
      </c>
      <c r="K247" s="91" t="str">
        <f>Objects!$AW$67</f>
        <v>Bars (Copper)</v>
      </c>
      <c r="L247" s="92">
        <v>64</v>
      </c>
      <c r="M247" s="91"/>
      <c r="N247" s="92"/>
      <c r="O247" s="92"/>
      <c r="P247" s="92"/>
      <c r="Q247" s="92"/>
      <c r="R247" s="225"/>
      <c r="S247" s="91"/>
      <c r="T247" s="92"/>
      <c r="U247" s="92"/>
      <c r="V247" s="92"/>
      <c r="W247" s="92"/>
      <c r="X247" s="225"/>
      <c r="AA247" s="81"/>
      <c r="AB247" s="81"/>
      <c r="AC247" s="81"/>
    </row>
    <row r="248" spans="1:29" ht="15" customHeight="1" x14ac:dyDescent="0.25">
      <c r="A248" s="222" t="str">
        <f>[3]Enums!$A$153</f>
        <v>1.3.2</v>
      </c>
      <c r="B248" s="92" t="b">
        <v>1</v>
      </c>
      <c r="C248" s="92" t="b">
        <v>0</v>
      </c>
      <c r="D248" s="92">
        <v>2</v>
      </c>
      <c r="E248" s="91" t="str">
        <f>Objects!$AW$77</f>
        <v>Trove (Copper)</v>
      </c>
      <c r="F248" s="225">
        <v>3</v>
      </c>
      <c r="G248" s="91" t="str">
        <f>Objects!$AW$68</f>
        <v>Stacks (Copper)</v>
      </c>
      <c r="H248" s="92">
        <v>64</v>
      </c>
      <c r="I248" s="91" t="str">
        <f>Objects!$AW$68</f>
        <v>Stacks (Copper)</v>
      </c>
      <c r="J248" s="92">
        <v>64</v>
      </c>
      <c r="K248" s="91" t="str">
        <f>Objects!$AW$68</f>
        <v>Stacks (Copper)</v>
      </c>
      <c r="L248" s="92">
        <v>64</v>
      </c>
      <c r="M248" s="91"/>
      <c r="N248" s="92"/>
      <c r="O248" s="92"/>
      <c r="P248" s="92"/>
      <c r="Q248" s="92"/>
      <c r="R248" s="225"/>
      <c r="S248" s="91"/>
      <c r="T248" s="92"/>
      <c r="U248" s="92"/>
      <c r="V248" s="92"/>
      <c r="W248" s="92"/>
      <c r="X248" s="225"/>
      <c r="AA248" s="81"/>
      <c r="AB248" s="81"/>
      <c r="AC248" s="81"/>
    </row>
    <row r="249" spans="1:29" ht="15" customHeight="1" x14ac:dyDescent="0.25">
      <c r="A249" s="222" t="str">
        <f>[3]Enums!$A$153</f>
        <v>1.3.2</v>
      </c>
      <c r="B249" s="92" t="b">
        <v>1</v>
      </c>
      <c r="C249" s="92" t="b">
        <v>0</v>
      </c>
      <c r="D249" s="92">
        <v>2</v>
      </c>
      <c r="E249" s="91" t="str">
        <f>Objects!$AW$67</f>
        <v>Bars (Copper)</v>
      </c>
      <c r="F249" s="225">
        <v>4</v>
      </c>
      <c r="G249" s="91" t="str">
        <f>Objects!$AW$66</f>
        <v>Coins (Copper)</v>
      </c>
      <c r="H249" s="92">
        <v>64</v>
      </c>
      <c r="I249" s="91" t="str">
        <f>Objects!$AW$66</f>
        <v>Coins (Copper)</v>
      </c>
      <c r="J249" s="92">
        <v>64</v>
      </c>
      <c r="K249" s="91" t="str">
        <f>Objects!$AW$66</f>
        <v>Coins (Copper)</v>
      </c>
      <c r="L249" s="92">
        <v>64</v>
      </c>
      <c r="M249" s="91" t="str">
        <f>Objects!$AW$66</f>
        <v>Coins (Copper)</v>
      </c>
      <c r="N249" s="92">
        <v>64</v>
      </c>
      <c r="O249" s="92"/>
      <c r="P249" s="92"/>
      <c r="Q249" s="92"/>
      <c r="R249" s="225"/>
      <c r="S249" s="91"/>
      <c r="T249" s="92"/>
      <c r="U249" s="92"/>
      <c r="V249" s="92"/>
      <c r="W249" s="92"/>
      <c r="X249" s="225"/>
      <c r="AA249" s="81"/>
      <c r="AB249" s="81"/>
      <c r="AC249" s="81"/>
    </row>
    <row r="250" spans="1:29" ht="15" customHeight="1" x14ac:dyDescent="0.25">
      <c r="A250" s="222" t="str">
        <f>[3]Enums!$A$153</f>
        <v>1.3.2</v>
      </c>
      <c r="B250" s="92" t="b">
        <v>1</v>
      </c>
      <c r="C250" s="92" t="b">
        <v>0</v>
      </c>
      <c r="D250" s="92">
        <v>2</v>
      </c>
      <c r="E250" s="91" t="str">
        <f>Objects!$AW$68</f>
        <v>Stacks (Copper)</v>
      </c>
      <c r="F250" s="225">
        <v>4</v>
      </c>
      <c r="G250" s="91" t="str">
        <f>Objects!$AW$67</f>
        <v>Bars (Copper)</v>
      </c>
      <c r="H250" s="92">
        <v>64</v>
      </c>
      <c r="I250" s="91" t="str">
        <f>Objects!$AW$67</f>
        <v>Bars (Copper)</v>
      </c>
      <c r="J250" s="92">
        <v>64</v>
      </c>
      <c r="K250" s="91" t="str">
        <f>Objects!$AW$67</f>
        <v>Bars (Copper)</v>
      </c>
      <c r="L250" s="92">
        <v>64</v>
      </c>
      <c r="M250" s="91" t="str">
        <f>Objects!$AW$67</f>
        <v>Bars (Copper)</v>
      </c>
      <c r="N250" s="92">
        <v>64</v>
      </c>
      <c r="O250" s="92"/>
      <c r="P250" s="92"/>
      <c r="Q250" s="92"/>
      <c r="R250" s="225"/>
      <c r="S250" s="91"/>
      <c r="T250" s="92"/>
      <c r="U250" s="92"/>
      <c r="V250" s="92"/>
      <c r="W250" s="92"/>
      <c r="X250" s="225"/>
      <c r="AA250" s="81"/>
      <c r="AB250" s="81"/>
      <c r="AC250" s="81"/>
    </row>
    <row r="251" spans="1:29" ht="15" customHeight="1" x14ac:dyDescent="0.25">
      <c r="A251" s="222" t="str">
        <f>[3]Enums!$A$153</f>
        <v>1.3.2</v>
      </c>
      <c r="B251" s="92" t="b">
        <v>1</v>
      </c>
      <c r="C251" s="92" t="b">
        <v>0</v>
      </c>
      <c r="D251" s="92">
        <v>2</v>
      </c>
      <c r="E251" s="91" t="str">
        <f>Objects!$AW$77</f>
        <v>Trove (Copper)</v>
      </c>
      <c r="F251" s="225">
        <v>4</v>
      </c>
      <c r="G251" s="91" t="str">
        <f>Objects!$AW$68</f>
        <v>Stacks (Copper)</v>
      </c>
      <c r="H251" s="92">
        <v>64</v>
      </c>
      <c r="I251" s="91" t="str">
        <f>Objects!$AW$68</f>
        <v>Stacks (Copper)</v>
      </c>
      <c r="J251" s="92">
        <v>64</v>
      </c>
      <c r="K251" s="91" t="str">
        <f>Objects!$AW$68</f>
        <v>Stacks (Copper)</v>
      </c>
      <c r="L251" s="92">
        <v>64</v>
      </c>
      <c r="M251" s="91" t="str">
        <f>Objects!$AW$68</f>
        <v>Stacks (Copper)</v>
      </c>
      <c r="N251" s="92">
        <v>64</v>
      </c>
      <c r="O251" s="92"/>
      <c r="P251" s="92"/>
      <c r="Q251" s="92"/>
      <c r="R251" s="225"/>
      <c r="S251" s="91"/>
      <c r="T251" s="92"/>
      <c r="U251" s="92"/>
      <c r="V251" s="92"/>
      <c r="W251" s="92"/>
      <c r="X251" s="225"/>
      <c r="AA251" s="81"/>
      <c r="AB251" s="81"/>
      <c r="AC251" s="81"/>
    </row>
    <row r="252" spans="1:29" ht="15" customHeight="1" x14ac:dyDescent="0.25">
      <c r="A252" s="222" t="str">
        <f>[3]Enums!$A$153</f>
        <v>1.3.2</v>
      </c>
      <c r="B252" s="92" t="b">
        <v>1</v>
      </c>
      <c r="C252" s="92" t="b">
        <v>0</v>
      </c>
      <c r="D252" s="92">
        <v>2</v>
      </c>
      <c r="E252" s="91" t="str">
        <f>Objects!$AW$67</f>
        <v>Bars (Copper)</v>
      </c>
      <c r="F252" s="225">
        <v>5</v>
      </c>
      <c r="G252" s="91" t="str">
        <f>Objects!$AW$66</f>
        <v>Coins (Copper)</v>
      </c>
      <c r="H252" s="92">
        <v>64</v>
      </c>
      <c r="I252" s="91" t="str">
        <f>Objects!$AW$66</f>
        <v>Coins (Copper)</v>
      </c>
      <c r="J252" s="92">
        <v>64</v>
      </c>
      <c r="K252" s="91" t="str">
        <f>Objects!$AW$66</f>
        <v>Coins (Copper)</v>
      </c>
      <c r="L252" s="92">
        <v>64</v>
      </c>
      <c r="M252" s="91" t="str">
        <f>Objects!$AW$66</f>
        <v>Coins (Copper)</v>
      </c>
      <c r="N252" s="92">
        <v>64</v>
      </c>
      <c r="O252" s="91" t="str">
        <f>Objects!$AW$66</f>
        <v>Coins (Copper)</v>
      </c>
      <c r="P252" s="92">
        <v>64</v>
      </c>
      <c r="Q252" s="92"/>
      <c r="R252" s="225"/>
      <c r="S252" s="91"/>
      <c r="T252" s="92"/>
      <c r="U252" s="92"/>
      <c r="V252" s="92"/>
      <c r="W252" s="92"/>
      <c r="X252" s="225"/>
      <c r="AA252" s="81"/>
      <c r="AB252" s="81"/>
      <c r="AC252" s="81"/>
    </row>
    <row r="253" spans="1:29" ht="15" customHeight="1" x14ac:dyDescent="0.25">
      <c r="A253" s="222" t="str">
        <f>[3]Enums!$A$153</f>
        <v>1.3.2</v>
      </c>
      <c r="B253" s="92" t="b">
        <v>1</v>
      </c>
      <c r="C253" s="92" t="b">
        <v>0</v>
      </c>
      <c r="D253" s="92">
        <v>2</v>
      </c>
      <c r="E253" s="91" t="str">
        <f>Objects!$AW$68</f>
        <v>Stacks (Copper)</v>
      </c>
      <c r="F253" s="225">
        <v>5</v>
      </c>
      <c r="G253" s="91" t="str">
        <f>Objects!$AW$67</f>
        <v>Bars (Copper)</v>
      </c>
      <c r="H253" s="92">
        <v>64</v>
      </c>
      <c r="I253" s="91" t="str">
        <f>Objects!$AW$67</f>
        <v>Bars (Copper)</v>
      </c>
      <c r="J253" s="92">
        <v>64</v>
      </c>
      <c r="K253" s="91" t="str">
        <f>Objects!$AW$67</f>
        <v>Bars (Copper)</v>
      </c>
      <c r="L253" s="92">
        <v>64</v>
      </c>
      <c r="M253" s="91" t="str">
        <f>Objects!$AW$67</f>
        <v>Bars (Copper)</v>
      </c>
      <c r="N253" s="92">
        <v>64</v>
      </c>
      <c r="O253" s="91" t="str">
        <f>Objects!$AW$67</f>
        <v>Bars (Copper)</v>
      </c>
      <c r="P253" s="92">
        <v>64</v>
      </c>
      <c r="Q253" s="92"/>
      <c r="R253" s="225"/>
      <c r="S253" s="91"/>
      <c r="T253" s="92"/>
      <c r="U253" s="92"/>
      <c r="V253" s="92"/>
      <c r="W253" s="92"/>
      <c r="X253" s="225"/>
      <c r="AA253" s="81"/>
      <c r="AB253" s="81"/>
      <c r="AC253" s="81"/>
    </row>
    <row r="254" spans="1:29" ht="15" customHeight="1" x14ac:dyDescent="0.25">
      <c r="A254" s="222" t="str">
        <f>[3]Enums!$A$153</f>
        <v>1.3.2</v>
      </c>
      <c r="B254" s="92" t="b">
        <v>1</v>
      </c>
      <c r="C254" s="92" t="b">
        <v>0</v>
      </c>
      <c r="D254" s="92">
        <v>2</v>
      </c>
      <c r="E254" s="91" t="str">
        <f>Objects!$AW$77</f>
        <v>Trove (Copper)</v>
      </c>
      <c r="F254" s="225">
        <v>5</v>
      </c>
      <c r="G254" s="91" t="str">
        <f>Objects!$AW$68</f>
        <v>Stacks (Copper)</v>
      </c>
      <c r="H254" s="92">
        <v>64</v>
      </c>
      <c r="I254" s="91" t="str">
        <f>Objects!$AW$68</f>
        <v>Stacks (Copper)</v>
      </c>
      <c r="J254" s="92">
        <v>64</v>
      </c>
      <c r="K254" s="91" t="str">
        <f>Objects!$AW$68</f>
        <v>Stacks (Copper)</v>
      </c>
      <c r="L254" s="92">
        <v>64</v>
      </c>
      <c r="M254" s="91" t="str">
        <f>Objects!$AW$68</f>
        <v>Stacks (Copper)</v>
      </c>
      <c r="N254" s="92">
        <v>64</v>
      </c>
      <c r="O254" s="91" t="str">
        <f>Objects!$AW$68</f>
        <v>Stacks (Copper)</v>
      </c>
      <c r="P254" s="92">
        <v>64</v>
      </c>
      <c r="Q254" s="92"/>
      <c r="R254" s="225"/>
      <c r="S254" s="91"/>
      <c r="T254" s="92"/>
      <c r="U254" s="92"/>
      <c r="V254" s="92"/>
      <c r="W254" s="92"/>
      <c r="X254" s="225"/>
      <c r="AA254" s="81"/>
      <c r="AB254" s="81"/>
      <c r="AC254" s="81"/>
    </row>
    <row r="255" spans="1:29" ht="15" customHeight="1" x14ac:dyDescent="0.25">
      <c r="A255" s="222" t="str">
        <f>[3]Enums!$A$153</f>
        <v>1.3.2</v>
      </c>
      <c r="B255" s="92" t="b">
        <v>1</v>
      </c>
      <c r="C255" s="92" t="b">
        <v>0</v>
      </c>
      <c r="D255" s="92">
        <v>2</v>
      </c>
      <c r="E255" s="91" t="str">
        <f>Objects!$AW$67</f>
        <v>Bars (Copper)</v>
      </c>
      <c r="F255" s="225">
        <v>6</v>
      </c>
      <c r="G255" s="91" t="str">
        <f>Objects!$AW$66</f>
        <v>Coins (Copper)</v>
      </c>
      <c r="H255" s="92">
        <v>64</v>
      </c>
      <c r="I255" s="91" t="str">
        <f>Objects!$AW$66</f>
        <v>Coins (Copper)</v>
      </c>
      <c r="J255" s="92">
        <v>64</v>
      </c>
      <c r="K255" s="91" t="str">
        <f>Objects!$AW$66</f>
        <v>Coins (Copper)</v>
      </c>
      <c r="L255" s="92">
        <v>64</v>
      </c>
      <c r="M255" s="91" t="str">
        <f>Objects!$AW$66</f>
        <v>Coins (Copper)</v>
      </c>
      <c r="N255" s="92">
        <v>64</v>
      </c>
      <c r="O255" s="91" t="str">
        <f>Objects!$AW$66</f>
        <v>Coins (Copper)</v>
      </c>
      <c r="P255" s="92">
        <v>64</v>
      </c>
      <c r="Q255" s="91" t="str">
        <f>Objects!$AW$66</f>
        <v>Coins (Copper)</v>
      </c>
      <c r="R255" s="92">
        <v>64</v>
      </c>
      <c r="S255" s="91"/>
      <c r="T255" s="92"/>
      <c r="U255" s="92"/>
      <c r="V255" s="92"/>
      <c r="W255" s="92"/>
      <c r="X255" s="225"/>
      <c r="AA255" s="81"/>
      <c r="AB255" s="81"/>
      <c r="AC255" s="81"/>
    </row>
    <row r="256" spans="1:29" ht="15" customHeight="1" x14ac:dyDescent="0.25">
      <c r="A256" s="222" t="str">
        <f>[3]Enums!$A$153</f>
        <v>1.3.2</v>
      </c>
      <c r="B256" s="92" t="b">
        <v>1</v>
      </c>
      <c r="C256" s="92" t="b">
        <v>0</v>
      </c>
      <c r="D256" s="92">
        <v>2</v>
      </c>
      <c r="E256" s="91" t="str">
        <f>Objects!$AW$68</f>
        <v>Stacks (Copper)</v>
      </c>
      <c r="F256" s="225">
        <v>6</v>
      </c>
      <c r="G256" s="91" t="str">
        <f>Objects!$AW$67</f>
        <v>Bars (Copper)</v>
      </c>
      <c r="H256" s="92">
        <v>64</v>
      </c>
      <c r="I256" s="91" t="str">
        <f>Objects!$AW$67</f>
        <v>Bars (Copper)</v>
      </c>
      <c r="J256" s="92">
        <v>64</v>
      </c>
      <c r="K256" s="91" t="str">
        <f>Objects!$AW$67</f>
        <v>Bars (Copper)</v>
      </c>
      <c r="L256" s="92">
        <v>64</v>
      </c>
      <c r="M256" s="91" t="str">
        <f>Objects!$AW$67</f>
        <v>Bars (Copper)</v>
      </c>
      <c r="N256" s="92">
        <v>64</v>
      </c>
      <c r="O256" s="91" t="str">
        <f>Objects!$AW$67</f>
        <v>Bars (Copper)</v>
      </c>
      <c r="P256" s="92">
        <v>64</v>
      </c>
      <c r="Q256" s="91" t="str">
        <f>Objects!$AW$67</f>
        <v>Bars (Copper)</v>
      </c>
      <c r="R256" s="92">
        <v>64</v>
      </c>
      <c r="S256" s="91"/>
      <c r="T256" s="92"/>
      <c r="U256" s="92"/>
      <c r="V256" s="92"/>
      <c r="W256" s="92"/>
      <c r="X256" s="225"/>
      <c r="AA256" s="81"/>
      <c r="AB256" s="81"/>
      <c r="AC256" s="81"/>
    </row>
    <row r="257" spans="1:29" ht="15" customHeight="1" x14ac:dyDescent="0.25">
      <c r="A257" s="222" t="str">
        <f>[3]Enums!$A$153</f>
        <v>1.3.2</v>
      </c>
      <c r="B257" s="92" t="b">
        <v>1</v>
      </c>
      <c r="C257" s="92" t="b">
        <v>0</v>
      </c>
      <c r="D257" s="92">
        <v>2</v>
      </c>
      <c r="E257" s="91" t="str">
        <f>Objects!$AW$77</f>
        <v>Trove (Copper)</v>
      </c>
      <c r="F257" s="225">
        <v>6</v>
      </c>
      <c r="G257" s="91" t="str">
        <f>Objects!$AW$68</f>
        <v>Stacks (Copper)</v>
      </c>
      <c r="H257" s="92">
        <v>64</v>
      </c>
      <c r="I257" s="91" t="str">
        <f>Objects!$AW$68</f>
        <v>Stacks (Copper)</v>
      </c>
      <c r="J257" s="92">
        <v>64</v>
      </c>
      <c r="K257" s="91" t="str">
        <f>Objects!$AW$68</f>
        <v>Stacks (Copper)</v>
      </c>
      <c r="L257" s="92">
        <v>64</v>
      </c>
      <c r="M257" s="91" t="str">
        <f>Objects!$AW$68</f>
        <v>Stacks (Copper)</v>
      </c>
      <c r="N257" s="92">
        <v>64</v>
      </c>
      <c r="O257" s="91" t="str">
        <f>Objects!$AW$68</f>
        <v>Stacks (Copper)</v>
      </c>
      <c r="P257" s="92">
        <v>64</v>
      </c>
      <c r="Q257" s="91" t="str">
        <f>Objects!$AW$68</f>
        <v>Stacks (Copper)</v>
      </c>
      <c r="R257" s="92">
        <v>64</v>
      </c>
      <c r="S257" s="91"/>
      <c r="T257" s="92"/>
      <c r="U257" s="92"/>
      <c r="V257" s="92"/>
      <c r="W257" s="92"/>
      <c r="X257" s="225"/>
      <c r="AA257" s="81"/>
      <c r="AB257" s="81"/>
      <c r="AC257" s="81"/>
    </row>
    <row r="258" spans="1:29" ht="15" customHeight="1" x14ac:dyDescent="0.25">
      <c r="A258" s="222" t="str">
        <f>[3]Enums!$A$153</f>
        <v>1.3.2</v>
      </c>
      <c r="B258" s="92" t="b">
        <v>1</v>
      </c>
      <c r="C258" s="92" t="b">
        <v>0</v>
      </c>
      <c r="D258" s="92">
        <v>2</v>
      </c>
      <c r="E258" s="91" t="str">
        <f>Objects!$AW$67</f>
        <v>Bars (Copper)</v>
      </c>
      <c r="F258" s="225">
        <v>7</v>
      </c>
      <c r="G258" s="91" t="str">
        <f>Objects!$AW$66</f>
        <v>Coins (Copper)</v>
      </c>
      <c r="H258" s="92">
        <v>64</v>
      </c>
      <c r="I258" s="91" t="str">
        <f>Objects!$AW$66</f>
        <v>Coins (Copper)</v>
      </c>
      <c r="J258" s="92">
        <v>64</v>
      </c>
      <c r="K258" s="91" t="str">
        <f>Objects!$AW$66</f>
        <v>Coins (Copper)</v>
      </c>
      <c r="L258" s="92">
        <v>64</v>
      </c>
      <c r="M258" s="91" t="str">
        <f>Objects!$AW$66</f>
        <v>Coins (Copper)</v>
      </c>
      <c r="N258" s="92">
        <v>64</v>
      </c>
      <c r="O258" s="91" t="str">
        <f>Objects!$AW$66</f>
        <v>Coins (Copper)</v>
      </c>
      <c r="P258" s="92">
        <v>64</v>
      </c>
      <c r="Q258" s="91" t="str">
        <f>Objects!$AW$66</f>
        <v>Coins (Copper)</v>
      </c>
      <c r="R258" s="92">
        <v>64</v>
      </c>
      <c r="S258" s="91" t="str">
        <f>Objects!$AW$66</f>
        <v>Coins (Copper)</v>
      </c>
      <c r="T258" s="92">
        <v>64</v>
      </c>
      <c r="U258" s="92"/>
      <c r="V258" s="92"/>
      <c r="W258" s="92"/>
      <c r="X258" s="225"/>
      <c r="AA258" s="81"/>
      <c r="AB258" s="81"/>
      <c r="AC258" s="81"/>
    </row>
    <row r="259" spans="1:29" ht="15" customHeight="1" x14ac:dyDescent="0.25">
      <c r="A259" s="222" t="str">
        <f>[3]Enums!$A$153</f>
        <v>1.3.2</v>
      </c>
      <c r="B259" s="92" t="b">
        <v>1</v>
      </c>
      <c r="C259" s="92" t="b">
        <v>0</v>
      </c>
      <c r="D259" s="92">
        <v>2</v>
      </c>
      <c r="E259" s="91" t="str">
        <f>Objects!$AW$68</f>
        <v>Stacks (Copper)</v>
      </c>
      <c r="F259" s="225">
        <v>7</v>
      </c>
      <c r="G259" s="91" t="str">
        <f>Objects!$AW$67</f>
        <v>Bars (Copper)</v>
      </c>
      <c r="H259" s="92">
        <v>64</v>
      </c>
      <c r="I259" s="91" t="str">
        <f>Objects!$AW$67</f>
        <v>Bars (Copper)</v>
      </c>
      <c r="J259" s="92">
        <v>64</v>
      </c>
      <c r="K259" s="91" t="str">
        <f>Objects!$AW$67</f>
        <v>Bars (Copper)</v>
      </c>
      <c r="L259" s="92">
        <v>64</v>
      </c>
      <c r="M259" s="91" t="str">
        <f>Objects!$AW$67</f>
        <v>Bars (Copper)</v>
      </c>
      <c r="N259" s="92">
        <v>64</v>
      </c>
      <c r="O259" s="91" t="str">
        <f>Objects!$AW$67</f>
        <v>Bars (Copper)</v>
      </c>
      <c r="P259" s="92">
        <v>64</v>
      </c>
      <c r="Q259" s="91" t="str">
        <f>Objects!$AW$67</f>
        <v>Bars (Copper)</v>
      </c>
      <c r="R259" s="92">
        <v>64</v>
      </c>
      <c r="S259" s="91" t="str">
        <f>Objects!$AW$67</f>
        <v>Bars (Copper)</v>
      </c>
      <c r="T259" s="92">
        <v>64</v>
      </c>
      <c r="U259" s="92"/>
      <c r="V259" s="92"/>
      <c r="W259" s="92"/>
      <c r="X259" s="225"/>
      <c r="AA259" s="81"/>
      <c r="AB259" s="81"/>
      <c r="AC259" s="81"/>
    </row>
    <row r="260" spans="1:29" ht="15" customHeight="1" x14ac:dyDescent="0.25">
      <c r="A260" s="222" t="str">
        <f>[3]Enums!$A$153</f>
        <v>1.3.2</v>
      </c>
      <c r="B260" s="92" t="b">
        <v>1</v>
      </c>
      <c r="C260" s="92" t="b">
        <v>0</v>
      </c>
      <c r="D260" s="92">
        <v>2</v>
      </c>
      <c r="E260" s="91" t="str">
        <f>Objects!$AW$77</f>
        <v>Trove (Copper)</v>
      </c>
      <c r="F260" s="225">
        <v>7</v>
      </c>
      <c r="G260" s="91" t="str">
        <f>Objects!$AW$68</f>
        <v>Stacks (Copper)</v>
      </c>
      <c r="H260" s="92">
        <v>64</v>
      </c>
      <c r="I260" s="91" t="str">
        <f>Objects!$AW$68</f>
        <v>Stacks (Copper)</v>
      </c>
      <c r="J260" s="92">
        <v>64</v>
      </c>
      <c r="K260" s="91" t="str">
        <f>Objects!$AW$68</f>
        <v>Stacks (Copper)</v>
      </c>
      <c r="L260" s="92">
        <v>64</v>
      </c>
      <c r="M260" s="91" t="str">
        <f>Objects!$AW$68</f>
        <v>Stacks (Copper)</v>
      </c>
      <c r="N260" s="92">
        <v>64</v>
      </c>
      <c r="O260" s="91" t="str">
        <f>Objects!$AW$68</f>
        <v>Stacks (Copper)</v>
      </c>
      <c r="P260" s="92">
        <v>64</v>
      </c>
      <c r="Q260" s="91" t="str">
        <f>Objects!$AW$68</f>
        <v>Stacks (Copper)</v>
      </c>
      <c r="R260" s="92">
        <v>64</v>
      </c>
      <c r="S260" s="91" t="str">
        <f>Objects!$AW$68</f>
        <v>Stacks (Copper)</v>
      </c>
      <c r="T260" s="92">
        <v>64</v>
      </c>
      <c r="U260" s="92"/>
      <c r="V260" s="92"/>
      <c r="W260" s="92"/>
      <c r="X260" s="225"/>
      <c r="AA260" s="81"/>
      <c r="AB260" s="81"/>
      <c r="AC260" s="81"/>
    </row>
    <row r="261" spans="1:29" ht="15" customHeight="1" x14ac:dyDescent="0.25">
      <c r="A261" s="222" t="str">
        <f>[3]Enums!$A$153</f>
        <v>1.3.2</v>
      </c>
      <c r="B261" s="92" t="b">
        <v>1</v>
      </c>
      <c r="C261" s="92" t="b">
        <v>0</v>
      </c>
      <c r="D261" s="92">
        <v>2</v>
      </c>
      <c r="E261" s="91" t="str">
        <f>Objects!$AW$67</f>
        <v>Bars (Copper)</v>
      </c>
      <c r="F261" s="225">
        <v>8</v>
      </c>
      <c r="G261" s="91" t="str">
        <f>Objects!$AW$66</f>
        <v>Coins (Copper)</v>
      </c>
      <c r="H261" s="92">
        <v>64</v>
      </c>
      <c r="I261" s="91" t="str">
        <f>Objects!$AW$66</f>
        <v>Coins (Copper)</v>
      </c>
      <c r="J261" s="92">
        <v>64</v>
      </c>
      <c r="K261" s="91" t="str">
        <f>Objects!$AW$66</f>
        <v>Coins (Copper)</v>
      </c>
      <c r="L261" s="92">
        <v>64</v>
      </c>
      <c r="M261" s="91" t="str">
        <f>Objects!$AW$66</f>
        <v>Coins (Copper)</v>
      </c>
      <c r="N261" s="92">
        <v>64</v>
      </c>
      <c r="O261" s="91" t="str">
        <f>Objects!$AW$66</f>
        <v>Coins (Copper)</v>
      </c>
      <c r="P261" s="92">
        <v>64</v>
      </c>
      <c r="Q261" s="91" t="str">
        <f>Objects!$AW$66</f>
        <v>Coins (Copper)</v>
      </c>
      <c r="R261" s="92">
        <v>64</v>
      </c>
      <c r="S261" s="91" t="str">
        <f>Objects!$AW$66</f>
        <v>Coins (Copper)</v>
      </c>
      <c r="T261" s="92">
        <v>64</v>
      </c>
      <c r="U261" s="91" t="str">
        <f>Objects!$AW$66</f>
        <v>Coins (Copper)</v>
      </c>
      <c r="V261" s="92">
        <v>64</v>
      </c>
      <c r="W261" s="92"/>
      <c r="X261" s="225"/>
      <c r="AA261" s="81"/>
      <c r="AB261" s="81"/>
      <c r="AC261" s="81"/>
    </row>
    <row r="262" spans="1:29" ht="15" customHeight="1" x14ac:dyDescent="0.25">
      <c r="A262" s="222" t="str">
        <f>[3]Enums!$A$153</f>
        <v>1.3.2</v>
      </c>
      <c r="B262" s="92" t="b">
        <v>1</v>
      </c>
      <c r="C262" s="92" t="b">
        <v>0</v>
      </c>
      <c r="D262" s="92">
        <v>2</v>
      </c>
      <c r="E262" s="91" t="str">
        <f>Objects!$AW$68</f>
        <v>Stacks (Copper)</v>
      </c>
      <c r="F262" s="225">
        <v>8</v>
      </c>
      <c r="G262" s="91" t="str">
        <f>Objects!$AW$67</f>
        <v>Bars (Copper)</v>
      </c>
      <c r="H262" s="92">
        <v>64</v>
      </c>
      <c r="I262" s="91" t="str">
        <f>Objects!$AW$67</f>
        <v>Bars (Copper)</v>
      </c>
      <c r="J262" s="92">
        <v>64</v>
      </c>
      <c r="K262" s="91" t="str">
        <f>Objects!$AW$67</f>
        <v>Bars (Copper)</v>
      </c>
      <c r="L262" s="92">
        <v>64</v>
      </c>
      <c r="M262" s="91" t="str">
        <f>Objects!$AW$67</f>
        <v>Bars (Copper)</v>
      </c>
      <c r="N262" s="92">
        <v>64</v>
      </c>
      <c r="O262" s="91" t="str">
        <f>Objects!$AW$67</f>
        <v>Bars (Copper)</v>
      </c>
      <c r="P262" s="92">
        <v>64</v>
      </c>
      <c r="Q262" s="91" t="str">
        <f>Objects!$AW$67</f>
        <v>Bars (Copper)</v>
      </c>
      <c r="R262" s="92">
        <v>64</v>
      </c>
      <c r="S262" s="91" t="str">
        <f>Objects!$AW$67</f>
        <v>Bars (Copper)</v>
      </c>
      <c r="T262" s="92">
        <v>64</v>
      </c>
      <c r="U262" s="91" t="str">
        <f>Objects!$AW$67</f>
        <v>Bars (Copper)</v>
      </c>
      <c r="V262" s="92">
        <v>64</v>
      </c>
      <c r="W262" s="92"/>
      <c r="X262" s="225"/>
      <c r="AA262" s="81"/>
      <c r="AB262" s="81"/>
      <c r="AC262" s="81"/>
    </row>
    <row r="263" spans="1:29" ht="15" customHeight="1" x14ac:dyDescent="0.25">
      <c r="A263" s="222" t="str">
        <f>[3]Enums!$A$153</f>
        <v>1.3.2</v>
      </c>
      <c r="B263" s="92" t="b">
        <v>1</v>
      </c>
      <c r="C263" s="92" t="b">
        <v>0</v>
      </c>
      <c r="D263" s="92">
        <v>2</v>
      </c>
      <c r="E263" s="91" t="str">
        <f>Objects!$AW$77</f>
        <v>Trove (Copper)</v>
      </c>
      <c r="F263" s="225">
        <v>8</v>
      </c>
      <c r="G263" s="91" t="str">
        <f>Objects!$AW$68</f>
        <v>Stacks (Copper)</v>
      </c>
      <c r="H263" s="92">
        <v>64</v>
      </c>
      <c r="I263" s="91" t="str">
        <f>Objects!$AW$68</f>
        <v>Stacks (Copper)</v>
      </c>
      <c r="J263" s="92">
        <v>64</v>
      </c>
      <c r="K263" s="91" t="str">
        <f>Objects!$AW$68</f>
        <v>Stacks (Copper)</v>
      </c>
      <c r="L263" s="92">
        <v>64</v>
      </c>
      <c r="M263" s="91" t="str">
        <f>Objects!$AW$68</f>
        <v>Stacks (Copper)</v>
      </c>
      <c r="N263" s="92">
        <v>64</v>
      </c>
      <c r="O263" s="91" t="str">
        <f>Objects!$AW$68</f>
        <v>Stacks (Copper)</v>
      </c>
      <c r="P263" s="92">
        <v>64</v>
      </c>
      <c r="Q263" s="91" t="str">
        <f>Objects!$AW$68</f>
        <v>Stacks (Copper)</v>
      </c>
      <c r="R263" s="92">
        <v>64</v>
      </c>
      <c r="S263" s="91" t="str">
        <f>Objects!$AW$68</f>
        <v>Stacks (Copper)</v>
      </c>
      <c r="T263" s="92">
        <v>64</v>
      </c>
      <c r="U263" s="91" t="str">
        <f>Objects!$AW$68</f>
        <v>Stacks (Copper)</v>
      </c>
      <c r="V263" s="92">
        <v>64</v>
      </c>
      <c r="W263" s="92"/>
      <c r="X263" s="225"/>
      <c r="AA263" s="81"/>
      <c r="AB263" s="81"/>
      <c r="AC263" s="81"/>
    </row>
    <row r="264" spans="1:29" ht="15" customHeight="1" x14ac:dyDescent="0.25">
      <c r="A264" s="222" t="str">
        <f>[3]Enums!$A$153</f>
        <v>1.3.2</v>
      </c>
      <c r="B264" s="92" t="b">
        <v>1</v>
      </c>
      <c r="C264" s="92" t="b">
        <v>0</v>
      </c>
      <c r="D264" s="92">
        <v>2</v>
      </c>
      <c r="E264" s="91" t="str">
        <f>Objects!$AW$67</f>
        <v>Bars (Copper)</v>
      </c>
      <c r="F264" s="225">
        <v>9</v>
      </c>
      <c r="G264" s="91" t="str">
        <f>Objects!$AW$66</f>
        <v>Coins (Copper)</v>
      </c>
      <c r="H264" s="92">
        <v>64</v>
      </c>
      <c r="I264" s="91" t="str">
        <f>Objects!$AW$66</f>
        <v>Coins (Copper)</v>
      </c>
      <c r="J264" s="92">
        <v>64</v>
      </c>
      <c r="K264" s="91" t="str">
        <f>Objects!$AW$66</f>
        <v>Coins (Copper)</v>
      </c>
      <c r="L264" s="92">
        <v>64</v>
      </c>
      <c r="M264" s="91" t="str">
        <f>Objects!$AW$66</f>
        <v>Coins (Copper)</v>
      </c>
      <c r="N264" s="92">
        <v>64</v>
      </c>
      <c r="O264" s="91" t="str">
        <f>Objects!$AW$66</f>
        <v>Coins (Copper)</v>
      </c>
      <c r="P264" s="92">
        <v>64</v>
      </c>
      <c r="Q264" s="91" t="str">
        <f>Objects!$AW$66</f>
        <v>Coins (Copper)</v>
      </c>
      <c r="R264" s="92">
        <v>64</v>
      </c>
      <c r="S264" s="91" t="str">
        <f>Objects!$AW$66</f>
        <v>Coins (Copper)</v>
      </c>
      <c r="T264" s="92">
        <v>64</v>
      </c>
      <c r="U264" s="91" t="str">
        <f>Objects!$AW$66</f>
        <v>Coins (Copper)</v>
      </c>
      <c r="V264" s="92">
        <v>64</v>
      </c>
      <c r="W264" s="91" t="str">
        <f>Objects!$AW$66</f>
        <v>Coins (Copper)</v>
      </c>
      <c r="X264" s="92">
        <v>64</v>
      </c>
      <c r="AA264" s="81"/>
      <c r="AB264" s="81"/>
      <c r="AC264" s="81"/>
    </row>
    <row r="265" spans="1:29" ht="15" customHeight="1" x14ac:dyDescent="0.25">
      <c r="A265" s="222" t="str">
        <f>[3]Enums!$A$153</f>
        <v>1.3.2</v>
      </c>
      <c r="B265" s="92" t="b">
        <v>1</v>
      </c>
      <c r="C265" s="92" t="b">
        <v>0</v>
      </c>
      <c r="D265" s="92">
        <v>2</v>
      </c>
      <c r="E265" s="91" t="str">
        <f>Objects!$AW$68</f>
        <v>Stacks (Copper)</v>
      </c>
      <c r="F265" s="225">
        <v>9</v>
      </c>
      <c r="G265" s="91" t="str">
        <f>Objects!$AW$67</f>
        <v>Bars (Copper)</v>
      </c>
      <c r="H265" s="92">
        <v>64</v>
      </c>
      <c r="I265" s="91" t="str">
        <f>Objects!$AW$67</f>
        <v>Bars (Copper)</v>
      </c>
      <c r="J265" s="92">
        <v>64</v>
      </c>
      <c r="K265" s="91" t="str">
        <f>Objects!$AW$67</f>
        <v>Bars (Copper)</v>
      </c>
      <c r="L265" s="92">
        <v>64</v>
      </c>
      <c r="M265" s="91" t="str">
        <f>Objects!$AW$67</f>
        <v>Bars (Copper)</v>
      </c>
      <c r="N265" s="92">
        <v>64</v>
      </c>
      <c r="O265" s="91" t="str">
        <f>Objects!$AW$67</f>
        <v>Bars (Copper)</v>
      </c>
      <c r="P265" s="92">
        <v>64</v>
      </c>
      <c r="Q265" s="91" t="str">
        <f>Objects!$AW$67</f>
        <v>Bars (Copper)</v>
      </c>
      <c r="R265" s="92">
        <v>64</v>
      </c>
      <c r="S265" s="91" t="str">
        <f>Objects!$AW$67</f>
        <v>Bars (Copper)</v>
      </c>
      <c r="T265" s="92">
        <v>64</v>
      </c>
      <c r="U265" s="91" t="str">
        <f>Objects!$AW$67</f>
        <v>Bars (Copper)</v>
      </c>
      <c r="V265" s="92">
        <v>64</v>
      </c>
      <c r="W265" s="91" t="str">
        <f>Objects!$AW$67</f>
        <v>Bars (Copper)</v>
      </c>
      <c r="X265" s="92">
        <v>64</v>
      </c>
      <c r="AA265" s="81"/>
      <c r="AB265" s="81"/>
      <c r="AC265" s="81"/>
    </row>
    <row r="266" spans="1:29" ht="15" customHeight="1" x14ac:dyDescent="0.25">
      <c r="A266" s="222" t="str">
        <f>[3]Enums!$A$153</f>
        <v>1.3.2</v>
      </c>
      <c r="B266" s="92" t="b">
        <v>1</v>
      </c>
      <c r="C266" s="92" t="b">
        <v>0</v>
      </c>
      <c r="D266" s="92">
        <v>2</v>
      </c>
      <c r="E266" s="91" t="str">
        <f>Objects!$AW$77</f>
        <v>Trove (Copper)</v>
      </c>
      <c r="F266" s="225">
        <v>9</v>
      </c>
      <c r="G266" s="91" t="str">
        <f>Objects!$AW$68</f>
        <v>Stacks (Copper)</v>
      </c>
      <c r="H266" s="92">
        <v>64</v>
      </c>
      <c r="I266" s="91" t="str">
        <f>Objects!$AW$68</f>
        <v>Stacks (Copper)</v>
      </c>
      <c r="J266" s="92">
        <v>64</v>
      </c>
      <c r="K266" s="91" t="str">
        <f>Objects!$AW$68</f>
        <v>Stacks (Copper)</v>
      </c>
      <c r="L266" s="92">
        <v>64</v>
      </c>
      <c r="M266" s="91" t="str">
        <f>Objects!$AW$68</f>
        <v>Stacks (Copper)</v>
      </c>
      <c r="N266" s="92">
        <v>64</v>
      </c>
      <c r="O266" s="91" t="str">
        <f>Objects!$AW$68</f>
        <v>Stacks (Copper)</v>
      </c>
      <c r="P266" s="92">
        <v>64</v>
      </c>
      <c r="Q266" s="91" t="str">
        <f>Objects!$AW$68</f>
        <v>Stacks (Copper)</v>
      </c>
      <c r="R266" s="92">
        <v>64</v>
      </c>
      <c r="S266" s="91" t="str">
        <f>Objects!$AW$68</f>
        <v>Stacks (Copper)</v>
      </c>
      <c r="T266" s="92">
        <v>64</v>
      </c>
      <c r="U266" s="91" t="str">
        <f>Objects!$AW$68</f>
        <v>Stacks (Copper)</v>
      </c>
      <c r="V266" s="92">
        <v>64</v>
      </c>
      <c r="W266" s="91" t="str">
        <f>Objects!$AW$68</f>
        <v>Stacks (Copper)</v>
      </c>
      <c r="X266" s="92">
        <v>64</v>
      </c>
      <c r="AA266" s="81"/>
      <c r="AB266" s="81"/>
      <c r="AC266" s="81"/>
    </row>
    <row r="267" spans="1:29" ht="15" customHeight="1" x14ac:dyDescent="0.25">
      <c r="A267" s="222" t="str">
        <f>[3]Enums!$A$153</f>
        <v>1.3.2</v>
      </c>
      <c r="B267" s="92" t="b">
        <v>1</v>
      </c>
      <c r="C267" s="92" t="b">
        <v>1</v>
      </c>
      <c r="D267" s="92">
        <v>8</v>
      </c>
      <c r="E267" s="91" t="str">
        <f>Objects!$AH$2</f>
        <v>Solar Cell</v>
      </c>
      <c r="F267" s="225">
        <v>1</v>
      </c>
      <c r="G267" s="91" t="str">
        <f>Objects!$AG$7</f>
        <v>Wafer (Solar Cell)</v>
      </c>
      <c r="H267" s="92">
        <v>1</v>
      </c>
      <c r="I267" s="92"/>
      <c r="J267" s="92"/>
      <c r="K267" s="92"/>
      <c r="L267" s="225"/>
      <c r="M267" s="91"/>
      <c r="N267" s="92"/>
      <c r="O267" s="92"/>
      <c r="P267" s="92"/>
      <c r="Q267" s="92"/>
      <c r="R267" s="225"/>
      <c r="S267" s="91"/>
      <c r="T267" s="92"/>
      <c r="U267" s="92"/>
      <c r="V267" s="92"/>
      <c r="W267" s="92"/>
      <c r="X267" s="225"/>
      <c r="AA267" s="81"/>
      <c r="AB267" s="81"/>
      <c r="AC267" s="81"/>
    </row>
    <row r="268" spans="1:29" ht="15" customHeight="1" x14ac:dyDescent="0.25">
      <c r="A268" s="222" t="str">
        <f>[3]Enums!$A$153</f>
        <v>1.3.2</v>
      </c>
      <c r="B268" s="92" t="b">
        <v>1</v>
      </c>
      <c r="C268" s="92" t="b">
        <v>1</v>
      </c>
      <c r="D268" s="92">
        <v>8</v>
      </c>
      <c r="E268" s="91" t="str">
        <f>Objects!$AH$3</f>
        <v>Processor</v>
      </c>
      <c r="F268" s="225">
        <v>8</v>
      </c>
      <c r="G268" s="91" t="str">
        <f>Objects!$AG$15</f>
        <v>Wafer (Processor)</v>
      </c>
      <c r="H268" s="92">
        <v>1</v>
      </c>
      <c r="I268" s="92"/>
      <c r="J268" s="92"/>
      <c r="K268" s="92"/>
      <c r="L268" s="225"/>
      <c r="M268" s="91"/>
      <c r="N268" s="92"/>
      <c r="O268" s="92"/>
      <c r="P268" s="92"/>
      <c r="Q268" s="92"/>
      <c r="R268" s="225"/>
      <c r="S268" s="91"/>
      <c r="T268" s="92"/>
      <c r="U268" s="92"/>
      <c r="V268" s="92"/>
      <c r="W268" s="92"/>
      <c r="X268" s="225"/>
      <c r="AA268" s="81"/>
      <c r="AB268" s="81"/>
      <c r="AC268" s="81"/>
    </row>
    <row r="269" spans="1:29" ht="15" customHeight="1" x14ac:dyDescent="0.25">
      <c r="A269" s="222" t="str">
        <f>[3]Enums!$A$153</f>
        <v>1.3.2</v>
      </c>
      <c r="B269" s="92" t="b">
        <v>1</v>
      </c>
      <c r="C269" s="92" t="b">
        <v>1</v>
      </c>
      <c r="D269" s="92">
        <v>8</v>
      </c>
      <c r="E269" s="91" t="str">
        <f>Objects!$AH$4</f>
        <v>Temperature Sensor</v>
      </c>
      <c r="F269" s="225">
        <v>32</v>
      </c>
      <c r="G269" s="91" t="str">
        <f>Objects!$AG$20</f>
        <v>Wafer (Temperature Sensor)</v>
      </c>
      <c r="H269" s="92">
        <v>1</v>
      </c>
      <c r="I269" s="92"/>
      <c r="J269" s="92"/>
      <c r="K269" s="92"/>
      <c r="L269" s="225"/>
      <c r="M269" s="91"/>
      <c r="N269" s="92"/>
      <c r="O269" s="92"/>
      <c r="P269" s="92"/>
      <c r="Q269" s="92"/>
      <c r="R269" s="225"/>
      <c r="S269" s="91"/>
      <c r="T269" s="92"/>
      <c r="U269" s="92"/>
      <c r="V269" s="92"/>
      <c r="W269" s="92"/>
      <c r="X269" s="225"/>
      <c r="AA269" s="81"/>
      <c r="AB269" s="81"/>
      <c r="AC269" s="81"/>
    </row>
    <row r="270" spans="1:29" ht="15" customHeight="1" x14ac:dyDescent="0.25">
      <c r="A270" s="222" t="str">
        <f>[3]Enums!$A$153</f>
        <v>1.3.2</v>
      </c>
      <c r="B270" s="92" t="b">
        <v>1</v>
      </c>
      <c r="C270" s="92" t="b">
        <v>1</v>
      </c>
      <c r="D270" s="92">
        <v>8</v>
      </c>
      <c r="E270" s="91" t="str">
        <f>Objects!$AH$5</f>
        <v>Pressure Sensor</v>
      </c>
      <c r="F270" s="225">
        <v>32</v>
      </c>
      <c r="G270" s="91" t="str">
        <f>Objects!$AG$25</f>
        <v>Wafer (Pressure Sensor)</v>
      </c>
      <c r="H270" s="92">
        <v>1</v>
      </c>
      <c r="I270" s="92"/>
      <c r="J270" s="92"/>
      <c r="K270" s="92"/>
      <c r="L270" s="225"/>
      <c r="M270" s="91"/>
      <c r="N270" s="92"/>
      <c r="O270" s="92"/>
      <c r="P270" s="92"/>
      <c r="Q270" s="92"/>
      <c r="R270" s="225"/>
      <c r="S270" s="91"/>
      <c r="T270" s="92"/>
      <c r="U270" s="92"/>
      <c r="V270" s="92"/>
      <c r="W270" s="92"/>
      <c r="X270" s="225"/>
      <c r="AA270" s="81"/>
      <c r="AB270" s="81"/>
      <c r="AC270" s="81"/>
    </row>
    <row r="271" spans="1:29" ht="15" customHeight="1" x14ac:dyDescent="0.25">
      <c r="A271" s="222" t="str">
        <f>[3]Enums!$A$153</f>
        <v>1.3.2</v>
      </c>
      <c r="B271" s="92" t="b">
        <v>1</v>
      </c>
      <c r="C271" s="92" t="b">
        <v>1</v>
      </c>
      <c r="D271" s="92">
        <v>8</v>
      </c>
      <c r="E271" s="91" t="str">
        <f>Objects!$AH$6</f>
        <v>Low Power Radio</v>
      </c>
      <c r="F271" s="225">
        <v>8</v>
      </c>
      <c r="G271" s="91" t="str">
        <f>Objects!$AG$33</f>
        <v>Wafer (Low Power Radio)</v>
      </c>
      <c r="H271" s="92">
        <v>1</v>
      </c>
      <c r="I271" s="92"/>
      <c r="J271" s="92"/>
      <c r="K271" s="92"/>
      <c r="L271" s="225"/>
      <c r="M271" s="91"/>
      <c r="N271" s="92"/>
      <c r="O271" s="92"/>
      <c r="P271" s="92"/>
      <c r="Q271" s="92"/>
      <c r="R271" s="225"/>
      <c r="S271" s="91"/>
      <c r="T271" s="92"/>
      <c r="U271" s="92"/>
      <c r="V271" s="92"/>
      <c r="W271" s="92"/>
      <c r="X271" s="225"/>
      <c r="AA271" s="81"/>
      <c r="AB271" s="81"/>
      <c r="AC271" s="81"/>
    </row>
    <row r="272" spans="1:29" ht="15" customHeight="1" x14ac:dyDescent="0.25">
      <c r="A272" s="222" t="str">
        <f>[3]Enums!$A$153</f>
        <v>1.3.2</v>
      </c>
      <c r="B272" s="92" t="b">
        <v>1</v>
      </c>
      <c r="C272" s="92" t="b">
        <v>1</v>
      </c>
      <c r="D272" s="92">
        <v>8</v>
      </c>
      <c r="E272" s="91" t="str">
        <f>Objects!$AH$7</f>
        <v>DSP</v>
      </c>
      <c r="F272" s="225">
        <v>16</v>
      </c>
      <c r="G272" s="91" t="str">
        <f>Objects!$AG$41</f>
        <v>Wafer (DSP)</v>
      </c>
      <c r="H272" s="92">
        <v>1</v>
      </c>
      <c r="I272" s="92"/>
      <c r="J272" s="92"/>
      <c r="K272" s="92"/>
      <c r="L272" s="225"/>
      <c r="M272" s="91"/>
      <c r="N272" s="92"/>
      <c r="O272" s="92"/>
      <c r="P272" s="92"/>
      <c r="Q272" s="92"/>
      <c r="R272" s="225"/>
      <c r="S272" s="91"/>
      <c r="T272" s="92"/>
      <c r="U272" s="92"/>
      <c r="V272" s="92"/>
      <c r="W272" s="92"/>
      <c r="X272" s="225"/>
      <c r="AA272" s="81"/>
      <c r="AB272" s="81"/>
      <c r="AC272" s="81"/>
    </row>
    <row r="273" spans="1:29" ht="15" customHeight="1" x14ac:dyDescent="0.25">
      <c r="A273" s="222" t="str">
        <f>[3]Enums!$A$153</f>
        <v>1.3.2</v>
      </c>
      <c r="B273" s="92" t="b">
        <v>1</v>
      </c>
      <c r="C273" s="92" t="b">
        <v>1</v>
      </c>
      <c r="D273" s="92">
        <v>8</v>
      </c>
      <c r="E273" s="91" t="str">
        <f>Objects!$AH$8</f>
        <v>Digital Analog Convertor</v>
      </c>
      <c r="F273" s="225">
        <v>16</v>
      </c>
      <c r="G273" s="91" t="str">
        <f>Objects!$AG$46</f>
        <v>Wafer (Digital Analog Convertor)</v>
      </c>
      <c r="H273" s="92">
        <v>1</v>
      </c>
      <c r="I273" s="92"/>
      <c r="J273" s="92"/>
      <c r="K273" s="92"/>
      <c r="L273" s="225"/>
      <c r="M273" s="91"/>
      <c r="N273" s="92"/>
      <c r="O273" s="92"/>
      <c r="P273" s="92"/>
      <c r="Q273" s="92"/>
      <c r="R273" s="225"/>
      <c r="S273" s="91"/>
      <c r="T273" s="92"/>
      <c r="U273" s="92"/>
      <c r="V273" s="92"/>
      <c r="W273" s="92"/>
      <c r="X273" s="225"/>
      <c r="AA273" s="81"/>
      <c r="AB273" s="81"/>
      <c r="AC273" s="81"/>
    </row>
    <row r="274" spans="1:29" ht="15" customHeight="1" x14ac:dyDescent="0.25">
      <c r="A274" s="222" t="str">
        <f>[3]Enums!$A$153</f>
        <v>1.3.2</v>
      </c>
      <c r="B274" s="92" t="b">
        <v>1</v>
      </c>
      <c r="C274" s="92" t="b">
        <v>1</v>
      </c>
      <c r="D274" s="92">
        <v>8</v>
      </c>
      <c r="E274" s="91" t="str">
        <f>Objects!$AH$9</f>
        <v>Amplifier</v>
      </c>
      <c r="F274" s="225">
        <v>32</v>
      </c>
      <c r="G274" s="91" t="str">
        <f>Objects!$AG$51</f>
        <v>Wafer (Amplifier)</v>
      </c>
      <c r="H274" s="92">
        <v>1</v>
      </c>
      <c r="I274" s="92"/>
      <c r="J274" s="92"/>
      <c r="K274" s="92"/>
      <c r="L274" s="225"/>
      <c r="M274" s="91"/>
      <c r="N274" s="92"/>
      <c r="O274" s="92"/>
      <c r="P274" s="92"/>
      <c r="Q274" s="92"/>
      <c r="R274" s="225"/>
      <c r="S274" s="91"/>
      <c r="T274" s="92"/>
      <c r="U274" s="92"/>
      <c r="V274" s="92"/>
      <c r="W274" s="92"/>
      <c r="X274" s="225"/>
      <c r="AA274" s="81"/>
      <c r="AB274" s="81"/>
      <c r="AC274" s="81"/>
    </row>
    <row r="275" spans="1:29" ht="15" customHeight="1" x14ac:dyDescent="0.25">
      <c r="A275" s="222" t="str">
        <f>[3]Enums!$A$153</f>
        <v>1.3.2</v>
      </c>
      <c r="B275" s="92" t="b">
        <v>1</v>
      </c>
      <c r="C275" s="92" t="b">
        <v>1</v>
      </c>
      <c r="D275" s="92">
        <v>8</v>
      </c>
      <c r="E275" s="91" t="str">
        <f>Objects!$AH$10</f>
        <v>OLED Array</v>
      </c>
      <c r="F275" s="225">
        <v>1</v>
      </c>
      <c r="G275" s="91" t="str">
        <f>Objects!$AG$56</f>
        <v>Wafer (OLED Array)</v>
      </c>
      <c r="H275" s="92">
        <v>1</v>
      </c>
      <c r="I275" s="92"/>
      <c r="J275" s="92"/>
      <c r="K275" s="92"/>
      <c r="L275" s="225"/>
      <c r="M275" s="91"/>
      <c r="N275" s="92"/>
      <c r="O275" s="92"/>
      <c r="P275" s="92"/>
      <c r="Q275" s="92"/>
      <c r="R275" s="225"/>
      <c r="S275" s="91"/>
      <c r="T275" s="92"/>
      <c r="U275" s="92"/>
      <c r="V275" s="92"/>
      <c r="W275" s="92"/>
      <c r="X275" s="225"/>
      <c r="AA275" s="81"/>
      <c r="AB275" s="81"/>
      <c r="AC275" s="81"/>
    </row>
    <row r="276" spans="1:29" ht="15" customHeight="1" x14ac:dyDescent="0.25">
      <c r="A276" s="222" t="str">
        <f>[3]Enums!$A$153</f>
        <v>1.3.2</v>
      </c>
      <c r="B276" s="92" t="b">
        <v>1</v>
      </c>
      <c r="C276" s="92" t="b">
        <v>0</v>
      </c>
      <c r="D276" s="92">
        <v>8</v>
      </c>
      <c r="E276" s="91" t="str">
        <f>Objects!$AT$22</f>
        <v>Solar Array</v>
      </c>
      <c r="F276" s="225">
        <v>1</v>
      </c>
      <c r="G276" s="91" t="str">
        <f>Objects!$AH$2</f>
        <v>Solar Cell</v>
      </c>
      <c r="H276" s="225">
        <v>1</v>
      </c>
      <c r="I276" s="91" t="str">
        <f>Objects!$AH$2</f>
        <v>Solar Cell</v>
      </c>
      <c r="J276" s="225">
        <v>1</v>
      </c>
      <c r="K276" s="91" t="str">
        <f>Objects!$AH$2</f>
        <v>Solar Cell</v>
      </c>
      <c r="L276" s="225">
        <v>1</v>
      </c>
      <c r="M276" s="91"/>
      <c r="N276" s="92"/>
      <c r="O276" s="92" t="str">
        <f>Objects!$AZ$154</f>
        <v>Redstone Block</v>
      </c>
      <c r="P276" s="92">
        <v>1</v>
      </c>
      <c r="Q276" s="92"/>
      <c r="R276" s="225"/>
      <c r="S276" s="91"/>
      <c r="T276" s="92"/>
      <c r="U276" s="92"/>
      <c r="V276" s="92"/>
      <c r="W276" s="92"/>
      <c r="X276" s="225"/>
      <c r="AA276" s="81"/>
      <c r="AB276" s="81"/>
      <c r="AC276" s="81"/>
    </row>
    <row r="277" spans="1:29" ht="15" customHeight="1" x14ac:dyDescent="0.25">
      <c r="A277" s="222" t="str">
        <f>[3]Enums!$A$153</f>
        <v>1.3.2</v>
      </c>
      <c r="B277" s="92" t="b">
        <v>1</v>
      </c>
      <c r="C277" s="92" t="b">
        <v>0</v>
      </c>
      <c r="D277" s="92">
        <v>8</v>
      </c>
      <c r="E277" s="91" t="str">
        <f>Objects!$AW$70</f>
        <v>254 nm UV Bulbs</v>
      </c>
      <c r="F277" s="225">
        <v>32</v>
      </c>
      <c r="G277" s="91" t="str">
        <f>Objects!$AZ$104</f>
        <v>Glass Pane</v>
      </c>
      <c r="H277" s="92">
        <v>1</v>
      </c>
      <c r="I277" s="91" t="str">
        <f>Objects!$AZ$104</f>
        <v>Glass Pane</v>
      </c>
      <c r="J277" s="92">
        <v>1</v>
      </c>
      <c r="K277" s="91" t="str">
        <f>Objects!$AZ$104</f>
        <v>Glass Pane</v>
      </c>
      <c r="L277" s="92">
        <v>1</v>
      </c>
      <c r="M277" s="92" t="str">
        <f>Objects!$AE$14</f>
        <v>Hose (Low Pressure)</v>
      </c>
      <c r="N277" s="92">
        <v>1</v>
      </c>
      <c r="O277" s="92" t="str">
        <f>Objects!$R$81</f>
        <v>Vial (Mercury)</v>
      </c>
      <c r="P277" s="92">
        <v>1</v>
      </c>
      <c r="Q277" s="92" t="str">
        <f>Objects!$AY$77</f>
        <v>Redstone</v>
      </c>
      <c r="R277" s="225">
        <v>1</v>
      </c>
      <c r="S277" s="91" t="str">
        <f>Objects!$AZ$104</f>
        <v>Glass Pane</v>
      </c>
      <c r="T277" s="92">
        <v>1</v>
      </c>
      <c r="U277" s="91" t="str">
        <f>Objects!$AZ$104</f>
        <v>Glass Pane</v>
      </c>
      <c r="V277" s="92">
        <v>1</v>
      </c>
      <c r="W277" s="91" t="str">
        <f>Objects!$AZ$104</f>
        <v>Glass Pane</v>
      </c>
      <c r="X277" s="92">
        <v>1</v>
      </c>
      <c r="AA277" s="81"/>
      <c r="AB277" s="81"/>
      <c r="AC277" s="81"/>
    </row>
    <row r="278" spans="1:29" ht="15" customHeight="1" x14ac:dyDescent="0.25">
      <c r="A278" s="222" t="str">
        <f>[3]Enums!$A$153</f>
        <v>1.3.2</v>
      </c>
      <c r="B278" s="92" t="b">
        <v>1</v>
      </c>
      <c r="C278" s="92" t="b">
        <v>0</v>
      </c>
      <c r="D278" s="92">
        <v>8</v>
      </c>
      <c r="E278" s="91" t="str">
        <f>Objects!$AW$69</f>
        <v>365 nm UV Bulbs</v>
      </c>
      <c r="F278" s="225">
        <v>32</v>
      </c>
      <c r="G278" s="91" t="str">
        <f>Objects!$AZ$104</f>
        <v>Glass Pane</v>
      </c>
      <c r="H278" s="92">
        <v>1</v>
      </c>
      <c r="I278" s="91" t="str">
        <f>Objects!$AZ$104</f>
        <v>Glass Pane</v>
      </c>
      <c r="J278" s="92">
        <v>1</v>
      </c>
      <c r="K278" s="91" t="str">
        <f>Objects!$AZ$104</f>
        <v>Glass Pane</v>
      </c>
      <c r="L278" s="92">
        <v>1</v>
      </c>
      <c r="M278" s="92" t="str">
        <f>Objects!$AE$145</f>
        <v>Hose (Medium Pressure)</v>
      </c>
      <c r="N278" s="92">
        <v>1</v>
      </c>
      <c r="O278" s="92" t="str">
        <f>Objects!$R$81</f>
        <v>Vial (Mercury)</v>
      </c>
      <c r="P278" s="92">
        <v>1</v>
      </c>
      <c r="Q278" s="92" t="str">
        <f>Objects!$AY$77</f>
        <v>Redstone</v>
      </c>
      <c r="R278" s="225">
        <v>1</v>
      </c>
      <c r="S278" s="91" t="str">
        <f>Objects!$AZ$104</f>
        <v>Glass Pane</v>
      </c>
      <c r="T278" s="92">
        <v>1</v>
      </c>
      <c r="U278" s="91" t="str">
        <f>Objects!$AZ$104</f>
        <v>Glass Pane</v>
      </c>
      <c r="V278" s="92">
        <v>1</v>
      </c>
      <c r="W278" s="91" t="str">
        <f>Objects!$AZ$104</f>
        <v>Glass Pane</v>
      </c>
      <c r="X278" s="92">
        <v>1</v>
      </c>
      <c r="AA278" s="81"/>
      <c r="AB278" s="81"/>
      <c r="AC278" s="81"/>
    </row>
    <row r="279" spans="1:29" ht="15" customHeight="1" x14ac:dyDescent="0.25">
      <c r="A279" s="222" t="str">
        <f>[3]Enums!$A$153</f>
        <v>1.3.2</v>
      </c>
      <c r="B279" s="92" t="b">
        <v>1</v>
      </c>
      <c r="C279" s="92" t="b">
        <v>0</v>
      </c>
      <c r="D279" s="92">
        <v>2</v>
      </c>
      <c r="E279" s="91" t="str">
        <f>Objects!$AW$71</f>
        <v>Voice Cone</v>
      </c>
      <c r="F279" s="225">
        <v>1</v>
      </c>
      <c r="G279" s="91" t="str">
        <f>Objects!$V$67</f>
        <v>Bag (PolyIsoPrene Pellets)</v>
      </c>
      <c r="H279" s="92">
        <v>1</v>
      </c>
      <c r="I279" s="92"/>
      <c r="J279" s="92"/>
      <c r="K279" s="91" t="str">
        <f>Objects!$V$67</f>
        <v>Bag (PolyIsoPrene Pellets)</v>
      </c>
      <c r="L279" s="92">
        <v>1</v>
      </c>
      <c r="M279" s="91" t="str">
        <f>Objects!$V$67</f>
        <v>Bag (PolyIsoPrene Pellets)</v>
      </c>
      <c r="N279" s="92">
        <v>1</v>
      </c>
      <c r="O279" s="92" t="str">
        <f>Objects!$AZ$154</f>
        <v>Redstone Block</v>
      </c>
      <c r="P279" s="92">
        <v>1</v>
      </c>
      <c r="Q279" s="91" t="str">
        <f>Objects!$V$67</f>
        <v>Bag (PolyIsoPrene Pellets)</v>
      </c>
      <c r="R279" s="92">
        <v>1</v>
      </c>
      <c r="S279" s="91"/>
      <c r="T279" s="92"/>
      <c r="U279" s="91" t="str">
        <f>Objects!$V$67</f>
        <v>Bag (PolyIsoPrene Pellets)</v>
      </c>
      <c r="V279" s="92">
        <v>1</v>
      </c>
      <c r="W279" s="92"/>
      <c r="X279" s="225"/>
      <c r="AA279" s="81"/>
      <c r="AB279" s="81"/>
      <c r="AC279" s="81"/>
    </row>
    <row r="280" spans="1:29" ht="15" customHeight="1" x14ac:dyDescent="0.25">
      <c r="A280" s="222" t="str">
        <f>[3]Enums!$A$153</f>
        <v>1.3.2</v>
      </c>
      <c r="B280" s="92" t="b">
        <v>1</v>
      </c>
      <c r="C280" s="92" t="b">
        <v>0</v>
      </c>
      <c r="D280" s="92">
        <v>4</v>
      </c>
      <c r="E280" s="91" t="str">
        <f>Objects!$AW$72</f>
        <v>Megaphone</v>
      </c>
      <c r="F280" s="225">
        <v>1</v>
      </c>
      <c r="G280" s="91" t="str">
        <f>Objects!$V$23</f>
        <v>Bag (Low Density PolyEthylene Pellets)</v>
      </c>
      <c r="H280" s="92">
        <v>1</v>
      </c>
      <c r="I280" s="92"/>
      <c r="J280" s="92"/>
      <c r="K280" s="91" t="str">
        <f>Objects!$V$23</f>
        <v>Bag (Low Density PolyEthylene Pellets)</v>
      </c>
      <c r="L280" s="92">
        <v>1</v>
      </c>
      <c r="M280" s="91" t="str">
        <f>Objects!$V$23</f>
        <v>Bag (Low Density PolyEthylene Pellets)</v>
      </c>
      <c r="N280" s="92">
        <v>1</v>
      </c>
      <c r="O280" s="92" t="str">
        <f>Objects!$AZ$154</f>
        <v>Redstone Block</v>
      </c>
      <c r="P280" s="92">
        <v>1</v>
      </c>
      <c r="Q280" s="91" t="str">
        <f>Objects!$V$23</f>
        <v>Bag (Low Density PolyEthylene Pellets)</v>
      </c>
      <c r="R280" s="92">
        <v>1</v>
      </c>
      <c r="S280" s="91"/>
      <c r="T280" s="92"/>
      <c r="U280" s="91" t="str">
        <f>Objects!$V$23</f>
        <v>Bag (Low Density PolyEthylene Pellets)</v>
      </c>
      <c r="V280" s="92">
        <v>1</v>
      </c>
      <c r="W280" s="92"/>
      <c r="X280" s="225"/>
      <c r="AA280" s="81"/>
      <c r="AB280" s="81"/>
      <c r="AC280" s="81"/>
    </row>
    <row r="281" spans="1:29" ht="15" customHeight="1" x14ac:dyDescent="0.25">
      <c r="A281" s="222" t="str">
        <f>[3]Enums!$A$153</f>
        <v>1.3.2</v>
      </c>
      <c r="B281" s="92" t="b">
        <v>1</v>
      </c>
      <c r="C281" s="92" t="b">
        <v>0</v>
      </c>
      <c r="D281" s="92">
        <v>4</v>
      </c>
      <c r="E281" s="91" t="str">
        <f>Objects!$AW$72</f>
        <v>Megaphone</v>
      </c>
      <c r="F281" s="225">
        <v>1</v>
      </c>
      <c r="G281" s="91" t="str">
        <f>Objects!$V$84</f>
        <v>Bag (PolyPropylene Pellets)</v>
      </c>
      <c r="H281" s="92">
        <v>1</v>
      </c>
      <c r="I281" s="92"/>
      <c r="J281" s="92"/>
      <c r="K281" s="91" t="str">
        <f>Objects!$V$84</f>
        <v>Bag (PolyPropylene Pellets)</v>
      </c>
      <c r="L281" s="92">
        <v>1</v>
      </c>
      <c r="M281" s="91" t="str">
        <f>Objects!$V$84</f>
        <v>Bag (PolyPropylene Pellets)</v>
      </c>
      <c r="N281" s="92">
        <v>1</v>
      </c>
      <c r="O281" s="92" t="str">
        <f>Objects!$AZ$154</f>
        <v>Redstone Block</v>
      </c>
      <c r="P281" s="92">
        <v>1</v>
      </c>
      <c r="Q281" s="91" t="str">
        <f>Objects!$V$84</f>
        <v>Bag (PolyPropylene Pellets)</v>
      </c>
      <c r="R281" s="92">
        <v>1</v>
      </c>
      <c r="S281" s="91"/>
      <c r="T281" s="92"/>
      <c r="U281" s="91" t="str">
        <f>Objects!$V$84</f>
        <v>Bag (PolyPropylene Pellets)</v>
      </c>
      <c r="V281" s="92">
        <v>1</v>
      </c>
      <c r="W281" s="92"/>
      <c r="X281" s="225"/>
      <c r="AA281" s="81"/>
      <c r="AB281" s="81"/>
      <c r="AC281" s="81"/>
    </row>
    <row r="282" spans="1:29" ht="15" customHeight="1" x14ac:dyDescent="0.25">
      <c r="A282" s="222" t="str">
        <f>[3]Enums!$A$153</f>
        <v>1.3.2</v>
      </c>
      <c r="B282" s="92" t="b">
        <v>1</v>
      </c>
      <c r="C282" s="92" t="b">
        <v>0</v>
      </c>
      <c r="D282" s="92">
        <v>8</v>
      </c>
      <c r="E282" s="91" t="str">
        <f>Objects!$AW$73</f>
        <v>HAM Radio</v>
      </c>
      <c r="F282" s="225">
        <v>1</v>
      </c>
      <c r="G282" s="91" t="str">
        <f>Objects!$AH$6</f>
        <v>Low Power Radio</v>
      </c>
      <c r="H282" s="92">
        <v>1</v>
      </c>
      <c r="I282" s="91" t="str">
        <f>Objects!$AE$153</f>
        <v>HAM Radio Case (SAN)</v>
      </c>
      <c r="J282" s="92">
        <v>1</v>
      </c>
      <c r="K282" s="91" t="str">
        <f>Objects!$AH$9</f>
        <v>Amplifier</v>
      </c>
      <c r="L282" s="225">
        <v>1</v>
      </c>
      <c r="M282" s="91"/>
      <c r="N282" s="92"/>
      <c r="O282" s="92"/>
      <c r="P282" s="92"/>
      <c r="Q282" s="92"/>
      <c r="R282" s="225"/>
      <c r="S282" s="91"/>
      <c r="T282" s="92"/>
      <c r="U282" s="92"/>
      <c r="V282" s="92"/>
      <c r="W282" s="92"/>
      <c r="X282" s="225"/>
      <c r="AA282" s="81"/>
      <c r="AB282" s="81"/>
      <c r="AC282" s="81"/>
    </row>
    <row r="283" spans="1:29" ht="15" customHeight="1" x14ac:dyDescent="0.25">
      <c r="A283" s="222" t="str">
        <f>[3]Enums!$A$153</f>
        <v>1.3.2</v>
      </c>
      <c r="B283" s="92" t="b">
        <v>1</v>
      </c>
      <c r="C283" s="92" t="b">
        <v>0</v>
      </c>
      <c r="D283" s="92">
        <v>8</v>
      </c>
      <c r="E283" s="91" t="str">
        <f>Objects!$AW$74</f>
        <v>Walky Talky</v>
      </c>
      <c r="F283" s="225">
        <v>1</v>
      </c>
      <c r="G283" s="91" t="str">
        <f>Objects!$AH$6</f>
        <v>Low Power Radio</v>
      </c>
      <c r="H283" s="92">
        <v>1</v>
      </c>
      <c r="I283" s="91" t="str">
        <f>Objects!$AE$152</f>
        <v>Walky Talky Case (SAN)</v>
      </c>
      <c r="J283" s="92">
        <v>1</v>
      </c>
      <c r="K283" s="91"/>
      <c r="L283" s="225"/>
      <c r="M283" s="91"/>
      <c r="N283" s="92"/>
      <c r="O283" s="92"/>
      <c r="P283" s="92"/>
      <c r="Q283" s="92"/>
      <c r="R283" s="225"/>
      <c r="S283" s="91"/>
      <c r="T283" s="92"/>
      <c r="U283" s="91"/>
      <c r="V283" s="225"/>
      <c r="W283" s="92"/>
      <c r="X283" s="225"/>
      <c r="AA283" s="81"/>
      <c r="AB283" s="81"/>
      <c r="AC283" s="81"/>
    </row>
    <row r="284" spans="1:29" ht="15" customHeight="1" x14ac:dyDescent="0.25">
      <c r="A284" s="222" t="str">
        <f>[3]Enums!$A$153</f>
        <v>1.3.2</v>
      </c>
      <c r="B284" s="92" t="b">
        <v>1</v>
      </c>
      <c r="C284" s="92" t="b">
        <v>0</v>
      </c>
      <c r="D284" s="92">
        <v>8</v>
      </c>
      <c r="E284" s="91" t="str">
        <f>Objects!$AW$75</f>
        <v>Cell Phone</v>
      </c>
      <c r="F284" s="225">
        <v>1</v>
      </c>
      <c r="G284" s="91" t="str">
        <f>Objects!$AH$6</f>
        <v>Low Power Radio</v>
      </c>
      <c r="H284" s="92">
        <v>1</v>
      </c>
      <c r="I284" s="91" t="str">
        <f>Objects!$AE$151</f>
        <v>Cell Phone Case (SAN)</v>
      </c>
      <c r="J284" s="92">
        <v>1</v>
      </c>
      <c r="K284" s="91" t="str">
        <f>Objects!$AH$10</f>
        <v>OLED Array</v>
      </c>
      <c r="L284" s="225">
        <v>1</v>
      </c>
      <c r="M284" s="91" t="str">
        <f>Objects!$AH$3</f>
        <v>Processor</v>
      </c>
      <c r="N284" s="92">
        <v>1</v>
      </c>
      <c r="O284" s="91" t="str">
        <f>Objects!$AH$9</f>
        <v>Amplifier</v>
      </c>
      <c r="P284" s="225">
        <v>1</v>
      </c>
      <c r="Q284" s="91" t="str">
        <f>Objects!$AH$8</f>
        <v>Digital Analog Convertor</v>
      </c>
      <c r="R284" s="92">
        <v>1</v>
      </c>
      <c r="S284" s="91"/>
      <c r="T284" s="92"/>
      <c r="U284" s="91" t="str">
        <f>Objects!$AE$151</f>
        <v>Cell Phone Case (SAN)</v>
      </c>
      <c r="V284" s="92">
        <v>1</v>
      </c>
      <c r="W284" s="91"/>
      <c r="X284" s="225"/>
      <c r="AA284" s="81"/>
      <c r="AB284" s="81"/>
      <c r="AC284" s="81"/>
    </row>
    <row r="285" spans="1:29" ht="15" customHeight="1" x14ac:dyDescent="0.25">
      <c r="A285" s="222" t="str">
        <f>[3]Enums!$A$154</f>
        <v>1.3.3</v>
      </c>
      <c r="B285" s="92" t="b">
        <v>1</v>
      </c>
      <c r="C285" s="92" t="b">
        <v>0</v>
      </c>
      <c r="D285" s="92">
        <v>8</v>
      </c>
      <c r="E285" s="91" t="str">
        <f>Objects!AW76</f>
        <v>Smart Phone</v>
      </c>
      <c r="F285" s="225">
        <v>1</v>
      </c>
      <c r="G285" s="91" t="str">
        <f>Objects!$AH$6</f>
        <v>Low Power Radio</v>
      </c>
      <c r="H285" s="92">
        <v>1</v>
      </c>
      <c r="I285" s="91" t="str">
        <f>Objects!$AH$5</f>
        <v>Pressure Sensor</v>
      </c>
      <c r="J285" s="225">
        <v>1</v>
      </c>
      <c r="K285" s="91" t="str">
        <f>Objects!$AH$10</f>
        <v>OLED Array</v>
      </c>
      <c r="L285" s="225">
        <v>1</v>
      </c>
      <c r="M285" s="91" t="str">
        <f>Objects!$AH$3</f>
        <v>Processor</v>
      </c>
      <c r="N285" s="92">
        <v>1</v>
      </c>
      <c r="O285" s="91" t="str">
        <f>Objects!$AH$9</f>
        <v>Amplifier</v>
      </c>
      <c r="P285" s="225">
        <v>1</v>
      </c>
      <c r="Q285" s="91" t="str">
        <f>Objects!$AH$8</f>
        <v>Digital Analog Convertor</v>
      </c>
      <c r="R285" s="92">
        <v>1</v>
      </c>
      <c r="S285" s="91" t="str">
        <f>Objects!$AH$7</f>
        <v>DSP</v>
      </c>
      <c r="T285" s="92">
        <v>1</v>
      </c>
      <c r="U285" s="91" t="str">
        <f>Objects!$AE$151</f>
        <v>Cell Phone Case (SAN)</v>
      </c>
      <c r="V285" s="92">
        <v>1</v>
      </c>
      <c r="W285" s="91" t="str">
        <f>Objects!$AH$7</f>
        <v>DSP</v>
      </c>
      <c r="X285" s="225">
        <v>1</v>
      </c>
      <c r="AA285" s="81"/>
      <c r="AB285" s="81"/>
      <c r="AC285" s="81"/>
    </row>
    <row r="286" spans="1:29" ht="15" customHeight="1" x14ac:dyDescent="0.25">
      <c r="A286" s="222" t="str">
        <f>[3]Enums!$A$155</f>
        <v>1.3.4</v>
      </c>
      <c r="B286" s="92" t="b">
        <v>1</v>
      </c>
      <c r="C286" s="92" t="b">
        <v>0</v>
      </c>
      <c r="D286" s="92">
        <v>8</v>
      </c>
      <c r="E286" s="91" t="str">
        <f>Objects!$AT$23</f>
        <v>Contact Printer</v>
      </c>
      <c r="F286" s="225">
        <v>1</v>
      </c>
      <c r="G286" s="92" t="str">
        <f>Objects!$AW$24</f>
        <v>Regulator (Extreme Pressure)</v>
      </c>
      <c r="H286" s="92">
        <v>1</v>
      </c>
      <c r="I286" s="92" t="str">
        <f>Objects!$AZ$156</f>
        <v>Hopper</v>
      </c>
      <c r="J286" s="92">
        <v>1</v>
      </c>
      <c r="K286" s="92" t="str">
        <f>Objects!$AW$24</f>
        <v>Regulator (Extreme Pressure)</v>
      </c>
      <c r="L286" s="225">
        <v>1</v>
      </c>
      <c r="M286" s="92"/>
      <c r="N286" s="92"/>
      <c r="O286" s="92" t="str">
        <f>Objects!$AZ$154</f>
        <v>Redstone Block</v>
      </c>
      <c r="P286" s="92">
        <v>1</v>
      </c>
      <c r="Q286" s="92"/>
      <c r="R286" s="225"/>
      <c r="S286" s="91" t="str">
        <f>Objects!$F$12</f>
        <v>Block of Tungsten</v>
      </c>
      <c r="T286" s="92">
        <v>1</v>
      </c>
      <c r="U286" s="92" t="str">
        <f>Objects!$AZ$63</f>
        <v>Furnace</v>
      </c>
      <c r="V286" s="92">
        <v>1</v>
      </c>
      <c r="W286" s="92" t="str">
        <f>Objects!$F$12</f>
        <v>Block of Tungsten</v>
      </c>
      <c r="X286" s="225">
        <v>1</v>
      </c>
      <c r="AA286" s="81"/>
      <c r="AB286" s="81"/>
      <c r="AC286" s="81"/>
    </row>
    <row r="287" spans="1:29" ht="15" customHeight="1" x14ac:dyDescent="0.25">
      <c r="A287" s="222" t="str">
        <f>[3]Enums!$A$155</f>
        <v>1.3.4</v>
      </c>
      <c r="B287" s="92" t="b">
        <v>1</v>
      </c>
      <c r="C287" s="92" t="b">
        <v>0</v>
      </c>
      <c r="D287" s="92">
        <v>9</v>
      </c>
      <c r="E287" s="91" t="str">
        <f>Objects!$AT$23</f>
        <v>Contact Printer</v>
      </c>
      <c r="F287" s="225">
        <v>1</v>
      </c>
      <c r="G287" s="92" t="str">
        <f>Objects!$AW$24</f>
        <v>Regulator (Extreme Pressure)</v>
      </c>
      <c r="H287" s="92">
        <v>1</v>
      </c>
      <c r="I287" s="92" t="str">
        <f>Objects!$AZ$156</f>
        <v>Hopper</v>
      </c>
      <c r="J287" s="92">
        <v>1</v>
      </c>
      <c r="K287" s="92" t="str">
        <f>Objects!$AW$24</f>
        <v>Regulator (Extreme Pressure)</v>
      </c>
      <c r="L287" s="225">
        <v>1</v>
      </c>
      <c r="M287" s="92"/>
      <c r="N287" s="92"/>
      <c r="O287" s="92" t="str">
        <f>Objects!$AZ$154</f>
        <v>Redstone Block</v>
      </c>
      <c r="P287" s="92">
        <v>1</v>
      </c>
      <c r="Q287" s="92"/>
      <c r="R287" s="225"/>
      <c r="S287" s="91" t="str">
        <f>Objects!$F$6</f>
        <v>Block of Nickel</v>
      </c>
      <c r="T287" s="92">
        <v>1</v>
      </c>
      <c r="U287" s="92" t="str">
        <f>Objects!$AZ$63</f>
        <v>Furnace</v>
      </c>
      <c r="V287" s="92">
        <v>1</v>
      </c>
      <c r="W287" s="91" t="str">
        <f>Objects!$F$6</f>
        <v>Block of Nickel</v>
      </c>
      <c r="X287" s="225">
        <v>1</v>
      </c>
      <c r="AA287" s="81"/>
      <c r="AB287" s="81"/>
      <c r="AC287" s="81"/>
    </row>
    <row r="288" spans="1:29" ht="15" customHeight="1" x14ac:dyDescent="0.25">
      <c r="A288" s="222" t="str">
        <f>[3]Enums!$A$155</f>
        <v>1.3.4</v>
      </c>
      <c r="B288" s="92" t="b">
        <v>1</v>
      </c>
      <c r="C288" s="92" t="b">
        <v>0</v>
      </c>
      <c r="D288" s="92">
        <v>10</v>
      </c>
      <c r="E288" s="91" t="str">
        <f>Objects!$AT$23</f>
        <v>Contact Printer</v>
      </c>
      <c r="F288" s="225">
        <v>1</v>
      </c>
      <c r="G288" s="92" t="str">
        <f>Objects!$AW$24</f>
        <v>Regulator (Extreme Pressure)</v>
      </c>
      <c r="H288" s="92">
        <v>1</v>
      </c>
      <c r="I288" s="92" t="str">
        <f>Objects!$AZ$156</f>
        <v>Hopper</v>
      </c>
      <c r="J288" s="92">
        <v>1</v>
      </c>
      <c r="K288" s="92" t="str">
        <f>Objects!$AW$24</f>
        <v>Regulator (Extreme Pressure)</v>
      </c>
      <c r="L288" s="225">
        <v>1</v>
      </c>
      <c r="M288" s="92"/>
      <c r="N288" s="92"/>
      <c r="O288" s="92" t="str">
        <f>Objects!$AZ$154</f>
        <v>Redstone Block</v>
      </c>
      <c r="P288" s="92">
        <v>1</v>
      </c>
      <c r="Q288" s="92"/>
      <c r="R288" s="225"/>
      <c r="S288" s="91" t="str">
        <f>Objects!$F$20</f>
        <v>Block of Bronze</v>
      </c>
      <c r="T288" s="92">
        <v>1</v>
      </c>
      <c r="U288" s="92" t="str">
        <f>Objects!$AZ$63</f>
        <v>Furnace</v>
      </c>
      <c r="V288" s="92">
        <v>1</v>
      </c>
      <c r="W288" s="91" t="str">
        <f>Objects!$F$20</f>
        <v>Block of Bronze</v>
      </c>
      <c r="X288" s="225">
        <v>1</v>
      </c>
      <c r="AA288" s="81"/>
      <c r="AB288" s="81"/>
      <c r="AC288" s="81"/>
    </row>
    <row r="289" spans="1:29" ht="15" customHeight="1" x14ac:dyDescent="0.25">
      <c r="A289" s="222" t="str">
        <f>[3]Enums!$A$155</f>
        <v>1.3.4</v>
      </c>
      <c r="B289" s="92" t="b">
        <v>1</v>
      </c>
      <c r="C289" s="92" t="b">
        <v>0</v>
      </c>
      <c r="D289" s="92">
        <v>11</v>
      </c>
      <c r="E289" s="91" t="str">
        <f>Objects!$AT$23</f>
        <v>Contact Printer</v>
      </c>
      <c r="F289" s="225">
        <v>1</v>
      </c>
      <c r="G289" s="92" t="str">
        <f>Objects!$AW$24</f>
        <v>Regulator (Extreme Pressure)</v>
      </c>
      <c r="H289" s="92">
        <v>1</v>
      </c>
      <c r="I289" s="92" t="str">
        <f>Objects!$AZ$156</f>
        <v>Hopper</v>
      </c>
      <c r="J289" s="92">
        <v>1</v>
      </c>
      <c r="K289" s="92" t="str">
        <f>Objects!$AW$24</f>
        <v>Regulator (Extreme Pressure)</v>
      </c>
      <c r="L289" s="225">
        <v>1</v>
      </c>
      <c r="M289" s="92"/>
      <c r="N289" s="92"/>
      <c r="O289" s="92" t="str">
        <f>Objects!$AZ$154</f>
        <v>Redstone Block</v>
      </c>
      <c r="P289" s="92">
        <v>1</v>
      </c>
      <c r="Q289" s="92"/>
      <c r="R289" s="225"/>
      <c r="S289" s="91" t="str">
        <f>Objects!$F$19</f>
        <v>Block of Brass</v>
      </c>
      <c r="T289" s="92">
        <v>1</v>
      </c>
      <c r="U289" s="92" t="str">
        <f>Objects!$AZ$63</f>
        <v>Furnace</v>
      </c>
      <c r="V289" s="92">
        <v>1</v>
      </c>
      <c r="W289" s="91" t="str">
        <f>Objects!$F$19</f>
        <v>Block of Brass</v>
      </c>
      <c r="X289" s="225">
        <v>1</v>
      </c>
      <c r="AA289" s="81"/>
      <c r="AB289" s="81"/>
      <c r="AC289" s="81"/>
    </row>
    <row r="290" spans="1:29" ht="15" customHeight="1" x14ac:dyDescent="0.25">
      <c r="A290" s="222" t="str">
        <f>[3]Enums!$A$155</f>
        <v>1.3.4</v>
      </c>
      <c r="B290" s="92" t="b">
        <v>1</v>
      </c>
      <c r="C290" s="92" t="b">
        <v>0</v>
      </c>
      <c r="D290" s="92">
        <v>8</v>
      </c>
      <c r="E290" s="91" t="str">
        <f>Objects!$AT$24</f>
        <v>Trading House</v>
      </c>
      <c r="F290" s="225">
        <v>1</v>
      </c>
      <c r="G290" s="91" t="str">
        <f>Objects!$AW$67</f>
        <v>Bars (Copper)</v>
      </c>
      <c r="H290" s="92">
        <v>1</v>
      </c>
      <c r="I290" s="91" t="str">
        <f>Objects!$AW$67</f>
        <v>Bars (Copper)</v>
      </c>
      <c r="J290" s="92">
        <v>1</v>
      </c>
      <c r="K290" s="91" t="str">
        <f>Objects!$AW$67</f>
        <v>Bars (Copper)</v>
      </c>
      <c r="L290" s="225">
        <v>1</v>
      </c>
      <c r="M290" s="92"/>
      <c r="N290" s="92"/>
      <c r="O290" s="92" t="str">
        <f>Objects!$AZ$154</f>
        <v>Redstone Block</v>
      </c>
      <c r="P290" s="92">
        <v>1</v>
      </c>
      <c r="Q290" s="92"/>
      <c r="R290" s="225"/>
      <c r="S290" s="91" t="str">
        <f>Objects!$F$12</f>
        <v>Block of Tungsten</v>
      </c>
      <c r="T290" s="92">
        <v>1</v>
      </c>
      <c r="U290" s="92" t="str">
        <f>Objects!$AZ$63</f>
        <v>Furnace</v>
      </c>
      <c r="V290" s="92">
        <v>1</v>
      </c>
      <c r="W290" s="92" t="str">
        <f>Objects!$F$12</f>
        <v>Block of Tungsten</v>
      </c>
      <c r="X290" s="225">
        <v>1</v>
      </c>
      <c r="AA290" s="81"/>
      <c r="AB290" s="81"/>
      <c r="AC290" s="81"/>
    </row>
    <row r="291" spans="1:29" ht="15" customHeight="1" x14ac:dyDescent="0.25">
      <c r="A291" s="222" t="str">
        <f>[3]Enums!$A$155</f>
        <v>1.3.4</v>
      </c>
      <c r="B291" s="92" t="b">
        <v>1</v>
      </c>
      <c r="C291" s="92" t="b">
        <v>0</v>
      </c>
      <c r="D291" s="92">
        <v>8</v>
      </c>
      <c r="E291" s="91" t="str">
        <f>Objects!$AT$24</f>
        <v>Trading House</v>
      </c>
      <c r="F291" s="225">
        <v>1</v>
      </c>
      <c r="G291" s="91" t="str">
        <f>Objects!$AW$67</f>
        <v>Bars (Copper)</v>
      </c>
      <c r="H291" s="92">
        <v>1</v>
      </c>
      <c r="I291" s="91" t="str">
        <f>Objects!$AW$67</f>
        <v>Bars (Copper)</v>
      </c>
      <c r="J291" s="92">
        <v>1</v>
      </c>
      <c r="K291" s="91" t="str">
        <f>Objects!$AW$67</f>
        <v>Bars (Copper)</v>
      </c>
      <c r="L291" s="225">
        <v>1</v>
      </c>
      <c r="M291" s="92"/>
      <c r="N291" s="92"/>
      <c r="O291" s="92" t="str">
        <f>Objects!$AZ$154</f>
        <v>Redstone Block</v>
      </c>
      <c r="P291" s="92">
        <v>1</v>
      </c>
      <c r="Q291" s="92"/>
      <c r="R291" s="225"/>
      <c r="S291" s="91" t="str">
        <f>Objects!$F$6</f>
        <v>Block of Nickel</v>
      </c>
      <c r="T291" s="92">
        <v>1</v>
      </c>
      <c r="U291" s="92" t="str">
        <f>Objects!$AZ$63</f>
        <v>Furnace</v>
      </c>
      <c r="V291" s="92">
        <v>1</v>
      </c>
      <c r="W291" s="92" t="str">
        <f>Objects!$F$12</f>
        <v>Block of Tungsten</v>
      </c>
      <c r="X291" s="225">
        <v>1</v>
      </c>
      <c r="AA291" s="81"/>
      <c r="AB291" s="81"/>
      <c r="AC291" s="81"/>
    </row>
    <row r="292" spans="1:29" ht="15" customHeight="1" x14ac:dyDescent="0.25">
      <c r="A292" s="222" t="str">
        <f>[3]Enums!$A$155</f>
        <v>1.3.4</v>
      </c>
      <c r="B292" s="92" t="b">
        <v>1</v>
      </c>
      <c r="C292" s="92" t="b">
        <v>0</v>
      </c>
      <c r="D292" s="92">
        <v>8</v>
      </c>
      <c r="E292" s="91" t="str">
        <f>Objects!$AT$24</f>
        <v>Trading House</v>
      </c>
      <c r="F292" s="225">
        <v>1</v>
      </c>
      <c r="G292" s="91" t="str">
        <f>Objects!$AW$67</f>
        <v>Bars (Copper)</v>
      </c>
      <c r="H292" s="92">
        <v>1</v>
      </c>
      <c r="I292" s="91" t="str">
        <f>Objects!$AW$67</f>
        <v>Bars (Copper)</v>
      </c>
      <c r="J292" s="92">
        <v>1</v>
      </c>
      <c r="K292" s="91" t="str">
        <f>Objects!$AW$67</f>
        <v>Bars (Copper)</v>
      </c>
      <c r="L292" s="225">
        <v>1</v>
      </c>
      <c r="M292" s="92"/>
      <c r="N292" s="92"/>
      <c r="O292" s="92" t="str">
        <f>Objects!$AZ$154</f>
        <v>Redstone Block</v>
      </c>
      <c r="P292" s="92">
        <v>1</v>
      </c>
      <c r="Q292" s="92"/>
      <c r="R292" s="225"/>
      <c r="S292" s="91" t="str">
        <f>Objects!$F$20</f>
        <v>Block of Bronze</v>
      </c>
      <c r="T292" s="92">
        <v>1</v>
      </c>
      <c r="U292" s="92" t="str">
        <f>Objects!$AZ$63</f>
        <v>Furnace</v>
      </c>
      <c r="V292" s="92">
        <v>1</v>
      </c>
      <c r="W292" s="92" t="str">
        <f>Objects!$F$12</f>
        <v>Block of Tungsten</v>
      </c>
      <c r="X292" s="225">
        <v>1</v>
      </c>
      <c r="AA292" s="81"/>
      <c r="AB292" s="81"/>
      <c r="AC292" s="81"/>
    </row>
    <row r="293" spans="1:29" ht="15" customHeight="1" x14ac:dyDescent="0.25">
      <c r="A293" s="222" t="str">
        <f>[3]Enums!$A$155</f>
        <v>1.3.4</v>
      </c>
      <c r="B293" s="92" t="b">
        <v>1</v>
      </c>
      <c r="C293" s="92" t="b">
        <v>0</v>
      </c>
      <c r="D293" s="92">
        <v>8</v>
      </c>
      <c r="E293" s="91" t="str">
        <f>Objects!$AT$24</f>
        <v>Trading House</v>
      </c>
      <c r="F293" s="225">
        <v>1</v>
      </c>
      <c r="G293" s="91" t="str">
        <f>Objects!$AW$67</f>
        <v>Bars (Copper)</v>
      </c>
      <c r="H293" s="92">
        <v>1</v>
      </c>
      <c r="I293" s="91" t="str">
        <f>Objects!$AW$67</f>
        <v>Bars (Copper)</v>
      </c>
      <c r="J293" s="92">
        <v>1</v>
      </c>
      <c r="K293" s="91" t="str">
        <f>Objects!$AW$67</f>
        <v>Bars (Copper)</v>
      </c>
      <c r="L293" s="225">
        <v>1</v>
      </c>
      <c r="M293" s="92"/>
      <c r="N293" s="92"/>
      <c r="O293" s="92" t="str">
        <f>Objects!$AZ$154</f>
        <v>Redstone Block</v>
      </c>
      <c r="P293" s="92">
        <v>1</v>
      </c>
      <c r="Q293" s="92"/>
      <c r="R293" s="225"/>
      <c r="S293" s="91" t="str">
        <f>Objects!$F$19</f>
        <v>Block of Brass</v>
      </c>
      <c r="T293" s="92">
        <v>1</v>
      </c>
      <c r="U293" s="92" t="str">
        <f>Objects!$AZ$63</f>
        <v>Furnace</v>
      </c>
      <c r="V293" s="92">
        <v>1</v>
      </c>
      <c r="W293" s="92" t="str">
        <f>Objects!$F$12</f>
        <v>Block of Tungsten</v>
      </c>
      <c r="X293" s="225">
        <v>1</v>
      </c>
      <c r="AA293" s="81"/>
      <c r="AB293" s="81"/>
      <c r="AC293" s="81"/>
    </row>
    <row r="294" spans="1:29" ht="15" customHeight="1" x14ac:dyDescent="0.25">
      <c r="A294" s="222" t="str">
        <f>[3]Enums!$A$155</f>
        <v>1.3.4</v>
      </c>
      <c r="B294" s="92" t="b">
        <v>1</v>
      </c>
      <c r="C294" s="92" t="b">
        <v>0</v>
      </c>
      <c r="D294" s="92">
        <v>8</v>
      </c>
      <c r="E294" s="91" t="str">
        <f>Objects!$AT$25</f>
        <v>Territory Flag</v>
      </c>
      <c r="F294" s="225">
        <v>1</v>
      </c>
      <c r="G294" s="91"/>
      <c r="H294" s="92"/>
      <c r="I294" s="92" t="str">
        <f>Objects!$AZ$157</f>
        <v>Quartz Block</v>
      </c>
      <c r="J294" s="92">
        <v>1</v>
      </c>
      <c r="K294" s="92"/>
      <c r="L294" s="225"/>
      <c r="M294" s="91"/>
      <c r="N294" s="92"/>
      <c r="O294" s="92" t="str">
        <f>Objects!$AZ$157</f>
        <v>Quartz Block</v>
      </c>
      <c r="P294" s="92">
        <v>1</v>
      </c>
      <c r="Q294" s="92"/>
      <c r="R294" s="225"/>
      <c r="S294" s="91"/>
      <c r="T294" s="92"/>
      <c r="U294" s="92" t="str">
        <f>Objects!$AZ$157</f>
        <v>Quartz Block</v>
      </c>
      <c r="V294" s="92">
        <v>1</v>
      </c>
      <c r="W294" s="92"/>
      <c r="X294" s="225"/>
      <c r="AA294" s="81"/>
      <c r="AB294" s="81"/>
      <c r="AC294" s="81"/>
    </row>
    <row r="295" spans="1:29" ht="15" customHeight="1" x14ac:dyDescent="0.25">
      <c r="A295" s="222" t="str">
        <f>[3]Enums!$A$155</f>
        <v>1.3.4</v>
      </c>
      <c r="B295" s="92" t="b">
        <v>1</v>
      </c>
      <c r="C295" s="92" t="b">
        <v>0</v>
      </c>
      <c r="D295" s="92">
        <v>8</v>
      </c>
      <c r="E295" s="91" t="str">
        <f>Objects!$AT$26</f>
        <v>Printing Press</v>
      </c>
      <c r="F295" s="225">
        <v>1</v>
      </c>
      <c r="G295" s="91" t="str">
        <f>Objects!$AY$85</f>
        <v>Paper</v>
      </c>
      <c r="H295" s="92">
        <v>64</v>
      </c>
      <c r="I295" s="91" t="str">
        <f>Objects!$AY$85</f>
        <v>Paper</v>
      </c>
      <c r="J295" s="92">
        <v>64</v>
      </c>
      <c r="K295" s="91" t="str">
        <f>Objects!$AY$85</f>
        <v>Paper</v>
      </c>
      <c r="L295" s="92">
        <v>64</v>
      </c>
      <c r="M295" s="91"/>
      <c r="N295" s="92"/>
      <c r="O295" s="92" t="str">
        <f>Objects!$AZ$154</f>
        <v>Redstone Block</v>
      </c>
      <c r="P295" s="92">
        <v>1</v>
      </c>
      <c r="Q295" s="92"/>
      <c r="R295" s="225"/>
      <c r="S295" s="91" t="str">
        <f>Objects!$F$12</f>
        <v>Block of Tungsten</v>
      </c>
      <c r="T295" s="92">
        <v>1</v>
      </c>
      <c r="U295" s="92" t="str">
        <f>Objects!$AZ$63</f>
        <v>Furnace</v>
      </c>
      <c r="V295" s="92">
        <v>1</v>
      </c>
      <c r="W295" s="92" t="str">
        <f>Objects!$F$12</f>
        <v>Block of Tungsten</v>
      </c>
      <c r="X295" s="225">
        <v>1</v>
      </c>
      <c r="AA295" s="81"/>
      <c r="AB295" s="81"/>
      <c r="AC295" s="81"/>
    </row>
    <row r="296" spans="1:29" ht="15" customHeight="1" x14ac:dyDescent="0.25">
      <c r="A296" s="222" t="str">
        <f>[3]Enums!$A$155</f>
        <v>1.3.4</v>
      </c>
      <c r="B296" s="92" t="b">
        <v>1</v>
      </c>
      <c r="C296" s="92" t="b">
        <v>0</v>
      </c>
      <c r="D296" s="92">
        <v>8</v>
      </c>
      <c r="E296" s="91" t="str">
        <f>Objects!$AT$26</f>
        <v>Printing Press</v>
      </c>
      <c r="F296" s="225">
        <v>1</v>
      </c>
      <c r="G296" s="91" t="str">
        <f>Objects!$AY$85</f>
        <v>Paper</v>
      </c>
      <c r="H296" s="92">
        <v>64</v>
      </c>
      <c r="I296" s="91" t="str">
        <f>Objects!$AY$85</f>
        <v>Paper</v>
      </c>
      <c r="J296" s="92">
        <v>64</v>
      </c>
      <c r="K296" s="91" t="str">
        <f>Objects!$AY$85</f>
        <v>Paper</v>
      </c>
      <c r="L296" s="92">
        <v>64</v>
      </c>
      <c r="M296" s="91"/>
      <c r="N296" s="92"/>
      <c r="O296" s="92" t="str">
        <f>Objects!$AZ$154</f>
        <v>Redstone Block</v>
      </c>
      <c r="P296" s="92">
        <v>1</v>
      </c>
      <c r="Q296" s="92"/>
      <c r="R296" s="225"/>
      <c r="S296" s="91" t="str">
        <f>Objects!$F$6</f>
        <v>Block of Nickel</v>
      </c>
      <c r="T296" s="92">
        <v>1</v>
      </c>
      <c r="U296" s="92" t="str">
        <f>Objects!$AZ$63</f>
        <v>Furnace</v>
      </c>
      <c r="V296" s="92">
        <v>1</v>
      </c>
      <c r="W296" s="91" t="str">
        <f>Objects!$F$6</f>
        <v>Block of Nickel</v>
      </c>
      <c r="X296" s="225">
        <v>1</v>
      </c>
      <c r="AA296" s="81"/>
      <c r="AB296" s="81"/>
      <c r="AC296" s="81"/>
    </row>
    <row r="297" spans="1:29" ht="15" customHeight="1" x14ac:dyDescent="0.25">
      <c r="A297" s="222" t="str">
        <f>[3]Enums!$A$155</f>
        <v>1.3.4</v>
      </c>
      <c r="B297" s="92" t="b">
        <v>1</v>
      </c>
      <c r="C297" s="92" t="b">
        <v>0</v>
      </c>
      <c r="D297" s="92">
        <v>8</v>
      </c>
      <c r="E297" s="91" t="str">
        <f>Objects!$AT$26</f>
        <v>Printing Press</v>
      </c>
      <c r="F297" s="225">
        <v>1</v>
      </c>
      <c r="G297" s="91" t="str">
        <f>Objects!$AY$85</f>
        <v>Paper</v>
      </c>
      <c r="H297" s="92">
        <v>64</v>
      </c>
      <c r="I297" s="91" t="str">
        <f>Objects!$AY$85</f>
        <v>Paper</v>
      </c>
      <c r="J297" s="92">
        <v>64</v>
      </c>
      <c r="K297" s="91" t="str">
        <f>Objects!$AY$85</f>
        <v>Paper</v>
      </c>
      <c r="L297" s="92">
        <v>64</v>
      </c>
      <c r="M297" s="91"/>
      <c r="N297" s="92"/>
      <c r="O297" s="92" t="str">
        <f>Objects!$AZ$154</f>
        <v>Redstone Block</v>
      </c>
      <c r="P297" s="92">
        <v>1</v>
      </c>
      <c r="Q297" s="92"/>
      <c r="R297" s="225"/>
      <c r="S297" s="91" t="str">
        <f>Objects!$F$20</f>
        <v>Block of Bronze</v>
      </c>
      <c r="T297" s="92">
        <v>1</v>
      </c>
      <c r="U297" s="92" t="str">
        <f>Objects!$AZ$63</f>
        <v>Furnace</v>
      </c>
      <c r="V297" s="92">
        <v>1</v>
      </c>
      <c r="W297" s="91" t="str">
        <f>Objects!$F$20</f>
        <v>Block of Bronze</v>
      </c>
      <c r="X297" s="225">
        <v>1</v>
      </c>
      <c r="AA297" s="81"/>
      <c r="AB297" s="81"/>
      <c r="AC297" s="81"/>
    </row>
    <row r="298" spans="1:29" ht="15" customHeight="1" x14ac:dyDescent="0.25">
      <c r="A298" s="222" t="str">
        <f>[3]Enums!$A$155</f>
        <v>1.3.4</v>
      </c>
      <c r="B298" s="92" t="b">
        <v>1</v>
      </c>
      <c r="C298" s="92" t="b">
        <v>0</v>
      </c>
      <c r="D298" s="92">
        <v>8</v>
      </c>
      <c r="E298" s="91" t="str">
        <f>Objects!$AT$26</f>
        <v>Printing Press</v>
      </c>
      <c r="F298" s="225">
        <v>1</v>
      </c>
      <c r="G298" s="91" t="str">
        <f>Objects!$AY$85</f>
        <v>Paper</v>
      </c>
      <c r="H298" s="92">
        <v>64</v>
      </c>
      <c r="I298" s="91" t="str">
        <f>Objects!$AY$85</f>
        <v>Paper</v>
      </c>
      <c r="J298" s="92">
        <v>64</v>
      </c>
      <c r="K298" s="91" t="str">
        <f>Objects!$AY$85</f>
        <v>Paper</v>
      </c>
      <c r="L298" s="92">
        <v>64</v>
      </c>
      <c r="M298" s="91"/>
      <c r="N298" s="92"/>
      <c r="O298" s="92" t="str">
        <f>Objects!$AZ$154</f>
        <v>Redstone Block</v>
      </c>
      <c r="P298" s="92">
        <v>1</v>
      </c>
      <c r="Q298" s="92"/>
      <c r="R298" s="225"/>
      <c r="S298" s="91" t="str">
        <f>Objects!$F$19</f>
        <v>Block of Brass</v>
      </c>
      <c r="T298" s="92">
        <v>1</v>
      </c>
      <c r="U298" s="92" t="str">
        <f>Objects!$AZ$63</f>
        <v>Furnace</v>
      </c>
      <c r="V298" s="92">
        <v>1</v>
      </c>
      <c r="W298" s="91" t="str">
        <f>Objects!$F$19</f>
        <v>Block of Brass</v>
      </c>
      <c r="X298" s="225">
        <v>1</v>
      </c>
      <c r="AA298" s="81"/>
      <c r="AB298" s="81"/>
      <c r="AC298" s="81"/>
    </row>
    <row r="299" spans="1:29" ht="15" customHeight="1" x14ac:dyDescent="0.25">
      <c r="A299" s="222" t="str">
        <f>[3]Enums!$A$155</f>
        <v>1.3.4</v>
      </c>
      <c r="B299" s="92" t="b">
        <v>1</v>
      </c>
      <c r="C299" s="92" t="b">
        <v>0</v>
      </c>
      <c r="D299" s="92">
        <v>8</v>
      </c>
      <c r="E299" s="91" t="str">
        <f>Objects!$AT$20</f>
        <v>Mask Writer</v>
      </c>
      <c r="F299" s="225">
        <v>1</v>
      </c>
      <c r="G299" s="91" t="str">
        <f>Objects!$AZ$104</f>
        <v>Glass Pane</v>
      </c>
      <c r="H299" s="92">
        <v>1</v>
      </c>
      <c r="I299" s="91" t="str">
        <f>Objects!$AZ$104</f>
        <v>Glass Pane</v>
      </c>
      <c r="J299" s="92">
        <v>1</v>
      </c>
      <c r="K299" s="91" t="str">
        <f>Objects!$AZ$104</f>
        <v>Glass Pane</v>
      </c>
      <c r="L299" s="92">
        <v>1</v>
      </c>
      <c r="M299" s="91"/>
      <c r="N299" s="92"/>
      <c r="O299" s="92" t="str">
        <f>Objects!$AZ$154</f>
        <v>Redstone Block</v>
      </c>
      <c r="P299" s="92">
        <v>1</v>
      </c>
      <c r="Q299" s="92"/>
      <c r="R299" s="225"/>
      <c r="S299" s="91"/>
      <c r="T299" s="92"/>
      <c r="U299" s="91" t="str">
        <f>Objects!$AT$3</f>
        <v>Machining Mill</v>
      </c>
      <c r="V299" s="92">
        <v>1</v>
      </c>
      <c r="W299" s="92"/>
      <c r="X299" s="225"/>
      <c r="AA299" s="81"/>
      <c r="AB299" s="81"/>
      <c r="AC299" s="81"/>
    </row>
    <row r="300" spans="1:29" ht="15" customHeight="1" x14ac:dyDescent="0.25">
      <c r="A300" s="222" t="str">
        <f>[3]Enums!$A$156</f>
        <v>1.3.5</v>
      </c>
      <c r="B300" s="92" t="b">
        <v>1</v>
      </c>
      <c r="C300" s="92" t="b">
        <v>0</v>
      </c>
      <c r="D300" s="92">
        <v>4</v>
      </c>
      <c r="E300" s="91" t="str">
        <f>Objects!AW78</f>
        <v>Air Quality Detector</v>
      </c>
      <c r="F300" s="225">
        <v>1</v>
      </c>
      <c r="G300" s="91" t="str">
        <f>Objects!$AH$3</f>
        <v>Processor</v>
      </c>
      <c r="H300" s="92">
        <v>1</v>
      </c>
      <c r="I300" s="92" t="str">
        <f>Objects!AE154</f>
        <v>Air Quality Detector Case (PS)</v>
      </c>
      <c r="J300" s="92">
        <v>1</v>
      </c>
      <c r="K300" s="91" t="str">
        <f>Objects!$AH$6</f>
        <v>Low Power Radio</v>
      </c>
      <c r="L300" s="92">
        <v>1</v>
      </c>
      <c r="M300" s="91"/>
      <c r="N300" s="92"/>
      <c r="O300" s="92"/>
      <c r="P300" s="92"/>
      <c r="Q300" s="92"/>
      <c r="R300" s="225"/>
      <c r="S300" s="91"/>
      <c r="T300" s="92"/>
      <c r="U300" s="92"/>
      <c r="V300" s="92"/>
      <c r="W300" s="92"/>
      <c r="X300" s="225"/>
      <c r="AA300" s="81"/>
      <c r="AB300" s="81"/>
      <c r="AC300" s="81"/>
    </row>
    <row r="301" spans="1:29" ht="15" customHeight="1" x14ac:dyDescent="0.25">
      <c r="A301" s="222" t="str">
        <f>[3]Enums!$A$157</f>
        <v>1.3.6</v>
      </c>
      <c r="B301" s="92" t="b">
        <v>1</v>
      </c>
      <c r="C301" s="92" t="b">
        <v>0</v>
      </c>
      <c r="D301" s="92">
        <v>8</v>
      </c>
      <c r="E301" s="91" t="str">
        <f>Objects!AW10</f>
        <v>Parachute</v>
      </c>
      <c r="F301" s="225">
        <v>1</v>
      </c>
      <c r="G301" s="91"/>
      <c r="H301" s="92"/>
      <c r="I301" s="92" t="str">
        <f>Objects!$AW$79</f>
        <v>Ripstop Nylon Sheet</v>
      </c>
      <c r="J301" s="92">
        <v>1</v>
      </c>
      <c r="K301" s="92"/>
      <c r="L301" s="225"/>
      <c r="M301" s="91" t="str">
        <f>Objects!$AE$133</f>
        <v>Fibers (Nylon 6)</v>
      </c>
      <c r="N301" s="92">
        <v>1</v>
      </c>
      <c r="O301" s="91"/>
      <c r="P301" s="92"/>
      <c r="Q301" s="91" t="str">
        <f>Objects!$AE$133</f>
        <v>Fibers (Nylon 6)</v>
      </c>
      <c r="R301" s="92">
        <v>1</v>
      </c>
      <c r="S301" s="91" t="str">
        <f>Objects!$AE$133</f>
        <v>Fibers (Nylon 6)</v>
      </c>
      <c r="T301" s="92">
        <v>1</v>
      </c>
      <c r="U301" s="91"/>
      <c r="V301" s="92"/>
      <c r="W301" s="91" t="str">
        <f>Objects!$AE$133</f>
        <v>Fibers (Nylon 6)</v>
      </c>
      <c r="X301" s="92">
        <v>1</v>
      </c>
      <c r="AA301" s="81"/>
      <c r="AB301" s="81"/>
      <c r="AC301" s="81"/>
    </row>
    <row r="302" spans="1:29" ht="15" customHeight="1" x14ac:dyDescent="0.25">
      <c r="A302" s="222" t="str">
        <f>[3]Enums!$A$157</f>
        <v>1.3.6</v>
      </c>
      <c r="B302" s="92" t="b">
        <v>1</v>
      </c>
      <c r="C302" s="92" t="b">
        <v>0</v>
      </c>
      <c r="D302" s="92">
        <v>8</v>
      </c>
      <c r="E302" s="92" t="str">
        <f>Objects!$AW$79</f>
        <v>Ripstop Nylon Sheet</v>
      </c>
      <c r="F302" s="225">
        <v>1</v>
      </c>
      <c r="G302" s="91" t="str">
        <f>Objects!$AE$133</f>
        <v>Fibers (Nylon 6)</v>
      </c>
      <c r="H302" s="92">
        <v>1</v>
      </c>
      <c r="I302" s="92"/>
      <c r="J302" s="92"/>
      <c r="K302" s="91" t="str">
        <f>Objects!$AE$133</f>
        <v>Fibers (Nylon 6)</v>
      </c>
      <c r="L302" s="92">
        <v>1</v>
      </c>
      <c r="M302" s="91"/>
      <c r="N302" s="92"/>
      <c r="O302" s="91" t="str">
        <f>Objects!$AE$133</f>
        <v>Fibers (Nylon 6)</v>
      </c>
      <c r="P302" s="92">
        <v>1</v>
      </c>
      <c r="Q302" s="92"/>
      <c r="R302" s="225"/>
      <c r="S302" s="91" t="str">
        <f>Objects!$AE$133</f>
        <v>Fibers (Nylon 6)</v>
      </c>
      <c r="T302" s="92">
        <v>1</v>
      </c>
      <c r="U302" s="92"/>
      <c r="V302" s="92"/>
      <c r="W302" s="91" t="str">
        <f>Objects!$AE$133</f>
        <v>Fibers (Nylon 6)</v>
      </c>
      <c r="X302" s="92">
        <v>1</v>
      </c>
      <c r="AA302" s="81"/>
      <c r="AB302" s="81"/>
      <c r="AC302" s="81"/>
    </row>
    <row r="303" spans="1:29" ht="15" customHeight="1" x14ac:dyDescent="0.25">
      <c r="A303" s="222" t="str">
        <f>[3]Enums!$A$159</f>
        <v>1.3.8</v>
      </c>
      <c r="B303" s="92" t="b">
        <v>1</v>
      </c>
      <c r="C303" s="92" t="b">
        <v>0</v>
      </c>
      <c r="D303" s="92">
        <v>2</v>
      </c>
      <c r="E303" s="91" t="str">
        <f>Objects!$AY$129&amp;":90"</f>
        <v>Spawn Egg:90</v>
      </c>
      <c r="F303" s="225">
        <v>1</v>
      </c>
      <c r="G303" s="91" t="str">
        <f>Objects!$AY$65</f>
        <v>Porkchop</v>
      </c>
      <c r="H303" s="92">
        <v>1</v>
      </c>
      <c r="I303" s="91" t="str">
        <f>Objects!$AY$65</f>
        <v>Porkchop</v>
      </c>
      <c r="J303" s="92">
        <v>1</v>
      </c>
      <c r="K303" s="91" t="str">
        <f>Objects!$AY$65</f>
        <v>Porkchop</v>
      </c>
      <c r="L303" s="92">
        <v>1</v>
      </c>
      <c r="M303" s="91" t="str">
        <f>Objects!$AY$90</f>
        <v>Egg</v>
      </c>
      <c r="N303" s="92">
        <v>1</v>
      </c>
      <c r="O303" s="92" t="str">
        <f>Objects!$AJ$2</f>
        <v>Cell Culture Dish (Pig)</v>
      </c>
      <c r="P303" s="92">
        <v>1</v>
      </c>
      <c r="Q303" s="91" t="str">
        <f>Objects!$AY$90</f>
        <v>Egg</v>
      </c>
      <c r="R303" s="92">
        <v>1</v>
      </c>
      <c r="S303" s="91" t="str">
        <f>Objects!$AY$99</f>
        <v>Sugar</v>
      </c>
      <c r="T303" s="92">
        <v>1</v>
      </c>
      <c r="U303" s="91" t="str">
        <f>Objects!$AY$99</f>
        <v>Sugar</v>
      </c>
      <c r="V303" s="92">
        <v>1</v>
      </c>
      <c r="W303" s="91" t="str">
        <f>Objects!$AY$99</f>
        <v>Sugar</v>
      </c>
      <c r="X303" s="92">
        <v>1</v>
      </c>
      <c r="AA303" s="81"/>
      <c r="AB303" s="81"/>
      <c r="AC303" s="81"/>
    </row>
    <row r="304" spans="1:29" ht="15" customHeight="1" x14ac:dyDescent="0.25">
      <c r="A304" s="222" t="str">
        <f>[3]Enums!$A$159</f>
        <v>1.3.8</v>
      </c>
      <c r="B304" s="92" t="b">
        <v>1</v>
      </c>
      <c r="C304" s="92" t="b">
        <v>0</v>
      </c>
      <c r="D304" s="92">
        <v>2</v>
      </c>
      <c r="E304" s="91" t="str">
        <f>Objects!$AY$129&amp;":91"</f>
        <v>Spawn Egg:91</v>
      </c>
      <c r="F304" s="225">
        <v>1</v>
      </c>
      <c r="G304" s="91" t="str">
        <f>Objects!$AZ$37</f>
        <v>Wool</v>
      </c>
      <c r="H304" s="92">
        <v>1</v>
      </c>
      <c r="I304" s="91" t="str">
        <f>Objects!$AZ$37</f>
        <v>Wool</v>
      </c>
      <c r="J304" s="92">
        <v>1</v>
      </c>
      <c r="K304" s="91" t="str">
        <f>Objects!$AZ$37</f>
        <v>Wool</v>
      </c>
      <c r="L304" s="92">
        <v>1</v>
      </c>
      <c r="M304" s="91" t="str">
        <f>Objects!$AY$90</f>
        <v>Egg</v>
      </c>
      <c r="N304" s="92">
        <v>1</v>
      </c>
      <c r="O304" s="92" t="str">
        <f>Objects!AJ3</f>
        <v>Cell Culture Dish (Sheep)</v>
      </c>
      <c r="P304" s="92">
        <v>1</v>
      </c>
      <c r="Q304" s="91" t="str">
        <f>Objects!$AY$90</f>
        <v>Egg</v>
      </c>
      <c r="R304" s="92">
        <v>1</v>
      </c>
      <c r="S304" s="91" t="str">
        <f>Objects!$AY$99</f>
        <v>Sugar</v>
      </c>
      <c r="T304" s="92">
        <v>1</v>
      </c>
      <c r="U304" s="91" t="str">
        <f>Objects!$AY$99</f>
        <v>Sugar</v>
      </c>
      <c r="V304" s="92">
        <v>1</v>
      </c>
      <c r="W304" s="91" t="str">
        <f>Objects!$AY$99</f>
        <v>Sugar</v>
      </c>
      <c r="X304" s="92">
        <v>1</v>
      </c>
      <c r="AA304" s="81"/>
      <c r="AB304" s="81"/>
      <c r="AC304" s="81"/>
    </row>
    <row r="305" spans="1:29" ht="15" customHeight="1" x14ac:dyDescent="0.25">
      <c r="A305" s="222" t="str">
        <f>[3]Enums!$A$159</f>
        <v>1.3.8</v>
      </c>
      <c r="B305" s="92" t="b">
        <v>1</v>
      </c>
      <c r="C305" s="92" t="b">
        <v>0</v>
      </c>
      <c r="D305" s="92">
        <v>2</v>
      </c>
      <c r="E305" s="91" t="str">
        <f>Objects!$AY$129&amp;":92"</f>
        <v>Spawn Egg:92</v>
      </c>
      <c r="F305" s="225">
        <v>1</v>
      </c>
      <c r="G305" s="91" t="str">
        <f>Objects!$AY$109</f>
        <v>Beef</v>
      </c>
      <c r="H305" s="92">
        <v>1</v>
      </c>
      <c r="I305" s="91" t="str">
        <f>Objects!$AY$109</f>
        <v>Beef</v>
      </c>
      <c r="J305" s="92">
        <v>1</v>
      </c>
      <c r="K305" s="91" t="str">
        <f>Objects!$AY$109</f>
        <v>Beef</v>
      </c>
      <c r="L305" s="92">
        <v>1</v>
      </c>
      <c r="M305" s="91" t="str">
        <f>Objects!$AY$90</f>
        <v>Egg</v>
      </c>
      <c r="N305" s="92">
        <v>1</v>
      </c>
      <c r="O305" s="92" t="str">
        <f>Objects!AJ4</f>
        <v>Cell Culture Dish (Cow)</v>
      </c>
      <c r="P305" s="92">
        <v>1</v>
      </c>
      <c r="Q305" s="91" t="str">
        <f>Objects!$AY$90</f>
        <v>Egg</v>
      </c>
      <c r="R305" s="92">
        <v>1</v>
      </c>
      <c r="S305" s="91" t="str">
        <f>Objects!$AY$99</f>
        <v>Sugar</v>
      </c>
      <c r="T305" s="92">
        <v>1</v>
      </c>
      <c r="U305" s="91" t="str">
        <f>Objects!$AY$99</f>
        <v>Sugar</v>
      </c>
      <c r="V305" s="92">
        <v>1</v>
      </c>
      <c r="W305" s="91" t="str">
        <f>Objects!$AY$99</f>
        <v>Sugar</v>
      </c>
      <c r="X305" s="92">
        <v>1</v>
      </c>
      <c r="AA305" s="81"/>
      <c r="AB305" s="81"/>
      <c r="AC305" s="81"/>
    </row>
    <row r="306" spans="1:29" ht="15" customHeight="1" x14ac:dyDescent="0.25">
      <c r="A306" s="222" t="str">
        <f>[3]Enums!$A$159</f>
        <v>1.3.8</v>
      </c>
      <c r="B306" s="92" t="b">
        <v>1</v>
      </c>
      <c r="C306" s="92" t="b">
        <v>0</v>
      </c>
      <c r="D306" s="92">
        <v>2</v>
      </c>
      <c r="E306" s="91" t="str">
        <f>Objects!$AY$129&amp;":93"</f>
        <v>Spawn Egg:93</v>
      </c>
      <c r="F306" s="225">
        <v>1</v>
      </c>
      <c r="G306" s="91" t="str">
        <f>Objects!$AY$111</f>
        <v>Chicken</v>
      </c>
      <c r="H306" s="92">
        <v>1</v>
      </c>
      <c r="I306" s="91" t="str">
        <f>Objects!$AY$111</f>
        <v>Chicken</v>
      </c>
      <c r="J306" s="92">
        <v>1</v>
      </c>
      <c r="K306" s="91" t="str">
        <f>Objects!$AY$111</f>
        <v>Chicken</v>
      </c>
      <c r="L306" s="92">
        <v>1</v>
      </c>
      <c r="M306" s="91" t="str">
        <f>Objects!$AY$90</f>
        <v>Egg</v>
      </c>
      <c r="N306" s="92">
        <v>1</v>
      </c>
      <c r="O306" s="92" t="str">
        <f>Objects!AJ5</f>
        <v>Cell Culture Dish (Chicken)</v>
      </c>
      <c r="P306" s="92">
        <v>1</v>
      </c>
      <c r="Q306" s="91" t="str">
        <f>Objects!$AY$90</f>
        <v>Egg</v>
      </c>
      <c r="R306" s="92">
        <v>1</v>
      </c>
      <c r="S306" s="91" t="str">
        <f>Objects!$AY$99</f>
        <v>Sugar</v>
      </c>
      <c r="T306" s="92">
        <v>1</v>
      </c>
      <c r="U306" s="91" t="str">
        <f>Objects!$AY$99</f>
        <v>Sugar</v>
      </c>
      <c r="V306" s="92">
        <v>1</v>
      </c>
      <c r="W306" s="91" t="str">
        <f>Objects!$AY$99</f>
        <v>Sugar</v>
      </c>
      <c r="X306" s="92">
        <v>1</v>
      </c>
      <c r="AA306" s="81"/>
      <c r="AB306" s="81"/>
      <c r="AC306" s="81"/>
    </row>
    <row r="307" spans="1:29" ht="15" customHeight="1" x14ac:dyDescent="0.25">
      <c r="A307" s="222" t="str">
        <f>[3]Enums!$A$159</f>
        <v>1.3.8</v>
      </c>
      <c r="B307" s="92" t="b">
        <v>1</v>
      </c>
      <c r="C307" s="92" t="b">
        <v>0</v>
      </c>
      <c r="D307" s="92">
        <v>4</v>
      </c>
      <c r="E307" s="91" t="str">
        <f>Objects!$AY$129&amp;":94"</f>
        <v>Spawn Egg:94</v>
      </c>
      <c r="F307" s="225">
        <v>1</v>
      </c>
      <c r="G307" s="91" t="str">
        <f>Objects!$AY$97</f>
        <v>Dye</v>
      </c>
      <c r="H307" s="92">
        <v>1</v>
      </c>
      <c r="I307" s="91" t="str">
        <f>Objects!$AY$97</f>
        <v>Dye</v>
      </c>
      <c r="J307" s="92">
        <v>1</v>
      </c>
      <c r="K307" s="91" t="str">
        <f>Objects!$AY$97</f>
        <v>Dye</v>
      </c>
      <c r="L307" s="92">
        <v>1</v>
      </c>
      <c r="M307" s="91" t="str">
        <f>Objects!$AY$90</f>
        <v>Egg</v>
      </c>
      <c r="N307" s="92">
        <v>1</v>
      </c>
      <c r="O307" s="92" t="str">
        <f>Objects!AJ6</f>
        <v>Cell Culture Dish (Squid)</v>
      </c>
      <c r="P307" s="92">
        <v>1</v>
      </c>
      <c r="Q307" s="91" t="str">
        <f>Objects!$AY$90</f>
        <v>Egg</v>
      </c>
      <c r="R307" s="92">
        <v>1</v>
      </c>
      <c r="S307" s="91" t="str">
        <f>Objects!$AY$99</f>
        <v>Sugar</v>
      </c>
      <c r="T307" s="92">
        <v>1</v>
      </c>
      <c r="U307" s="91" t="str">
        <f>Objects!$AY$99</f>
        <v>Sugar</v>
      </c>
      <c r="V307" s="92">
        <v>1</v>
      </c>
      <c r="W307" s="91" t="str">
        <f>Objects!$AY$99</f>
        <v>Sugar</v>
      </c>
      <c r="X307" s="92">
        <v>1</v>
      </c>
      <c r="AA307" s="81"/>
      <c r="AB307" s="81"/>
      <c r="AC307" s="81"/>
    </row>
    <row r="308" spans="1:29" ht="15" customHeight="1" x14ac:dyDescent="0.25">
      <c r="A308" s="222" t="str">
        <f>[3]Enums!$A$159</f>
        <v>1.3.8</v>
      </c>
      <c r="B308" s="92" t="b">
        <v>1</v>
      </c>
      <c r="C308" s="92" t="b">
        <v>0</v>
      </c>
      <c r="D308" s="92">
        <v>4</v>
      </c>
      <c r="E308" s="91" t="str">
        <f>Objects!$AY$129&amp;":95"</f>
        <v>Spawn Egg:95</v>
      </c>
      <c r="F308" s="225">
        <v>1</v>
      </c>
      <c r="G308" s="91" t="str">
        <f>Objects!$R$20</f>
        <v>Bag (Potassium)</v>
      </c>
      <c r="H308" s="92">
        <v>3</v>
      </c>
      <c r="I308" s="91" t="str">
        <f>Objects!$R$20</f>
        <v>Bag (Potassium)</v>
      </c>
      <c r="J308" s="92">
        <v>3</v>
      </c>
      <c r="K308" s="91" t="str">
        <f>Objects!$R$20</f>
        <v>Bag (Potassium)</v>
      </c>
      <c r="L308" s="92">
        <v>3</v>
      </c>
      <c r="M308" s="91" t="str">
        <f>Objects!$AY$90</f>
        <v>Egg</v>
      </c>
      <c r="N308" s="92">
        <v>1</v>
      </c>
      <c r="O308" s="92" t="str">
        <f>Objects!AJ7</f>
        <v>Cell Culture Dish (Wolf)</v>
      </c>
      <c r="P308" s="92">
        <v>1</v>
      </c>
      <c r="Q308" s="91" t="str">
        <f>Objects!$AY$90</f>
        <v>Egg</v>
      </c>
      <c r="R308" s="92">
        <v>1</v>
      </c>
      <c r="S308" s="91" t="str">
        <f>Objects!$AY$99</f>
        <v>Sugar</v>
      </c>
      <c r="T308" s="92">
        <v>1</v>
      </c>
      <c r="U308" s="91" t="str">
        <f>Objects!$AY$99</f>
        <v>Sugar</v>
      </c>
      <c r="V308" s="92">
        <v>1</v>
      </c>
      <c r="W308" s="91" t="str">
        <f>Objects!$AY$99</f>
        <v>Sugar</v>
      </c>
      <c r="X308" s="92">
        <v>1</v>
      </c>
      <c r="AA308" s="81"/>
      <c r="AB308" s="81"/>
      <c r="AC308" s="81"/>
    </row>
    <row r="309" spans="1:29" ht="15" customHeight="1" x14ac:dyDescent="0.25">
      <c r="A309" s="222" t="str">
        <f>[3]Enums!$A$159</f>
        <v>1.3.8</v>
      </c>
      <c r="B309" s="92" t="b">
        <v>1</v>
      </c>
      <c r="C309" s="92" t="b">
        <v>0</v>
      </c>
      <c r="D309" s="92">
        <v>4</v>
      </c>
      <c r="E309" s="91" t="str">
        <f>Objects!$AY$129&amp;":98"</f>
        <v>Spawn Egg:98</v>
      </c>
      <c r="F309" s="225">
        <v>1</v>
      </c>
      <c r="G309" s="91" t="str">
        <f>Objects!$AY$11</f>
        <v>Iron Ingot</v>
      </c>
      <c r="H309" s="92">
        <v>1</v>
      </c>
      <c r="I309" s="91" t="str">
        <f>Objects!$AY$11</f>
        <v>Iron Ingot</v>
      </c>
      <c r="J309" s="92">
        <v>1</v>
      </c>
      <c r="K309" s="91" t="str">
        <f>Objects!$AY$11</f>
        <v>Iron Ingot</v>
      </c>
      <c r="L309" s="92">
        <v>1</v>
      </c>
      <c r="M309" s="91" t="str">
        <f>Objects!$AY$90</f>
        <v>Egg</v>
      </c>
      <c r="N309" s="92">
        <v>1</v>
      </c>
      <c r="O309" s="92" t="str">
        <f>Objects!AJ8</f>
        <v>Cell Culture Dish (Ocelot)</v>
      </c>
      <c r="P309" s="92">
        <v>1</v>
      </c>
      <c r="Q309" s="91" t="str">
        <f>Objects!$AY$90</f>
        <v>Egg</v>
      </c>
      <c r="R309" s="92">
        <v>1</v>
      </c>
      <c r="S309" s="91" t="str">
        <f>Objects!$AY$99</f>
        <v>Sugar</v>
      </c>
      <c r="T309" s="92">
        <v>1</v>
      </c>
      <c r="U309" s="91" t="str">
        <f>Objects!$AY$99</f>
        <v>Sugar</v>
      </c>
      <c r="V309" s="92">
        <v>1</v>
      </c>
      <c r="W309" s="91" t="str">
        <f>Objects!$AY$99</f>
        <v>Sugar</v>
      </c>
      <c r="X309" s="92">
        <v>1</v>
      </c>
      <c r="AA309" s="81"/>
      <c r="AB309" s="81"/>
      <c r="AC309" s="81"/>
    </row>
    <row r="310" spans="1:29" ht="15" customHeight="1" x14ac:dyDescent="0.25">
      <c r="A310" s="222" t="str">
        <f>[3]Enums!$A$159</f>
        <v>1.3.8</v>
      </c>
      <c r="B310" s="92" t="b">
        <v>1</v>
      </c>
      <c r="C310" s="92" t="b">
        <v>0</v>
      </c>
      <c r="D310" s="92">
        <v>4</v>
      </c>
      <c r="E310" s="91" t="str">
        <f>Objects!$AY$129&amp;":65"</f>
        <v>Spawn Egg:65</v>
      </c>
      <c r="F310" s="225">
        <v>1</v>
      </c>
      <c r="G310" s="91" t="str">
        <f>Objects!$AW$85</f>
        <v>Guano</v>
      </c>
      <c r="H310" s="92">
        <v>1</v>
      </c>
      <c r="I310" s="91" t="str">
        <f>Objects!$AW$85</f>
        <v>Guano</v>
      </c>
      <c r="J310" s="92">
        <v>1</v>
      </c>
      <c r="K310" s="91" t="str">
        <f>Objects!$AW$85</f>
        <v>Guano</v>
      </c>
      <c r="L310" s="225">
        <v>1</v>
      </c>
      <c r="M310" s="91" t="str">
        <f>Objects!$AY$90</f>
        <v>Egg</v>
      </c>
      <c r="N310" s="92">
        <v>1</v>
      </c>
      <c r="O310" s="92" t="str">
        <f>Objects!AJ9</f>
        <v>Cell Culture Dish (Bat)</v>
      </c>
      <c r="P310" s="92">
        <v>1</v>
      </c>
      <c r="Q310" s="91" t="str">
        <f>Objects!$AY$90</f>
        <v>Egg</v>
      </c>
      <c r="R310" s="92">
        <v>1</v>
      </c>
      <c r="S310" s="91" t="str">
        <f>Objects!$AY$99</f>
        <v>Sugar</v>
      </c>
      <c r="T310" s="92">
        <v>1</v>
      </c>
      <c r="U310" s="91" t="str">
        <f>Objects!$AY$99</f>
        <v>Sugar</v>
      </c>
      <c r="V310" s="92">
        <v>1</v>
      </c>
      <c r="W310" s="91" t="str">
        <f>Objects!$AY$99</f>
        <v>Sugar</v>
      </c>
      <c r="X310" s="92">
        <v>1</v>
      </c>
      <c r="AA310" s="81"/>
      <c r="AB310" s="81"/>
      <c r="AC310" s="81"/>
    </row>
    <row r="311" spans="1:29" ht="15" customHeight="1" x14ac:dyDescent="0.25">
      <c r="A311" s="222" t="str">
        <f>[3]Enums!$A$159</f>
        <v>1.3.8</v>
      </c>
      <c r="B311" s="92" t="b">
        <v>1</v>
      </c>
      <c r="C311" s="92" t="b">
        <v>0</v>
      </c>
      <c r="D311" s="92">
        <v>8</v>
      </c>
      <c r="E311" s="91" t="str">
        <f>Objects!$AY$129&amp;":52"</f>
        <v>Spawn Egg:52</v>
      </c>
      <c r="F311" s="225">
        <v>1</v>
      </c>
      <c r="G311" s="91" t="str">
        <f>Objects!$AY$121</f>
        <v>Spider Eye</v>
      </c>
      <c r="H311" s="92">
        <v>3</v>
      </c>
      <c r="I311" s="91" t="str">
        <f>Objects!$AY$121</f>
        <v>Spider Eye</v>
      </c>
      <c r="J311" s="92">
        <v>2</v>
      </c>
      <c r="K311" s="91" t="str">
        <f>Objects!$AY$121</f>
        <v>Spider Eye</v>
      </c>
      <c r="L311" s="92">
        <v>3</v>
      </c>
      <c r="M311" s="91" t="str">
        <f>Objects!$AY$90</f>
        <v>Egg</v>
      </c>
      <c r="N311" s="92">
        <v>1</v>
      </c>
      <c r="O311" s="92" t="str">
        <f>Objects!AJ10</f>
        <v>Cell Culture Dish (Spider)</v>
      </c>
      <c r="P311" s="92">
        <v>1</v>
      </c>
      <c r="Q311" s="91" t="str">
        <f>Objects!$AY$90</f>
        <v>Egg</v>
      </c>
      <c r="R311" s="92">
        <v>1</v>
      </c>
      <c r="S311" s="91" t="str">
        <f>Objects!$AY$99</f>
        <v>Sugar</v>
      </c>
      <c r="T311" s="92">
        <v>1</v>
      </c>
      <c r="U311" s="91" t="str">
        <f>Objects!$AY$99</f>
        <v>Sugar</v>
      </c>
      <c r="V311" s="92">
        <v>1</v>
      </c>
      <c r="W311" s="91" t="str">
        <f>Objects!$AY$99</f>
        <v>Sugar</v>
      </c>
      <c r="X311" s="92">
        <v>1</v>
      </c>
      <c r="AA311" s="81"/>
      <c r="AB311" s="81"/>
      <c r="AC311" s="81"/>
    </row>
    <row r="312" spans="1:29" ht="15" customHeight="1" x14ac:dyDescent="0.25">
      <c r="A312" s="222" t="str">
        <f>[3]Enums!$A$159</f>
        <v>1.3.8</v>
      </c>
      <c r="B312" s="92" t="b">
        <v>1</v>
      </c>
      <c r="C312" s="92" t="b">
        <v>0</v>
      </c>
      <c r="D312" s="92">
        <v>8</v>
      </c>
      <c r="E312" s="91" t="str">
        <f>Objects!$AY$129&amp;":54"</f>
        <v>Spawn Egg:54</v>
      </c>
      <c r="F312" s="225">
        <v>1</v>
      </c>
      <c r="G312" s="91" t="str">
        <f>Objects!$AY$113</f>
        <v>Rotten Flesh</v>
      </c>
      <c r="H312" s="92">
        <v>1</v>
      </c>
      <c r="I312" s="92" t="str">
        <f>Objects!$AJ$22</f>
        <v>Cell Culture Dish (Person)</v>
      </c>
      <c r="J312" s="92">
        <v>1</v>
      </c>
      <c r="K312" s="91" t="str">
        <f>Objects!$AY$113</f>
        <v>Rotten Flesh</v>
      </c>
      <c r="L312" s="92">
        <v>1</v>
      </c>
      <c r="M312" s="91" t="str">
        <f>Objects!$AY$90</f>
        <v>Egg</v>
      </c>
      <c r="N312" s="92">
        <v>1</v>
      </c>
      <c r="O312" s="92" t="str">
        <f>Objects!AJ11</f>
        <v>Cell Culture Dish (Zombie)</v>
      </c>
      <c r="P312" s="92">
        <v>1</v>
      </c>
      <c r="Q312" s="91" t="str">
        <f>Objects!$AY$90</f>
        <v>Egg</v>
      </c>
      <c r="R312" s="92">
        <v>1</v>
      </c>
      <c r="S312" s="91" t="str">
        <f>Objects!$AY$99</f>
        <v>Sugar</v>
      </c>
      <c r="T312" s="92">
        <v>1</v>
      </c>
      <c r="U312" s="91" t="str">
        <f>Objects!$AY$99</f>
        <v>Sugar</v>
      </c>
      <c r="V312" s="92">
        <v>1</v>
      </c>
      <c r="W312" s="91" t="str">
        <f>Objects!$AY$99</f>
        <v>Sugar</v>
      </c>
      <c r="X312" s="92">
        <v>1</v>
      </c>
      <c r="AA312" s="81"/>
      <c r="AB312" s="81"/>
      <c r="AC312" s="81"/>
    </row>
    <row r="313" spans="1:29" ht="15" customHeight="1" x14ac:dyDescent="0.25">
      <c r="A313" s="222" t="str">
        <f>[3]Enums!$A$159</f>
        <v>1.3.8</v>
      </c>
      <c r="B313" s="92" t="b">
        <v>1</v>
      </c>
      <c r="C313" s="92" t="b">
        <v>0</v>
      </c>
      <c r="D313" s="92">
        <v>8</v>
      </c>
      <c r="E313" s="91" t="str">
        <f>Objects!$AY$129&amp;":51"</f>
        <v>Spawn Egg:51</v>
      </c>
      <c r="F313" s="225">
        <v>1</v>
      </c>
      <c r="G313" s="91" t="str">
        <f>Objects!$AY$7</f>
        <v>Bow</v>
      </c>
      <c r="H313" s="92">
        <v>1</v>
      </c>
      <c r="I313" s="92" t="str">
        <f>Objects!$AJ$22</f>
        <v>Cell Culture Dish (Person)</v>
      </c>
      <c r="J313" s="92">
        <v>1</v>
      </c>
      <c r="K313" s="92" t="str">
        <f>Objects!$AY$8</f>
        <v>Arrow</v>
      </c>
      <c r="L313" s="225">
        <v>1</v>
      </c>
      <c r="M313" s="91" t="str">
        <f>Objects!$AY$90</f>
        <v>Egg</v>
      </c>
      <c r="N313" s="92">
        <v>1</v>
      </c>
      <c r="O313" s="92" t="str">
        <f>Objects!AJ12</f>
        <v>Cell Culture Dish (Skeleton)</v>
      </c>
      <c r="P313" s="92">
        <v>1</v>
      </c>
      <c r="Q313" s="91" t="str">
        <f>Objects!$AY$90</f>
        <v>Egg</v>
      </c>
      <c r="R313" s="92">
        <v>1</v>
      </c>
      <c r="S313" s="91" t="str">
        <f>Objects!$AY$99</f>
        <v>Sugar</v>
      </c>
      <c r="T313" s="92">
        <v>1</v>
      </c>
      <c r="U313" s="91" t="str">
        <f>Objects!$AY$99</f>
        <v>Sugar</v>
      </c>
      <c r="V313" s="92">
        <v>1</v>
      </c>
      <c r="W313" s="91" t="str">
        <f>Objects!$AY$99</f>
        <v>Sugar</v>
      </c>
      <c r="X313" s="92">
        <v>1</v>
      </c>
      <c r="AA313" s="81"/>
      <c r="AB313" s="81"/>
      <c r="AC313" s="81"/>
    </row>
    <row r="314" spans="1:29" ht="15" customHeight="1" x14ac:dyDescent="0.25">
      <c r="A314" s="222" t="str">
        <f>[3]Enums!$A$159</f>
        <v>1.3.8</v>
      </c>
      <c r="B314" s="92" t="b">
        <v>1</v>
      </c>
      <c r="C314" s="92" t="b">
        <v>0</v>
      </c>
      <c r="D314" s="92">
        <v>8</v>
      </c>
      <c r="E314" s="91" t="str">
        <f>Objects!$AY$129&amp;":100"</f>
        <v>Spawn Egg:100</v>
      </c>
      <c r="F314" s="225">
        <v>1</v>
      </c>
      <c r="G314" s="91" t="str">
        <f>Objects!$AY$127</f>
        <v>Ender Eye</v>
      </c>
      <c r="H314" s="92">
        <v>1</v>
      </c>
      <c r="I314" s="92" t="str">
        <f>Objects!$AY$68</f>
        <v>Golden Apple</v>
      </c>
      <c r="J314" s="92">
        <v>1</v>
      </c>
      <c r="K314" s="91" t="str">
        <f>Objects!$AY$127</f>
        <v>Ender Eye</v>
      </c>
      <c r="L314" s="92">
        <v>1</v>
      </c>
      <c r="M314" s="91" t="str">
        <f>Objects!$AY$90</f>
        <v>Egg</v>
      </c>
      <c r="N314" s="92">
        <v>1</v>
      </c>
      <c r="O314" s="92" t="str">
        <f>Objects!AJ13</f>
        <v>Cell Culture Dish (Horse)</v>
      </c>
      <c r="P314" s="92">
        <v>1</v>
      </c>
      <c r="Q314" s="91" t="str">
        <f>Objects!$AY$90</f>
        <v>Egg</v>
      </c>
      <c r="R314" s="92">
        <v>1</v>
      </c>
      <c r="S314" s="91" t="str">
        <f>Objects!$AY$99</f>
        <v>Sugar</v>
      </c>
      <c r="T314" s="92">
        <v>1</v>
      </c>
      <c r="U314" s="91" t="str">
        <f>Objects!$AY$99</f>
        <v>Sugar</v>
      </c>
      <c r="V314" s="92">
        <v>1</v>
      </c>
      <c r="W314" s="91" t="str">
        <f>Objects!$AY$99</f>
        <v>Sugar</v>
      </c>
      <c r="X314" s="92">
        <v>1</v>
      </c>
      <c r="AA314" s="81"/>
      <c r="AB314" s="81"/>
      <c r="AC314" s="81"/>
    </row>
    <row r="315" spans="1:29" ht="15" customHeight="1" x14ac:dyDescent="0.25">
      <c r="A315" s="222" t="str">
        <f>[3]Enums!$A$159</f>
        <v>1.3.8</v>
      </c>
      <c r="B315" s="92" t="b">
        <v>1</v>
      </c>
      <c r="C315" s="92" t="b">
        <v>0</v>
      </c>
      <c r="D315" s="92">
        <v>8</v>
      </c>
      <c r="E315" s="91" t="str">
        <f>Objects!$AY$129&amp;":66"</f>
        <v>Spawn Egg:66</v>
      </c>
      <c r="F315" s="225">
        <v>1</v>
      </c>
      <c r="G315" s="91" t="str">
        <f>Objects!$G$37</f>
        <v>Vanadium Pentoxide Catalyst</v>
      </c>
      <c r="H315" s="92">
        <v>1</v>
      </c>
      <c r="I315" s="92" t="str">
        <f>Objects!$AJ$22</f>
        <v>Cell Culture Dish (Person)</v>
      </c>
      <c r="J315" s="92">
        <v>1</v>
      </c>
      <c r="K315" s="92" t="str">
        <f>Objects!$AY$94</f>
        <v>Glowstone Dust</v>
      </c>
      <c r="L315" s="225">
        <v>1</v>
      </c>
      <c r="M315" s="91" t="str">
        <f>Objects!$AY$90</f>
        <v>Egg</v>
      </c>
      <c r="N315" s="92">
        <v>1</v>
      </c>
      <c r="O315" s="92" t="str">
        <f>Objects!AJ14</f>
        <v>Cell Culture Dish (Witch)</v>
      </c>
      <c r="P315" s="92">
        <v>1</v>
      </c>
      <c r="Q315" s="91" t="str">
        <f>Objects!$AY$90</f>
        <v>Egg</v>
      </c>
      <c r="R315" s="92">
        <v>1</v>
      </c>
      <c r="S315" s="91" t="str">
        <f>Objects!$AY$99</f>
        <v>Sugar</v>
      </c>
      <c r="T315" s="92">
        <v>1</v>
      </c>
      <c r="U315" s="91" t="str">
        <f>Objects!$AY$99</f>
        <v>Sugar</v>
      </c>
      <c r="V315" s="92">
        <v>1</v>
      </c>
      <c r="W315" s="91" t="str">
        <f>Objects!$AY$99</f>
        <v>Sugar</v>
      </c>
      <c r="X315" s="92">
        <v>1</v>
      </c>
      <c r="AA315" s="81"/>
      <c r="AB315" s="81"/>
      <c r="AC315" s="81"/>
    </row>
    <row r="316" spans="1:29" ht="15" customHeight="1" x14ac:dyDescent="0.25">
      <c r="A316" s="222" t="str">
        <f>[3]Enums!$A$159</f>
        <v>1.3.8</v>
      </c>
      <c r="B316" s="92" t="b">
        <v>1</v>
      </c>
      <c r="C316" s="92" t="b">
        <v>0</v>
      </c>
      <c r="D316" s="92">
        <v>8</v>
      </c>
      <c r="E316" s="91" t="str">
        <f>Objects!$AY$129&amp;":50"</f>
        <v>Spawn Egg:50</v>
      </c>
      <c r="F316" s="225">
        <v>1</v>
      </c>
      <c r="G316" s="91" t="str">
        <f>Objects!$AZ$37</f>
        <v>Wool</v>
      </c>
      <c r="H316" s="92">
        <v>1</v>
      </c>
      <c r="I316" s="92" t="str">
        <f>Objects!$AZ$48</f>
        <v>Tnt</v>
      </c>
      <c r="J316" s="92">
        <v>1</v>
      </c>
      <c r="K316" s="91" t="str">
        <f>Objects!$AY$97&amp;":10"</f>
        <v>Dye:10</v>
      </c>
      <c r="L316" s="92">
        <v>1</v>
      </c>
      <c r="M316" s="91" t="str">
        <f>Objects!$AY$90</f>
        <v>Egg</v>
      </c>
      <c r="N316" s="92">
        <v>1</v>
      </c>
      <c r="O316" s="92" t="str">
        <f>Objects!AJ15</f>
        <v>Cell Culture Dish (Creeper)</v>
      </c>
      <c r="P316" s="92">
        <v>1</v>
      </c>
      <c r="Q316" s="91" t="str">
        <f>Objects!$AY$90</f>
        <v>Egg</v>
      </c>
      <c r="R316" s="92">
        <v>1</v>
      </c>
      <c r="S316" s="91" t="str">
        <f>Objects!$AY$99</f>
        <v>Sugar</v>
      </c>
      <c r="T316" s="92">
        <v>1</v>
      </c>
      <c r="U316" s="91" t="str">
        <f>Objects!$AY$99</f>
        <v>Sugar</v>
      </c>
      <c r="V316" s="92">
        <v>1</v>
      </c>
      <c r="W316" s="91" t="str">
        <f>Objects!$AY$99</f>
        <v>Sugar</v>
      </c>
      <c r="X316" s="92">
        <v>1</v>
      </c>
      <c r="AA316" s="81"/>
      <c r="AB316" s="81"/>
      <c r="AC316" s="81"/>
    </row>
    <row r="317" spans="1:29" ht="15" customHeight="1" x14ac:dyDescent="0.25">
      <c r="A317" s="222" t="str">
        <f>[3]Enums!$A$159</f>
        <v>1.3.8</v>
      </c>
      <c r="B317" s="92" t="b">
        <v>1</v>
      </c>
      <c r="C317" s="92" t="b">
        <v>0</v>
      </c>
      <c r="D317" s="92">
        <v>8</v>
      </c>
      <c r="E317" s="91" t="str">
        <f>Objects!$AY$129&amp;":60"</f>
        <v>Spawn Egg:60</v>
      </c>
      <c r="F317" s="225">
        <v>1</v>
      </c>
      <c r="G317" s="91" t="str">
        <f>Objects!$AY$95</f>
        <v>Fish</v>
      </c>
      <c r="H317" s="92">
        <v>1</v>
      </c>
      <c r="I317" s="92" t="str">
        <f>Objects!$D$10</f>
        <v>Silver Ingot</v>
      </c>
      <c r="J317" s="92">
        <v>1</v>
      </c>
      <c r="K317" s="91" t="str">
        <f>Objects!$AY$95</f>
        <v>Fish</v>
      </c>
      <c r="L317" s="92">
        <v>1</v>
      </c>
      <c r="M317" s="91" t="str">
        <f>Objects!$AY$90</f>
        <v>Egg</v>
      </c>
      <c r="N317" s="92">
        <v>1</v>
      </c>
      <c r="O317" s="92" t="str">
        <f>Objects!AJ16</f>
        <v>Cell Culture Dish (Silverfish)</v>
      </c>
      <c r="P317" s="92">
        <v>1</v>
      </c>
      <c r="Q317" s="91" t="str">
        <f>Objects!$AY$90</f>
        <v>Egg</v>
      </c>
      <c r="R317" s="92">
        <v>1</v>
      </c>
      <c r="S317" s="91" t="str">
        <f>Objects!$AY$99</f>
        <v>Sugar</v>
      </c>
      <c r="T317" s="92">
        <v>1</v>
      </c>
      <c r="U317" s="91" t="str">
        <f>Objects!$AY$99</f>
        <v>Sugar</v>
      </c>
      <c r="V317" s="92">
        <v>1</v>
      </c>
      <c r="W317" s="91" t="str">
        <f>Objects!$AY$99</f>
        <v>Sugar</v>
      </c>
      <c r="X317" s="92">
        <v>1</v>
      </c>
      <c r="AA317" s="81"/>
      <c r="AB317" s="81"/>
      <c r="AC317" s="81"/>
    </row>
    <row r="318" spans="1:29" ht="15" customHeight="1" x14ac:dyDescent="0.25">
      <c r="A318" s="222" t="str">
        <f>[3]Enums!$A$159</f>
        <v>1.3.8</v>
      </c>
      <c r="B318" s="92" t="b">
        <v>1</v>
      </c>
      <c r="C318" s="92" t="b">
        <v>0</v>
      </c>
      <c r="D318" s="92">
        <v>8</v>
      </c>
      <c r="E318" s="91" t="str">
        <f>Objects!$AY$129&amp;":59"</f>
        <v>Spawn Egg:59</v>
      </c>
      <c r="F318" s="225">
        <v>1</v>
      </c>
      <c r="G318" s="91" t="str">
        <f>Objects!$AY$121</f>
        <v>Spider Eye</v>
      </c>
      <c r="H318" s="92">
        <v>4</v>
      </c>
      <c r="I318" s="92" t="str">
        <f>Objects!$R$34</f>
        <v>Bag (Arsenic)</v>
      </c>
      <c r="J318" s="92">
        <v>1</v>
      </c>
      <c r="K318" s="91" t="str">
        <f>Objects!$AY$121</f>
        <v>Spider Eye</v>
      </c>
      <c r="L318" s="92">
        <v>4</v>
      </c>
      <c r="M318" s="91" t="str">
        <f>Objects!$AY$90</f>
        <v>Egg</v>
      </c>
      <c r="N318" s="92">
        <v>1</v>
      </c>
      <c r="O318" s="92" t="str">
        <f>Objects!AJ17</f>
        <v>Cell Culture Dish (Cave Spider)</v>
      </c>
      <c r="P318" s="92">
        <v>1</v>
      </c>
      <c r="Q318" s="91" t="str">
        <f>Objects!$AY$90</f>
        <v>Egg</v>
      </c>
      <c r="R318" s="92">
        <v>1</v>
      </c>
      <c r="S318" s="91" t="str">
        <f>Objects!$AY$99</f>
        <v>Sugar</v>
      </c>
      <c r="T318" s="92">
        <v>1</v>
      </c>
      <c r="U318" s="91" t="str">
        <f>Objects!$AY$99</f>
        <v>Sugar</v>
      </c>
      <c r="V318" s="92">
        <v>1</v>
      </c>
      <c r="W318" s="91" t="str">
        <f>Objects!$AY$99</f>
        <v>Sugar</v>
      </c>
      <c r="X318" s="92">
        <v>1</v>
      </c>
      <c r="AA318" s="81"/>
      <c r="AB318" s="81"/>
      <c r="AC318" s="81"/>
    </row>
    <row r="319" spans="1:29" ht="15" customHeight="1" x14ac:dyDescent="0.25">
      <c r="A319" s="222" t="str">
        <f>[3]Enums!$A$159</f>
        <v>1.3.8</v>
      </c>
      <c r="B319" s="92" t="b">
        <v>1</v>
      </c>
      <c r="C319" s="92" t="b">
        <v>0</v>
      </c>
      <c r="D319" s="92">
        <v>8</v>
      </c>
      <c r="E319" s="91" t="str">
        <f>Objects!$AY$129&amp;":56"</f>
        <v>Spawn Egg:56</v>
      </c>
      <c r="F319" s="225">
        <v>1</v>
      </c>
      <c r="G319" s="91" t="str">
        <f>Objects!$AY$131</f>
        <v>Fire Charge</v>
      </c>
      <c r="H319" s="92">
        <v>1</v>
      </c>
      <c r="I319" s="92" t="str">
        <f>Objects!$AY$116</f>
        <v>Ghast Tear</v>
      </c>
      <c r="J319" s="92">
        <v>1</v>
      </c>
      <c r="K319" s="91" t="str">
        <f>Objects!$AY$131</f>
        <v>Fire Charge</v>
      </c>
      <c r="L319" s="92">
        <v>1</v>
      </c>
      <c r="M319" s="91" t="str">
        <f>Objects!$AY$90</f>
        <v>Egg</v>
      </c>
      <c r="N319" s="92">
        <v>1</v>
      </c>
      <c r="O319" s="92" t="str">
        <f>Objects!AJ18</f>
        <v>Cell Culture Dish (Ghast)</v>
      </c>
      <c r="P319" s="92">
        <v>1</v>
      </c>
      <c r="Q319" s="91" t="str">
        <f>Objects!$AY$90</f>
        <v>Egg</v>
      </c>
      <c r="R319" s="92">
        <v>1</v>
      </c>
      <c r="S319" s="91" t="str">
        <f>Objects!$AY$99</f>
        <v>Sugar</v>
      </c>
      <c r="T319" s="92">
        <v>1</v>
      </c>
      <c r="U319" s="91" t="str">
        <f>Objects!$AY$99</f>
        <v>Sugar</v>
      </c>
      <c r="V319" s="92">
        <v>1</v>
      </c>
      <c r="W319" s="91" t="str">
        <f>Objects!$AY$99</f>
        <v>Sugar</v>
      </c>
      <c r="X319" s="92">
        <v>1</v>
      </c>
      <c r="AA319" s="81"/>
      <c r="AB319" s="81"/>
      <c r="AC319" s="81"/>
    </row>
    <row r="320" spans="1:29" ht="15" customHeight="1" x14ac:dyDescent="0.25">
      <c r="A320" s="222" t="str">
        <f>[3]Enums!$A$159</f>
        <v>1.3.8</v>
      </c>
      <c r="B320" s="92" t="b">
        <v>1</v>
      </c>
      <c r="C320" s="92" t="b">
        <v>0</v>
      </c>
      <c r="D320" s="92">
        <v>8</v>
      </c>
      <c r="E320" s="91" t="str">
        <f>Objects!$AY$129&amp;":61"</f>
        <v>Spawn Egg:61</v>
      </c>
      <c r="F320" s="225">
        <v>1</v>
      </c>
      <c r="G320" s="91" t="str">
        <f>Objects!$AY$131</f>
        <v>Fire Charge</v>
      </c>
      <c r="H320" s="92">
        <v>1</v>
      </c>
      <c r="I320" s="92" t="str">
        <f>Objects!$AY$115</f>
        <v>Blaze Rod</v>
      </c>
      <c r="J320" s="92">
        <v>1</v>
      </c>
      <c r="K320" s="91" t="str">
        <f>Objects!$AY$131</f>
        <v>Fire Charge</v>
      </c>
      <c r="L320" s="92">
        <v>1</v>
      </c>
      <c r="M320" s="91" t="str">
        <f>Objects!$AY$90</f>
        <v>Egg</v>
      </c>
      <c r="N320" s="92">
        <v>1</v>
      </c>
      <c r="O320" s="92" t="str">
        <f>Objects!AJ19</f>
        <v>Cell Culture Dish (Blaze)</v>
      </c>
      <c r="P320" s="92">
        <v>1</v>
      </c>
      <c r="Q320" s="91" t="str">
        <f>Objects!$AY$90</f>
        <v>Egg</v>
      </c>
      <c r="R320" s="92">
        <v>1</v>
      </c>
      <c r="S320" s="91" t="str">
        <f>Objects!$AY$99</f>
        <v>Sugar</v>
      </c>
      <c r="T320" s="92">
        <v>1</v>
      </c>
      <c r="U320" s="91" t="str">
        <f>Objects!$AY$99</f>
        <v>Sugar</v>
      </c>
      <c r="V320" s="92">
        <v>1</v>
      </c>
      <c r="W320" s="91" t="str">
        <f>Objects!$AY$99</f>
        <v>Sugar</v>
      </c>
      <c r="X320" s="92">
        <v>1</v>
      </c>
      <c r="AA320" s="81"/>
      <c r="AB320" s="81"/>
      <c r="AC320" s="81"/>
    </row>
    <row r="321" spans="1:29" ht="15" customHeight="1" x14ac:dyDescent="0.25">
      <c r="A321" s="222" t="str">
        <f>[3]Enums!$A$159</f>
        <v>1.3.8</v>
      </c>
      <c r="B321" s="92" t="b">
        <v>1</v>
      </c>
      <c r="C321" s="92" t="b">
        <v>0</v>
      </c>
      <c r="D321" s="92">
        <v>8</v>
      </c>
      <c r="E321" s="91" t="str">
        <f>Objects!$AY$129&amp;":57"</f>
        <v>Spawn Egg:57</v>
      </c>
      <c r="F321" s="225">
        <v>1</v>
      </c>
      <c r="G321" s="92" t="str">
        <f>Objects!$AJ$2</f>
        <v>Cell Culture Dish (Pig)</v>
      </c>
      <c r="H321" s="92">
        <v>1</v>
      </c>
      <c r="I321" s="92" t="str">
        <f>Objects!AY117</f>
        <v>Gold Nugget</v>
      </c>
      <c r="J321" s="92">
        <v>1</v>
      </c>
      <c r="K321" s="92" t="str">
        <f>Objects!$AJ$22</f>
        <v>Cell Culture Dish (Person)</v>
      </c>
      <c r="L321" s="92">
        <v>1</v>
      </c>
      <c r="M321" s="91" t="str">
        <f>Objects!$AY$90</f>
        <v>Egg</v>
      </c>
      <c r="N321" s="92">
        <v>1</v>
      </c>
      <c r="O321" s="92" t="str">
        <f>Objects!AJ20</f>
        <v>Cell Culture Dish (Zombie Pigman)</v>
      </c>
      <c r="P321" s="92">
        <v>1</v>
      </c>
      <c r="Q321" s="91" t="str">
        <f>Objects!$AY$90</f>
        <v>Egg</v>
      </c>
      <c r="R321" s="92">
        <v>1</v>
      </c>
      <c r="S321" s="91" t="str">
        <f>Objects!$AY$99</f>
        <v>Sugar</v>
      </c>
      <c r="T321" s="92">
        <v>1</v>
      </c>
      <c r="U321" s="91" t="str">
        <f>Objects!$AY$99</f>
        <v>Sugar</v>
      </c>
      <c r="V321" s="92">
        <v>1</v>
      </c>
      <c r="W321" s="91" t="str">
        <f>Objects!$AY$99</f>
        <v>Sugar</v>
      </c>
      <c r="X321" s="92">
        <v>1</v>
      </c>
      <c r="AA321" s="81"/>
      <c r="AB321" s="81"/>
      <c r="AC321" s="81"/>
    </row>
    <row r="322" spans="1:29" ht="15" customHeight="1" x14ac:dyDescent="0.25">
      <c r="A322" s="222" t="str">
        <f>[3]Enums!$A$159</f>
        <v>1.3.8</v>
      </c>
      <c r="B322" s="92" t="b">
        <v>1</v>
      </c>
      <c r="C322" s="92" t="b">
        <v>0</v>
      </c>
      <c r="D322" s="92">
        <v>8</v>
      </c>
      <c r="E322" s="91" t="str">
        <f>Objects!$AY$129&amp;":62"</f>
        <v>Spawn Egg:62</v>
      </c>
      <c r="F322" s="225">
        <v>1</v>
      </c>
      <c r="G322" s="91" t="str">
        <f>Objects!$AY$87</f>
        <v>Slime Ball</v>
      </c>
      <c r="H322" s="92">
        <v>1</v>
      </c>
      <c r="I322" s="92" t="str">
        <f>Objects!$AY$73</f>
        <v>Lava Bucket</v>
      </c>
      <c r="J322" s="92">
        <v>1</v>
      </c>
      <c r="K322" s="91" t="str">
        <f>Objects!$AY$87</f>
        <v>Slime Ball</v>
      </c>
      <c r="L322" s="92">
        <v>1</v>
      </c>
      <c r="M322" s="91" t="str">
        <f>Objects!$AY$90</f>
        <v>Egg</v>
      </c>
      <c r="N322" s="92">
        <v>1</v>
      </c>
      <c r="O322" s="92" t="str">
        <f>Objects!AJ21</f>
        <v>Cell Culture Dish (Magma Cube)</v>
      </c>
      <c r="P322" s="92">
        <v>1</v>
      </c>
      <c r="Q322" s="91" t="str">
        <f>Objects!$AY$90</f>
        <v>Egg</v>
      </c>
      <c r="R322" s="92">
        <v>1</v>
      </c>
      <c r="S322" s="91" t="str">
        <f>Objects!$AY$99</f>
        <v>Sugar</v>
      </c>
      <c r="T322" s="92">
        <v>1</v>
      </c>
      <c r="U322" s="91" t="str">
        <f>Objects!$AY$99</f>
        <v>Sugar</v>
      </c>
      <c r="V322" s="92">
        <v>1</v>
      </c>
      <c r="W322" s="91" t="str">
        <f>Objects!$AY$99</f>
        <v>Sugar</v>
      </c>
      <c r="X322" s="92">
        <v>1</v>
      </c>
      <c r="AA322" s="81"/>
      <c r="AB322" s="81"/>
      <c r="AC322" s="81"/>
    </row>
    <row r="323" spans="1:29" ht="15" customHeight="1" x14ac:dyDescent="0.25">
      <c r="A323" s="222" t="str">
        <f>[3]Enums!$A$159</f>
        <v>1.3.8</v>
      </c>
      <c r="B323" s="92" t="b">
        <v>1</v>
      </c>
      <c r="C323" s="92" t="b">
        <v>0</v>
      </c>
      <c r="D323" s="92">
        <v>2</v>
      </c>
      <c r="E323" s="91" t="str">
        <f>Objects!$AW$85</f>
        <v>Guano</v>
      </c>
      <c r="F323" s="225">
        <v>1</v>
      </c>
      <c r="G323" s="91" t="str">
        <f>Objects!$AY$97&amp;":15"</f>
        <v>Dye:15</v>
      </c>
      <c r="H323" s="92">
        <v>1</v>
      </c>
      <c r="I323" s="62" t="str">
        <f>Objects!$J$245</f>
        <v>Bag (Potassium Hydroxide)</v>
      </c>
      <c r="J323" s="92">
        <v>1</v>
      </c>
      <c r="K323" s="92"/>
      <c r="L323" s="225"/>
      <c r="M323" s="91"/>
      <c r="N323" s="92"/>
      <c r="O323" s="92"/>
      <c r="P323" s="92"/>
      <c r="Q323" s="92"/>
      <c r="R323" s="225"/>
      <c r="S323" s="91"/>
      <c r="T323" s="92"/>
      <c r="U323" s="92"/>
      <c r="V323" s="92"/>
      <c r="W323" s="92"/>
      <c r="X323" s="225"/>
      <c r="AA323" s="81"/>
      <c r="AB323" s="81"/>
      <c r="AC323" s="81"/>
    </row>
    <row r="324" spans="1:29" ht="15" customHeight="1" x14ac:dyDescent="0.25">
      <c r="A324" s="222" t="str">
        <f>[3]Enums!$A$159</f>
        <v>1.3.8</v>
      </c>
      <c r="B324" s="92" t="b">
        <v>1</v>
      </c>
      <c r="C324" s="92" t="b">
        <v>0</v>
      </c>
      <c r="D324" s="92">
        <v>2</v>
      </c>
      <c r="E324" s="91" t="str">
        <f>Objects!$AI$23</f>
        <v>DNA sampler (Beginner)</v>
      </c>
      <c r="F324" s="225">
        <v>4</v>
      </c>
      <c r="G324" s="91"/>
      <c r="H324" s="92"/>
      <c r="I324" s="92" t="str">
        <f>Objects!$AY$33</f>
        <v>String</v>
      </c>
      <c r="J324" s="92">
        <v>1</v>
      </c>
      <c r="K324" s="92"/>
      <c r="L324" s="225"/>
      <c r="M324" s="91"/>
      <c r="N324" s="92"/>
      <c r="O324" s="92" t="str">
        <f>Objects!$AY$26</f>
        <v>Stick</v>
      </c>
      <c r="P324" s="92">
        <v>1</v>
      </c>
      <c r="Q324" s="92"/>
      <c r="R324" s="225"/>
      <c r="S324" s="91"/>
      <c r="T324" s="92"/>
      <c r="U324" s="92" t="str">
        <f>Objects!$AY$26</f>
        <v>Stick</v>
      </c>
      <c r="V324" s="92">
        <v>1</v>
      </c>
      <c r="W324" s="92"/>
      <c r="X324" s="225"/>
      <c r="AA324" s="81"/>
      <c r="AB324" s="81"/>
      <c r="AC324" s="81"/>
    </row>
    <row r="325" spans="1:29" ht="15" customHeight="1" x14ac:dyDescent="0.25">
      <c r="A325" s="222" t="str">
        <f>[3]Enums!$A$159</f>
        <v>1.3.8</v>
      </c>
      <c r="B325" s="92" t="b">
        <v>1</v>
      </c>
      <c r="C325" s="92" t="b">
        <v>0</v>
      </c>
      <c r="D325" s="92">
        <v>4</v>
      </c>
      <c r="E325" s="91" t="str">
        <f>Objects!$AI$24</f>
        <v>DNA sampler (Intermediate)</v>
      </c>
      <c r="F325" s="225">
        <v>4</v>
      </c>
      <c r="G325" s="91"/>
      <c r="H325" s="92"/>
      <c r="I325" s="92" t="str">
        <f>Objects!$AE$41</f>
        <v>Fibers (LDPE)</v>
      </c>
      <c r="J325" s="92">
        <v>1</v>
      </c>
      <c r="K325" s="92"/>
      <c r="L325" s="225"/>
      <c r="M325" s="91"/>
      <c r="N325" s="92"/>
      <c r="O325" s="92" t="str">
        <f>Objects!$AY$26</f>
        <v>Stick</v>
      </c>
      <c r="P325" s="92">
        <v>1</v>
      </c>
      <c r="Q325" s="92"/>
      <c r="R325" s="225"/>
      <c r="S325" s="91"/>
      <c r="T325" s="92"/>
      <c r="U325" s="92" t="str">
        <f>Objects!$AY$26</f>
        <v>Stick</v>
      </c>
      <c r="V325" s="92">
        <v>1</v>
      </c>
      <c r="W325" s="92"/>
      <c r="X325" s="225"/>
      <c r="AA325" s="81"/>
      <c r="AB325" s="81"/>
      <c r="AC325" s="81"/>
    </row>
    <row r="326" spans="1:29" ht="15" customHeight="1" x14ac:dyDescent="0.25">
      <c r="A326" s="222" t="str">
        <f>[3]Enums!$A$159</f>
        <v>1.3.8</v>
      </c>
      <c r="B326" s="92" t="b">
        <v>1</v>
      </c>
      <c r="C326" s="92" t="b">
        <v>0</v>
      </c>
      <c r="D326" s="92">
        <v>4</v>
      </c>
      <c r="E326" s="91" t="str">
        <f>Objects!$AI$24</f>
        <v>DNA sampler (Intermediate)</v>
      </c>
      <c r="F326" s="225">
        <v>4</v>
      </c>
      <c r="G326" s="91"/>
      <c r="H326" s="92"/>
      <c r="I326" s="92" t="str">
        <f>Objects!AE102</f>
        <v>Fibers (PP)</v>
      </c>
      <c r="J326" s="92">
        <v>1</v>
      </c>
      <c r="K326" s="92"/>
      <c r="L326" s="225"/>
      <c r="M326" s="91"/>
      <c r="N326" s="92"/>
      <c r="O326" s="92" t="str">
        <f>Objects!$AY$26</f>
        <v>Stick</v>
      </c>
      <c r="P326" s="92">
        <v>1</v>
      </c>
      <c r="Q326" s="92"/>
      <c r="R326" s="225"/>
      <c r="S326" s="91"/>
      <c r="T326" s="92"/>
      <c r="U326" s="92" t="str">
        <f>Objects!$AY$26</f>
        <v>Stick</v>
      </c>
      <c r="V326" s="92">
        <v>1</v>
      </c>
      <c r="W326" s="92"/>
      <c r="X326" s="225"/>
      <c r="AA326" s="81"/>
      <c r="AB326" s="81"/>
      <c r="AC326" s="81"/>
    </row>
    <row r="327" spans="1:29" ht="15" customHeight="1" x14ac:dyDescent="0.25">
      <c r="A327" s="222" t="str">
        <f>[3]Enums!$A$159</f>
        <v>1.3.8</v>
      </c>
      <c r="B327" s="92" t="b">
        <v>1</v>
      </c>
      <c r="C327" s="92" t="b">
        <v>0</v>
      </c>
      <c r="D327" s="92">
        <v>4</v>
      </c>
      <c r="E327" s="91" t="str">
        <f>Objects!$AI$24</f>
        <v>DNA sampler (Intermediate)</v>
      </c>
      <c r="F327" s="225">
        <v>4</v>
      </c>
      <c r="G327" s="91"/>
      <c r="H327" s="92"/>
      <c r="I327" s="92" t="str">
        <f>Objects!AE105</f>
        <v>Fibers (PS)</v>
      </c>
      <c r="J327" s="92">
        <v>1</v>
      </c>
      <c r="K327" s="92"/>
      <c r="L327" s="225"/>
      <c r="M327" s="91"/>
      <c r="N327" s="92"/>
      <c r="O327" s="92" t="str">
        <f>Objects!$AY$26</f>
        <v>Stick</v>
      </c>
      <c r="P327" s="92">
        <v>1</v>
      </c>
      <c r="Q327" s="92"/>
      <c r="R327" s="225"/>
      <c r="S327" s="91"/>
      <c r="T327" s="92"/>
      <c r="U327" s="92" t="str">
        <f>Objects!$AY$26</f>
        <v>Stick</v>
      </c>
      <c r="V327" s="92">
        <v>1</v>
      </c>
      <c r="W327" s="92"/>
      <c r="X327" s="225"/>
      <c r="AA327" s="81"/>
      <c r="AB327" s="81"/>
      <c r="AC327" s="81"/>
    </row>
    <row r="328" spans="1:29" ht="15" customHeight="1" x14ac:dyDescent="0.25">
      <c r="A328" s="222" t="str">
        <f>[3]Enums!$A$159</f>
        <v>1.3.8</v>
      </c>
      <c r="B328" s="92" t="b">
        <v>1</v>
      </c>
      <c r="C328" s="92" t="b">
        <v>0</v>
      </c>
      <c r="D328" s="92">
        <v>4</v>
      </c>
      <c r="E328" s="91" t="str">
        <f>Objects!$AI$25</f>
        <v>DNA sampler (Advanced)</v>
      </c>
      <c r="F328" s="225">
        <v>4</v>
      </c>
      <c r="G328" s="91"/>
      <c r="H328" s="92"/>
      <c r="I328" s="92" t="str">
        <f>Objects!$AE$61</f>
        <v>Fibers (PC)</v>
      </c>
      <c r="J328" s="92">
        <v>1</v>
      </c>
      <c r="K328" s="92"/>
      <c r="L328" s="225"/>
      <c r="M328" s="91"/>
      <c r="N328" s="92"/>
      <c r="O328" s="92" t="str">
        <f>Objects!$AY$26</f>
        <v>Stick</v>
      </c>
      <c r="P328" s="92">
        <v>1</v>
      </c>
      <c r="Q328" s="92"/>
      <c r="R328" s="225"/>
      <c r="S328" s="91"/>
      <c r="T328" s="92"/>
      <c r="U328" s="92" t="str">
        <f>Objects!$AY$26</f>
        <v>Stick</v>
      </c>
      <c r="V328" s="92">
        <v>1</v>
      </c>
      <c r="W328" s="92"/>
      <c r="X328" s="225"/>
      <c r="AA328" s="81"/>
      <c r="AB328" s="81"/>
      <c r="AC328" s="81"/>
    </row>
    <row r="329" spans="1:29" ht="15" customHeight="1" x14ac:dyDescent="0.25">
      <c r="A329" s="222" t="str">
        <f>[3]Enums!$A$159</f>
        <v>1.3.8</v>
      </c>
      <c r="B329" s="92" t="b">
        <v>1</v>
      </c>
      <c r="C329" s="92" t="b">
        <v>0</v>
      </c>
      <c r="D329" s="92">
        <v>4</v>
      </c>
      <c r="E329" s="91" t="str">
        <f>Objects!$AI$25</f>
        <v>DNA sampler (Advanced)</v>
      </c>
      <c r="F329" s="225">
        <v>4</v>
      </c>
      <c r="G329" s="91"/>
      <c r="H329" s="92"/>
      <c r="I329" s="92" t="str">
        <f>Objects!$AE$90</f>
        <v>Fibers (PMMA)</v>
      </c>
      <c r="J329" s="92">
        <v>1</v>
      </c>
      <c r="K329" s="92"/>
      <c r="L329" s="225"/>
      <c r="M329" s="91"/>
      <c r="N329" s="92"/>
      <c r="O329" s="92" t="str">
        <f>Objects!$AY$26</f>
        <v>Stick</v>
      </c>
      <c r="P329" s="92">
        <v>1</v>
      </c>
      <c r="Q329" s="92"/>
      <c r="R329" s="225"/>
      <c r="S329" s="91"/>
      <c r="T329" s="92"/>
      <c r="U329" s="92" t="str">
        <f>Objects!$AY$26</f>
        <v>Stick</v>
      </c>
      <c r="V329" s="92">
        <v>1</v>
      </c>
      <c r="W329" s="92"/>
      <c r="X329" s="225"/>
      <c r="AA329" s="81"/>
      <c r="AB329" s="81"/>
      <c r="AC329" s="81"/>
    </row>
    <row r="330" spans="1:29" ht="15" customHeight="1" x14ac:dyDescent="0.25">
      <c r="A330" s="222" t="str">
        <f>[3]Enums!$A$159</f>
        <v>1.3.8</v>
      </c>
      <c r="B330" s="92" t="b">
        <v>1</v>
      </c>
      <c r="C330" s="92" t="b">
        <v>0</v>
      </c>
      <c r="D330" s="92">
        <v>4</v>
      </c>
      <c r="E330" s="91" t="str">
        <f>Objects!$AI$25</f>
        <v>DNA sampler (Advanced)</v>
      </c>
      <c r="F330" s="225">
        <v>4</v>
      </c>
      <c r="G330" s="91"/>
      <c r="H330" s="92"/>
      <c r="I330" s="92" t="str">
        <f>Objects!$AE$81</f>
        <v>Fibers (PI)</v>
      </c>
      <c r="J330" s="92">
        <v>1</v>
      </c>
      <c r="K330" s="92"/>
      <c r="L330" s="225"/>
      <c r="M330" s="91"/>
      <c r="N330" s="92"/>
      <c r="O330" s="92" t="str">
        <f>Objects!$AY$26</f>
        <v>Stick</v>
      </c>
      <c r="P330" s="92">
        <v>1</v>
      </c>
      <c r="Q330" s="92"/>
      <c r="R330" s="225"/>
      <c r="S330" s="91"/>
      <c r="T330" s="92"/>
      <c r="U330" s="92" t="str">
        <f>Objects!$AY$26</f>
        <v>Stick</v>
      </c>
      <c r="V330" s="92">
        <v>1</v>
      </c>
      <c r="W330" s="92"/>
      <c r="X330" s="225"/>
      <c r="AA330" s="81"/>
      <c r="AB330" s="81"/>
      <c r="AC330" s="81"/>
    </row>
    <row r="331" spans="1:29" ht="15" customHeight="1" x14ac:dyDescent="0.25">
      <c r="A331" s="222" t="str">
        <f>[3]Enums!$A$159</f>
        <v>1.3.8</v>
      </c>
      <c r="B331" s="92" t="b">
        <v>1</v>
      </c>
      <c r="C331" s="92" t="b">
        <v>0</v>
      </c>
      <c r="D331" s="92">
        <v>8</v>
      </c>
      <c r="E331" s="91" t="str">
        <f>Objects!$AI$26</f>
        <v>DNA sampler (Expert)</v>
      </c>
      <c r="F331" s="225">
        <v>4</v>
      </c>
      <c r="G331" s="91"/>
      <c r="H331" s="92"/>
      <c r="I331" s="92" t="str">
        <f>Objects!$AE$77</f>
        <v>Fibers (Nylon 6,7)</v>
      </c>
      <c r="J331" s="92">
        <v>1</v>
      </c>
      <c r="K331" s="92"/>
      <c r="L331" s="225"/>
      <c r="M331" s="91"/>
      <c r="N331" s="92"/>
      <c r="O331" s="92" t="str">
        <f>Objects!$AE$148</f>
        <v>Tool Shaft (PEEK)</v>
      </c>
      <c r="P331" s="92">
        <v>1</v>
      </c>
      <c r="Q331" s="92"/>
      <c r="R331" s="225"/>
      <c r="S331" s="91"/>
      <c r="T331" s="92"/>
      <c r="U331" s="92" t="str">
        <f>Objects!$AE$148</f>
        <v>Tool Shaft (PEEK)</v>
      </c>
      <c r="V331" s="92">
        <v>1</v>
      </c>
      <c r="W331" s="92"/>
      <c r="X331" s="225"/>
      <c r="AA331" s="81"/>
      <c r="AB331" s="81"/>
      <c r="AC331" s="81"/>
    </row>
    <row r="332" spans="1:29" ht="15" customHeight="1" x14ac:dyDescent="0.25">
      <c r="A332" s="222" t="str">
        <f>[3]Enums!$A$159</f>
        <v>1.3.8</v>
      </c>
      <c r="B332" s="92" t="b">
        <v>1</v>
      </c>
      <c r="C332" s="92" t="b">
        <v>0</v>
      </c>
      <c r="D332" s="92">
        <v>8</v>
      </c>
      <c r="E332" s="91" t="str">
        <f>Objects!$AI$26</f>
        <v>DNA sampler (Expert)</v>
      </c>
      <c r="F332" s="225">
        <v>4</v>
      </c>
      <c r="G332" s="91"/>
      <c r="H332" s="92"/>
      <c r="I332" s="92" t="str">
        <f>Objects!$AE$77</f>
        <v>Fibers (Nylon 6,7)</v>
      </c>
      <c r="J332" s="92">
        <v>1</v>
      </c>
      <c r="K332" s="92"/>
      <c r="L332" s="225"/>
      <c r="M332" s="91"/>
      <c r="N332" s="92"/>
      <c r="O332" s="92" t="str">
        <f>Objects!$AE$149</f>
        <v>Tool Shaft (Carbon Fiber Composite)</v>
      </c>
      <c r="P332" s="92">
        <v>1</v>
      </c>
      <c r="Q332" s="92"/>
      <c r="R332" s="225"/>
      <c r="S332" s="91"/>
      <c r="T332" s="92"/>
      <c r="U332" s="92" t="str">
        <f>Objects!$AE$149</f>
        <v>Tool Shaft (Carbon Fiber Composite)</v>
      </c>
      <c r="V332" s="92">
        <v>1</v>
      </c>
      <c r="W332" s="92"/>
      <c r="X332" s="225"/>
      <c r="AA332" s="81"/>
      <c r="AB332" s="81"/>
      <c r="AC332" s="81"/>
    </row>
    <row r="333" spans="1:29" ht="15" customHeight="1" x14ac:dyDescent="0.25">
      <c r="A333" s="222" t="str">
        <f>[3]Enums!$A$159</f>
        <v>1.3.8</v>
      </c>
      <c r="B333" s="92" t="b">
        <v>1</v>
      </c>
      <c r="C333" s="92" t="b">
        <v>0</v>
      </c>
      <c r="D333" s="92">
        <v>8</v>
      </c>
      <c r="E333" s="91" t="str">
        <f>Objects!$AI$26</f>
        <v>DNA sampler (Expert)</v>
      </c>
      <c r="F333" s="225">
        <v>4</v>
      </c>
      <c r="G333" s="91"/>
      <c r="H333" s="92"/>
      <c r="I333" s="92" t="str">
        <f>Objects!$AE$78</f>
        <v>Fibers (Nylon 6,10)</v>
      </c>
      <c r="J333" s="92">
        <v>1</v>
      </c>
      <c r="K333" s="92"/>
      <c r="L333" s="225"/>
      <c r="M333" s="91"/>
      <c r="N333" s="92"/>
      <c r="O333" s="92" t="str">
        <f>Objects!$AE$148</f>
        <v>Tool Shaft (PEEK)</v>
      </c>
      <c r="P333" s="92">
        <v>1</v>
      </c>
      <c r="Q333" s="92"/>
      <c r="R333" s="225"/>
      <c r="S333" s="91"/>
      <c r="T333" s="92"/>
      <c r="U333" s="92" t="str">
        <f>Objects!$AE$148</f>
        <v>Tool Shaft (PEEK)</v>
      </c>
      <c r="V333" s="92">
        <v>1</v>
      </c>
      <c r="W333" s="92"/>
      <c r="X333" s="225"/>
      <c r="AA333" s="81"/>
      <c r="AB333" s="81"/>
      <c r="AC333" s="81"/>
    </row>
    <row r="334" spans="1:29" ht="15" customHeight="1" x14ac:dyDescent="0.25">
      <c r="A334" s="222" t="str">
        <f>[3]Enums!$A$159</f>
        <v>1.3.8</v>
      </c>
      <c r="B334" s="92" t="b">
        <v>1</v>
      </c>
      <c r="C334" s="92" t="b">
        <v>0</v>
      </c>
      <c r="D334" s="92">
        <v>8</v>
      </c>
      <c r="E334" s="91" t="str">
        <f>Objects!$AI$26</f>
        <v>DNA sampler (Expert)</v>
      </c>
      <c r="F334" s="225">
        <v>4</v>
      </c>
      <c r="G334" s="91"/>
      <c r="H334" s="92"/>
      <c r="I334" s="92" t="str">
        <f>Objects!$AE$78</f>
        <v>Fibers (Nylon 6,10)</v>
      </c>
      <c r="J334" s="92">
        <v>1</v>
      </c>
      <c r="K334" s="92"/>
      <c r="L334" s="225"/>
      <c r="M334" s="91"/>
      <c r="N334" s="92"/>
      <c r="O334" s="92" t="str">
        <f>Objects!$AE$149</f>
        <v>Tool Shaft (Carbon Fiber Composite)</v>
      </c>
      <c r="P334" s="92">
        <v>1</v>
      </c>
      <c r="Q334" s="92"/>
      <c r="R334" s="225"/>
      <c r="S334" s="91"/>
      <c r="T334" s="92"/>
      <c r="U334" s="92" t="str">
        <f>Objects!$AE$149</f>
        <v>Tool Shaft (Carbon Fiber Composite)</v>
      </c>
      <c r="V334" s="92">
        <v>1</v>
      </c>
      <c r="W334" s="92"/>
      <c r="X334" s="225"/>
      <c r="AA334" s="81"/>
      <c r="AB334" s="81"/>
      <c r="AC334" s="81"/>
    </row>
    <row r="335" spans="1:29" ht="15" customHeight="1" x14ac:dyDescent="0.25">
      <c r="A335" s="222" t="str">
        <f>[3]Enums!$A$159</f>
        <v>1.3.8</v>
      </c>
      <c r="B335" s="92" t="b">
        <v>1</v>
      </c>
      <c r="C335" s="92" t="b">
        <v>0</v>
      </c>
      <c r="D335" s="92">
        <v>8</v>
      </c>
      <c r="E335" s="91" t="str">
        <f>Objects!$AI$26</f>
        <v>DNA sampler (Expert)</v>
      </c>
      <c r="F335" s="225">
        <v>4</v>
      </c>
      <c r="G335" s="91"/>
      <c r="H335" s="92"/>
      <c r="I335" s="92" t="str">
        <f>Objects!$AE$133</f>
        <v>Fibers (Nylon 6)</v>
      </c>
      <c r="J335" s="92">
        <v>1</v>
      </c>
      <c r="K335" s="92"/>
      <c r="L335" s="225"/>
      <c r="M335" s="91"/>
      <c r="N335" s="92"/>
      <c r="O335" s="92" t="str">
        <f>Objects!$AE$148</f>
        <v>Tool Shaft (PEEK)</v>
      </c>
      <c r="P335" s="92">
        <v>1</v>
      </c>
      <c r="Q335" s="92"/>
      <c r="R335" s="225"/>
      <c r="S335" s="91"/>
      <c r="T335" s="92"/>
      <c r="U335" s="92" t="str">
        <f>Objects!$AE$148</f>
        <v>Tool Shaft (PEEK)</v>
      </c>
      <c r="V335" s="92">
        <v>1</v>
      </c>
      <c r="W335" s="92"/>
      <c r="X335" s="225"/>
      <c r="AA335" s="81"/>
      <c r="AB335" s="81"/>
      <c r="AC335" s="81"/>
    </row>
    <row r="336" spans="1:29" ht="15" customHeight="1" x14ac:dyDescent="0.25">
      <c r="A336" s="222" t="str">
        <f>[3]Enums!$A$159</f>
        <v>1.3.8</v>
      </c>
      <c r="B336" s="92" t="b">
        <v>1</v>
      </c>
      <c r="C336" s="92" t="b">
        <v>0</v>
      </c>
      <c r="D336" s="92">
        <v>8</v>
      </c>
      <c r="E336" s="91" t="str">
        <f>Objects!$AI$26</f>
        <v>DNA sampler (Expert)</v>
      </c>
      <c r="F336" s="225">
        <v>4</v>
      </c>
      <c r="G336" s="91"/>
      <c r="H336" s="92"/>
      <c r="I336" s="92" t="str">
        <f>Objects!$AE$133</f>
        <v>Fibers (Nylon 6)</v>
      </c>
      <c r="J336" s="92">
        <v>1</v>
      </c>
      <c r="K336" s="92"/>
      <c r="L336" s="225"/>
      <c r="M336" s="91"/>
      <c r="N336" s="92"/>
      <c r="O336" s="92" t="str">
        <f>Objects!$AE$149</f>
        <v>Tool Shaft (Carbon Fiber Composite)</v>
      </c>
      <c r="P336" s="92">
        <v>1</v>
      </c>
      <c r="Q336" s="92"/>
      <c r="R336" s="225"/>
      <c r="S336" s="91"/>
      <c r="T336" s="92"/>
      <c r="U336" s="92" t="str">
        <f>Objects!$AE$149</f>
        <v>Tool Shaft (Carbon Fiber Composite)</v>
      </c>
      <c r="V336" s="92">
        <v>1</v>
      </c>
      <c r="W336" s="92"/>
      <c r="X336" s="225"/>
      <c r="AA336" s="81"/>
      <c r="AB336" s="81"/>
      <c r="AC336" s="81"/>
    </row>
    <row r="337" spans="1:29" ht="15" customHeight="1" x14ac:dyDescent="0.25">
      <c r="A337" s="222" t="str">
        <f>[3]Enums!$A$159</f>
        <v>1.3.8</v>
      </c>
      <c r="B337" s="92" t="b">
        <v>1</v>
      </c>
      <c r="C337" s="92" t="b">
        <v>0</v>
      </c>
      <c r="D337" s="92">
        <v>8</v>
      </c>
      <c r="E337" s="91" t="str">
        <f>Objects!$AI$27</f>
        <v>DNA sampler (Nether)</v>
      </c>
      <c r="F337" s="225">
        <v>4</v>
      </c>
      <c r="G337" s="91"/>
      <c r="H337" s="92"/>
      <c r="I337" s="92" t="str">
        <f>Objects!$AE$92</f>
        <v>Fibers (nomex)</v>
      </c>
      <c r="J337" s="92">
        <v>1</v>
      </c>
      <c r="K337" s="92"/>
      <c r="L337" s="225"/>
      <c r="M337" s="91"/>
      <c r="N337" s="92"/>
      <c r="O337" s="92" t="str">
        <f>Objects!$AE$148</f>
        <v>Tool Shaft (PEEK)</v>
      </c>
      <c r="P337" s="92">
        <v>1</v>
      </c>
      <c r="Q337" s="92"/>
      <c r="R337" s="225"/>
      <c r="S337" s="91"/>
      <c r="T337" s="92"/>
      <c r="U337" s="92" t="str">
        <f>Objects!$AE$148</f>
        <v>Tool Shaft (PEEK)</v>
      </c>
      <c r="V337" s="92">
        <v>1</v>
      </c>
      <c r="W337" s="92"/>
      <c r="X337" s="225"/>
      <c r="AA337" s="81"/>
      <c r="AB337" s="81"/>
      <c r="AC337" s="81"/>
    </row>
    <row r="338" spans="1:29" ht="15" customHeight="1" x14ac:dyDescent="0.25">
      <c r="A338" s="222" t="str">
        <f>[3]Enums!$A$159</f>
        <v>1.3.8</v>
      </c>
      <c r="B338" s="92" t="b">
        <v>1</v>
      </c>
      <c r="C338" s="92" t="b">
        <v>0</v>
      </c>
      <c r="D338" s="92">
        <v>8</v>
      </c>
      <c r="E338" s="91" t="str">
        <f>Objects!$AI$27</f>
        <v>DNA sampler (Nether)</v>
      </c>
      <c r="F338" s="225">
        <v>4</v>
      </c>
      <c r="G338" s="91"/>
      <c r="H338" s="92"/>
      <c r="I338" s="92" t="str">
        <f>Objects!$AE$92</f>
        <v>Fibers (nomex)</v>
      </c>
      <c r="J338" s="92">
        <v>1</v>
      </c>
      <c r="K338" s="92"/>
      <c r="L338" s="225"/>
      <c r="M338" s="91"/>
      <c r="N338" s="92"/>
      <c r="O338" s="92" t="str">
        <f>Objects!$AE$149</f>
        <v>Tool Shaft (Carbon Fiber Composite)</v>
      </c>
      <c r="P338" s="92">
        <v>1</v>
      </c>
      <c r="Q338" s="92"/>
      <c r="R338" s="225"/>
      <c r="S338" s="91"/>
      <c r="T338" s="92"/>
      <c r="U338" s="92" t="str">
        <f>Objects!$AE$149</f>
        <v>Tool Shaft (Carbon Fiber Composite)</v>
      </c>
      <c r="V338" s="92">
        <v>1</v>
      </c>
      <c r="W338" s="92"/>
      <c r="X338" s="225"/>
      <c r="AA338" s="81"/>
      <c r="AB338" s="81"/>
      <c r="AC338" s="81"/>
    </row>
    <row r="339" spans="1:29" ht="15" customHeight="1" x14ac:dyDescent="0.25">
      <c r="A339" s="222" t="str">
        <f>[3]Enums!$A$159</f>
        <v>1.3.8</v>
      </c>
      <c r="B339" s="92" t="b">
        <v>1</v>
      </c>
      <c r="C339" s="92" t="b">
        <v>0</v>
      </c>
      <c r="D339" s="92">
        <v>8</v>
      </c>
      <c r="E339" s="91" t="str">
        <f>Objects!$AI$27</f>
        <v>DNA sampler (Nether)</v>
      </c>
      <c r="F339" s="225">
        <v>4</v>
      </c>
      <c r="G339" s="91"/>
      <c r="H339" s="92"/>
      <c r="I339" s="92" t="str">
        <f>Objects!$AE$101</f>
        <v>Fibers (kevlar)</v>
      </c>
      <c r="J339" s="92">
        <v>1</v>
      </c>
      <c r="K339" s="92"/>
      <c r="L339" s="225"/>
      <c r="M339" s="91"/>
      <c r="N339" s="92"/>
      <c r="O339" s="92" t="str">
        <f>Objects!$AE$148</f>
        <v>Tool Shaft (PEEK)</v>
      </c>
      <c r="P339" s="92">
        <v>1</v>
      </c>
      <c r="Q339" s="92"/>
      <c r="R339" s="225"/>
      <c r="S339" s="91"/>
      <c r="T339" s="92"/>
      <c r="U339" s="92" t="str">
        <f>Objects!$AE$148</f>
        <v>Tool Shaft (PEEK)</v>
      </c>
      <c r="V339" s="92">
        <v>1</v>
      </c>
      <c r="W339" s="92"/>
      <c r="X339" s="225"/>
      <c r="AA339" s="81"/>
      <c r="AB339" s="81"/>
      <c r="AC339" s="81"/>
    </row>
    <row r="340" spans="1:29" ht="15" customHeight="1" x14ac:dyDescent="0.25">
      <c r="A340" s="222" t="str">
        <f>[3]Enums!$A$159</f>
        <v>1.3.8</v>
      </c>
      <c r="B340" s="92" t="b">
        <v>1</v>
      </c>
      <c r="C340" s="92" t="b">
        <v>0</v>
      </c>
      <c r="D340" s="92">
        <v>8</v>
      </c>
      <c r="E340" s="91" t="str">
        <f>Objects!$AI$27</f>
        <v>DNA sampler (Nether)</v>
      </c>
      <c r="F340" s="225">
        <v>4</v>
      </c>
      <c r="G340" s="91"/>
      <c r="H340" s="92"/>
      <c r="I340" s="92" t="str">
        <f>Objects!$AE$101</f>
        <v>Fibers (kevlar)</v>
      </c>
      <c r="J340" s="92">
        <v>1</v>
      </c>
      <c r="K340" s="92"/>
      <c r="L340" s="225"/>
      <c r="M340" s="91"/>
      <c r="N340" s="92"/>
      <c r="O340" s="92" t="str">
        <f>Objects!$AE$149</f>
        <v>Tool Shaft (Carbon Fiber Composite)</v>
      </c>
      <c r="P340" s="92">
        <v>1</v>
      </c>
      <c r="Q340" s="92"/>
      <c r="R340" s="225"/>
      <c r="S340" s="91"/>
      <c r="T340" s="92"/>
      <c r="U340" s="92" t="str">
        <f>Objects!$AE$149</f>
        <v>Tool Shaft (Carbon Fiber Composite)</v>
      </c>
      <c r="V340" s="92">
        <v>1</v>
      </c>
      <c r="W340" s="92"/>
      <c r="X340" s="225"/>
      <c r="AA340" s="81"/>
      <c r="AB340" s="81"/>
      <c r="AC340" s="81"/>
    </row>
    <row r="341" spans="1:29" ht="15" customHeight="1" x14ac:dyDescent="0.25">
      <c r="A341" s="222" t="str">
        <f>[3]Enums!$A$168</f>
        <v>1.4.9</v>
      </c>
      <c r="B341" s="92" t="b">
        <v>1</v>
      </c>
      <c r="C341" s="92" t="b">
        <v>1</v>
      </c>
      <c r="D341" s="92">
        <v>8</v>
      </c>
      <c r="E341" s="91" t="str">
        <f>Objects!$AW$91</f>
        <v>Constitution Claim</v>
      </c>
      <c r="F341" s="225">
        <v>1</v>
      </c>
      <c r="G341" s="91" t="str">
        <f>Objects!$AW$92</f>
        <v>Indelible Ink</v>
      </c>
      <c r="H341" s="92">
        <v>1</v>
      </c>
      <c r="I341" s="91" t="str">
        <f>Objects!$AY$34</f>
        <v>Feather</v>
      </c>
      <c r="J341" s="92">
        <v>1</v>
      </c>
      <c r="K341" s="91" t="str">
        <f>Objects!$AY$85</f>
        <v>Paper</v>
      </c>
      <c r="L341" s="225">
        <v>1</v>
      </c>
      <c r="M341" s="91"/>
      <c r="N341" s="92"/>
      <c r="O341" s="92"/>
      <c r="P341" s="92"/>
      <c r="Q341" s="92"/>
      <c r="R341" s="225"/>
      <c r="S341" s="91"/>
      <c r="T341" s="92"/>
      <c r="U341" s="92"/>
      <c r="V341" s="92"/>
      <c r="W341" s="92"/>
      <c r="X341" s="225"/>
      <c r="AA341" s="81"/>
      <c r="AB341" s="81"/>
      <c r="AC341" s="81"/>
    </row>
    <row r="342" spans="1:29" ht="15" customHeight="1" x14ac:dyDescent="0.25">
      <c r="A342" s="222" t="s">
        <v>517</v>
      </c>
      <c r="B342" s="92" t="b">
        <v>1</v>
      </c>
      <c r="C342" s="92" t="b">
        <v>1</v>
      </c>
      <c r="D342" s="92">
        <v>8</v>
      </c>
      <c r="E342" s="91" t="str">
        <f>Objects!$AW$92</f>
        <v>Indelible Ink</v>
      </c>
      <c r="F342" s="225">
        <v>1</v>
      </c>
      <c r="G342" s="126" t="str">
        <f>Objects!$N$72</f>
        <v>Bag (Silver Nitrate)</v>
      </c>
      <c r="H342" s="92">
        <v>1</v>
      </c>
      <c r="I342" s="126" t="str">
        <f>Objects!$J$317</f>
        <v>Vial (Deionized Water)</v>
      </c>
      <c r="J342" s="92">
        <v>1</v>
      </c>
      <c r="K342" s="91" t="str">
        <f>Objects!$AY$120</f>
        <v>Glass Bottle</v>
      </c>
      <c r="L342" s="225">
        <v>1</v>
      </c>
      <c r="M342" s="91"/>
      <c r="N342" s="92"/>
      <c r="O342" s="92"/>
      <c r="P342" s="92"/>
      <c r="Q342" s="92"/>
      <c r="R342" s="225"/>
      <c r="S342" s="91"/>
      <c r="T342" s="92"/>
      <c r="U342" s="92"/>
      <c r="V342" s="92"/>
      <c r="W342" s="92"/>
      <c r="X342" s="225"/>
      <c r="AA342" s="81"/>
      <c r="AB342" s="81"/>
      <c r="AC342" s="81"/>
    </row>
    <row r="343" spans="1:29" ht="15" customHeight="1" x14ac:dyDescent="0.25">
      <c r="A343" s="62" t="s">
        <v>532</v>
      </c>
      <c r="B343" s="92" t="b">
        <v>0</v>
      </c>
      <c r="C343" s="92" t="b">
        <v>0</v>
      </c>
      <c r="D343" s="92">
        <v>8</v>
      </c>
      <c r="E343" s="91" t="str">
        <f>Objects!$AW$98</f>
        <v>Mining Hammer</v>
      </c>
      <c r="F343" s="225">
        <v>1</v>
      </c>
      <c r="G343" s="91" t="str">
        <f>Objects!$F$27</f>
        <v>Block of Antimony-Lead</v>
      </c>
      <c r="H343" s="92">
        <v>1</v>
      </c>
      <c r="I343" s="92" t="str">
        <f>Objects!$AE$149</f>
        <v>Tool Shaft (Carbon Fiber Composite)</v>
      </c>
      <c r="J343" s="92">
        <v>1</v>
      </c>
      <c r="K343" s="91" t="str">
        <f>Objects!$F$27</f>
        <v>Block of Antimony-Lead</v>
      </c>
      <c r="L343" s="225">
        <v>1</v>
      </c>
      <c r="M343" s="91" t="str">
        <f>Objects!$F$27</f>
        <v>Block of Antimony-Lead</v>
      </c>
      <c r="N343" s="92">
        <v>1</v>
      </c>
      <c r="O343" s="92" t="str">
        <f>Objects!$AE$149</f>
        <v>Tool Shaft (Carbon Fiber Composite)</v>
      </c>
      <c r="P343" s="92">
        <v>1</v>
      </c>
      <c r="Q343" s="91" t="str">
        <f>Objects!$F$27</f>
        <v>Block of Antimony-Lead</v>
      </c>
      <c r="R343" s="225">
        <v>1</v>
      </c>
      <c r="S343" s="91"/>
      <c r="T343" s="92"/>
      <c r="U343" s="92" t="str">
        <f>Objects!$AE$149</f>
        <v>Tool Shaft (Carbon Fiber Composite)</v>
      </c>
      <c r="V343" s="92">
        <v>1</v>
      </c>
      <c r="W343" s="92"/>
      <c r="X343" s="225"/>
      <c r="AA343" s="81"/>
      <c r="AB343" s="81"/>
      <c r="AC343" s="81"/>
    </row>
    <row r="344" spans="1:29" ht="15" customHeight="1" x14ac:dyDescent="0.25">
      <c r="B344" s="81"/>
      <c r="C344" s="81"/>
      <c r="D344" s="81"/>
      <c r="E344" s="84"/>
      <c r="F344" s="90"/>
      <c r="G344" s="84"/>
      <c r="H344" s="81"/>
      <c r="I344" s="81"/>
      <c r="J344" s="81"/>
      <c r="K344" s="81"/>
      <c r="L344" s="90"/>
      <c r="M344" s="84"/>
      <c r="N344" s="81"/>
      <c r="O344" s="81"/>
      <c r="P344" s="81"/>
      <c r="Q344" s="81"/>
      <c r="R344" s="90"/>
      <c r="S344" s="84"/>
      <c r="T344" s="81"/>
      <c r="U344" s="81"/>
      <c r="V344" s="81"/>
      <c r="W344" s="81"/>
      <c r="X344" s="90"/>
      <c r="AA344" s="81"/>
      <c r="AB344" s="81"/>
      <c r="AC344" s="81"/>
    </row>
    <row r="345" spans="1:29" ht="15" customHeight="1" x14ac:dyDescent="0.25">
      <c r="B345" s="81"/>
      <c r="C345" s="81"/>
      <c r="D345" s="81"/>
      <c r="E345" s="84"/>
      <c r="F345" s="90"/>
      <c r="G345" s="84"/>
      <c r="H345" s="81"/>
      <c r="I345" s="81"/>
      <c r="J345" s="81"/>
      <c r="K345" s="81"/>
      <c r="L345" s="90"/>
      <c r="M345" s="84"/>
      <c r="N345" s="81"/>
      <c r="O345" s="81"/>
      <c r="P345" s="81"/>
      <c r="Q345" s="81"/>
      <c r="R345" s="90"/>
      <c r="S345" s="84"/>
      <c r="T345" s="81"/>
      <c r="U345" s="81"/>
      <c r="V345" s="81"/>
      <c r="W345" s="81"/>
      <c r="X345" s="90"/>
      <c r="AA345" s="81"/>
      <c r="AB345" s="81"/>
      <c r="AC345" s="81"/>
    </row>
    <row r="346" spans="1:29" ht="15" customHeight="1" x14ac:dyDescent="0.25">
      <c r="B346" s="81"/>
      <c r="C346" s="81"/>
      <c r="D346" s="81"/>
      <c r="E346" s="84"/>
      <c r="F346" s="90"/>
      <c r="G346" s="84"/>
      <c r="H346" s="81"/>
      <c r="I346" s="81"/>
      <c r="J346" s="81"/>
      <c r="K346" s="81"/>
      <c r="L346" s="90"/>
      <c r="M346" s="84"/>
      <c r="N346" s="81"/>
      <c r="O346" s="81"/>
      <c r="P346" s="81"/>
      <c r="Q346" s="81"/>
      <c r="R346" s="90"/>
      <c r="S346" s="84"/>
      <c r="T346" s="81"/>
      <c r="U346" s="81"/>
      <c r="V346" s="81"/>
      <c r="W346" s="81"/>
      <c r="X346" s="90"/>
      <c r="AA346" s="81"/>
      <c r="AB346" s="81"/>
      <c r="AC346" s="81"/>
    </row>
    <row r="347" spans="1:29" ht="15" customHeight="1" x14ac:dyDescent="0.25">
      <c r="B347" s="81"/>
      <c r="C347" s="81"/>
      <c r="D347" s="81"/>
      <c r="E347" s="84"/>
      <c r="F347" s="90"/>
      <c r="G347" s="84"/>
      <c r="H347" s="81"/>
      <c r="I347" s="81"/>
      <c r="J347" s="81"/>
      <c r="K347" s="81"/>
      <c r="L347" s="90"/>
      <c r="M347" s="84"/>
      <c r="N347" s="81"/>
      <c r="O347" s="81"/>
      <c r="P347" s="81"/>
      <c r="Q347" s="81"/>
      <c r="R347" s="90"/>
      <c r="S347" s="84"/>
      <c r="T347" s="81"/>
      <c r="U347" s="81"/>
      <c r="V347" s="81"/>
      <c r="W347" s="81"/>
      <c r="X347" s="90"/>
      <c r="AA347" s="81"/>
      <c r="AB347" s="81"/>
      <c r="AC347" s="81"/>
    </row>
    <row r="348" spans="1:29" ht="15" customHeight="1" x14ac:dyDescent="0.25">
      <c r="B348" s="81"/>
      <c r="C348" s="81"/>
      <c r="D348" s="81"/>
      <c r="E348" s="84"/>
      <c r="F348" s="90"/>
      <c r="G348" s="84"/>
      <c r="H348" s="81"/>
      <c r="I348" s="81"/>
      <c r="J348" s="81"/>
      <c r="K348" s="81"/>
      <c r="L348" s="90"/>
      <c r="M348" s="84"/>
      <c r="N348" s="81"/>
      <c r="O348" s="81"/>
      <c r="P348" s="81"/>
      <c r="Q348" s="81"/>
      <c r="R348" s="90"/>
      <c r="S348" s="84"/>
      <c r="T348" s="81"/>
      <c r="U348" s="81"/>
      <c r="V348" s="81"/>
      <c r="W348" s="81"/>
      <c r="X348" s="90"/>
      <c r="AA348" s="81"/>
      <c r="AB348" s="81"/>
      <c r="AC348" s="81"/>
    </row>
    <row r="349" spans="1:29" ht="15" customHeight="1" x14ac:dyDescent="0.25">
      <c r="B349" s="81"/>
      <c r="C349" s="81"/>
      <c r="D349" s="81"/>
      <c r="E349" s="84"/>
      <c r="F349" s="90"/>
      <c r="G349" s="84"/>
      <c r="H349" s="81"/>
      <c r="I349" s="81"/>
      <c r="J349" s="81"/>
      <c r="K349" s="81"/>
      <c r="L349" s="90"/>
      <c r="M349" s="84"/>
      <c r="N349" s="81"/>
      <c r="O349" s="81"/>
      <c r="P349" s="81"/>
      <c r="Q349" s="81"/>
      <c r="R349" s="90"/>
      <c r="S349" s="84"/>
      <c r="T349" s="81"/>
      <c r="U349" s="81"/>
      <c r="V349" s="81"/>
      <c r="W349" s="81"/>
      <c r="X349" s="90"/>
      <c r="AA349" s="81"/>
      <c r="AB349" s="81"/>
      <c r="AC349" s="81"/>
    </row>
    <row r="350" spans="1:29" ht="15" customHeight="1" x14ac:dyDescent="0.25">
      <c r="B350" s="81"/>
      <c r="C350" s="81"/>
      <c r="D350" s="81"/>
      <c r="E350" s="84"/>
      <c r="F350" s="90"/>
      <c r="G350" s="84"/>
      <c r="H350" s="81"/>
      <c r="I350" s="81"/>
      <c r="J350" s="81"/>
      <c r="K350" s="81"/>
      <c r="L350" s="90"/>
      <c r="M350" s="84"/>
      <c r="N350" s="81"/>
      <c r="O350" s="81"/>
      <c r="P350" s="81"/>
      <c r="Q350" s="81"/>
      <c r="R350" s="90"/>
      <c r="S350" s="84"/>
      <c r="T350" s="81"/>
      <c r="U350" s="81"/>
      <c r="V350" s="81"/>
      <c r="W350" s="81"/>
      <c r="X350" s="90"/>
      <c r="AA350" s="81"/>
      <c r="AB350" s="81"/>
      <c r="AC350" s="81"/>
    </row>
    <row r="351" spans="1:29" ht="15" customHeight="1" x14ac:dyDescent="0.25">
      <c r="B351" s="81"/>
      <c r="C351" s="81"/>
      <c r="D351" s="81"/>
      <c r="E351" s="84"/>
      <c r="F351" s="90"/>
      <c r="G351" s="84"/>
      <c r="H351" s="81"/>
      <c r="I351" s="81"/>
      <c r="J351" s="81"/>
      <c r="K351" s="81"/>
      <c r="L351" s="90"/>
      <c r="M351" s="84"/>
      <c r="N351" s="81"/>
      <c r="O351" s="81"/>
      <c r="P351" s="81"/>
      <c r="Q351" s="81"/>
      <c r="R351" s="90"/>
      <c r="S351" s="84"/>
      <c r="T351" s="81"/>
      <c r="U351" s="81"/>
      <c r="V351" s="81"/>
      <c r="W351" s="81"/>
      <c r="X351" s="90"/>
      <c r="AA351" s="81"/>
      <c r="AB351" s="81"/>
      <c r="AC351" s="81"/>
    </row>
    <row r="352" spans="1:29" ht="15" customHeight="1" x14ac:dyDescent="0.25">
      <c r="B352" s="81"/>
      <c r="C352" s="81"/>
      <c r="D352" s="81"/>
      <c r="E352" s="84"/>
      <c r="F352" s="90"/>
      <c r="G352" s="84"/>
      <c r="H352" s="81"/>
      <c r="I352" s="81"/>
      <c r="J352" s="81"/>
      <c r="K352" s="81"/>
      <c r="L352" s="90"/>
      <c r="M352" s="84"/>
      <c r="N352" s="81"/>
      <c r="O352" s="81"/>
      <c r="P352" s="81"/>
      <c r="Q352" s="81"/>
      <c r="R352" s="90"/>
      <c r="S352" s="84"/>
      <c r="T352" s="81"/>
      <c r="U352" s="81"/>
      <c r="V352" s="81"/>
      <c r="W352" s="81"/>
      <c r="X352" s="90"/>
      <c r="AA352" s="81"/>
      <c r="AB352" s="81"/>
      <c r="AC352" s="81"/>
    </row>
    <row r="353" spans="2:29" ht="15" customHeight="1" x14ac:dyDescent="0.25">
      <c r="B353" s="81"/>
      <c r="C353" s="81"/>
      <c r="D353" s="81"/>
      <c r="E353" s="84"/>
      <c r="F353" s="90"/>
      <c r="G353" s="84"/>
      <c r="H353" s="81"/>
      <c r="I353" s="81"/>
      <c r="J353" s="81"/>
      <c r="K353" s="81"/>
      <c r="L353" s="90"/>
      <c r="M353" s="84"/>
      <c r="N353" s="81"/>
      <c r="O353" s="81"/>
      <c r="P353" s="81"/>
      <c r="Q353" s="81"/>
      <c r="R353" s="90"/>
      <c r="S353" s="84"/>
      <c r="T353" s="81"/>
      <c r="U353" s="81"/>
      <c r="V353" s="81"/>
      <c r="W353" s="81"/>
      <c r="X353" s="90"/>
      <c r="AA353" s="81"/>
      <c r="AB353" s="81"/>
      <c r="AC353" s="81"/>
    </row>
    <row r="354" spans="2:29" ht="15" customHeight="1" x14ac:dyDescent="0.25">
      <c r="B354" s="81"/>
      <c r="C354" s="81"/>
      <c r="D354" s="81"/>
      <c r="E354" s="84"/>
      <c r="F354" s="90"/>
      <c r="G354" s="84"/>
      <c r="H354" s="81"/>
      <c r="I354" s="81"/>
      <c r="J354" s="81"/>
      <c r="K354" s="81"/>
      <c r="L354" s="90"/>
      <c r="M354" s="84"/>
      <c r="N354" s="81"/>
      <c r="O354" s="81"/>
      <c r="P354" s="81"/>
      <c r="Q354" s="81"/>
      <c r="R354" s="90"/>
      <c r="S354" s="84"/>
      <c r="T354" s="81"/>
      <c r="U354" s="81"/>
      <c r="V354" s="81"/>
      <c r="W354" s="81"/>
      <c r="X354" s="90"/>
      <c r="AA354" s="81"/>
      <c r="AB354" s="81"/>
      <c r="AC354" s="81"/>
    </row>
    <row r="355" spans="2:29" ht="15" customHeight="1" x14ac:dyDescent="0.25">
      <c r="B355" s="81"/>
      <c r="C355" s="81"/>
      <c r="D355" s="81"/>
      <c r="E355" s="84"/>
      <c r="F355" s="90"/>
      <c r="G355" s="84"/>
      <c r="H355" s="81"/>
      <c r="I355" s="81"/>
      <c r="J355" s="81"/>
      <c r="K355" s="81"/>
      <c r="L355" s="90"/>
      <c r="M355" s="84"/>
      <c r="N355" s="81"/>
      <c r="O355" s="81"/>
      <c r="P355" s="81"/>
      <c r="Q355" s="81"/>
      <c r="R355" s="90"/>
      <c r="S355" s="84"/>
      <c r="T355" s="81"/>
      <c r="U355" s="81"/>
      <c r="V355" s="81"/>
      <c r="W355" s="81"/>
      <c r="X355" s="90"/>
      <c r="AA355" s="81"/>
      <c r="AB355" s="81"/>
      <c r="AC355" s="81"/>
    </row>
    <row r="356" spans="2:29" ht="15" customHeight="1" x14ac:dyDescent="0.25">
      <c r="B356" s="81"/>
      <c r="C356" s="81"/>
      <c r="D356" s="81"/>
      <c r="E356" s="84"/>
      <c r="F356" s="90"/>
      <c r="G356" s="84"/>
      <c r="H356" s="81"/>
      <c r="I356" s="81"/>
      <c r="J356" s="81"/>
      <c r="K356" s="81"/>
      <c r="L356" s="90"/>
      <c r="M356" s="84"/>
      <c r="N356" s="81"/>
      <c r="O356" s="81"/>
      <c r="P356" s="81"/>
      <c r="Q356" s="81"/>
      <c r="R356" s="90"/>
      <c r="S356" s="84"/>
      <c r="T356" s="81"/>
      <c r="U356" s="81"/>
      <c r="V356" s="81"/>
      <c r="W356" s="81"/>
      <c r="X356" s="90"/>
      <c r="AA356" s="81"/>
      <c r="AB356" s="81"/>
      <c r="AC356" s="81"/>
    </row>
    <row r="357" spans="2:29" ht="15" customHeight="1" x14ac:dyDescent="0.25">
      <c r="B357" s="81"/>
      <c r="C357" s="81"/>
      <c r="D357" s="81"/>
      <c r="E357" s="84"/>
      <c r="F357" s="90"/>
      <c r="G357" s="84"/>
      <c r="H357" s="81"/>
      <c r="I357" s="81"/>
      <c r="J357" s="81"/>
      <c r="K357" s="81"/>
      <c r="L357" s="90"/>
      <c r="M357" s="84"/>
      <c r="N357" s="81"/>
      <c r="O357" s="81"/>
      <c r="P357" s="81"/>
      <c r="Q357" s="81"/>
      <c r="R357" s="90"/>
      <c r="S357" s="84"/>
      <c r="T357" s="81"/>
      <c r="U357" s="81"/>
      <c r="V357" s="81"/>
      <c r="W357" s="81"/>
      <c r="X357" s="90"/>
      <c r="AA357" s="81"/>
      <c r="AB357" s="81"/>
      <c r="AC357" s="81"/>
    </row>
    <row r="358" spans="2:29" ht="15" customHeight="1" x14ac:dyDescent="0.25">
      <c r="B358" s="81"/>
      <c r="C358" s="81"/>
      <c r="D358" s="81"/>
      <c r="E358" s="84"/>
      <c r="F358" s="90"/>
      <c r="G358" s="84"/>
      <c r="H358" s="81"/>
      <c r="I358" s="81"/>
      <c r="J358" s="81"/>
      <c r="K358" s="81"/>
      <c r="L358" s="90"/>
      <c r="M358" s="84"/>
      <c r="N358" s="81"/>
      <c r="O358" s="81"/>
      <c r="P358" s="81"/>
      <c r="Q358" s="81"/>
      <c r="R358" s="90"/>
      <c r="S358" s="84"/>
      <c r="T358" s="81"/>
      <c r="U358" s="81"/>
      <c r="V358" s="81"/>
      <c r="W358" s="81"/>
      <c r="X358" s="90"/>
      <c r="AA358" s="81"/>
      <c r="AB358" s="81"/>
      <c r="AC358" s="81"/>
    </row>
    <row r="359" spans="2:29" ht="15" customHeight="1" x14ac:dyDescent="0.25">
      <c r="B359" s="81"/>
      <c r="C359" s="81"/>
      <c r="D359" s="81"/>
      <c r="E359" s="84"/>
      <c r="F359" s="90"/>
      <c r="G359" s="84"/>
      <c r="H359" s="81"/>
      <c r="I359" s="81"/>
      <c r="J359" s="81"/>
      <c r="K359" s="81"/>
      <c r="L359" s="90"/>
      <c r="M359" s="84"/>
      <c r="N359" s="81"/>
      <c r="O359" s="81"/>
      <c r="P359" s="81"/>
      <c r="Q359" s="81"/>
      <c r="R359" s="90"/>
      <c r="S359" s="84"/>
      <c r="T359" s="81"/>
      <c r="U359" s="81"/>
      <c r="V359" s="81"/>
      <c r="W359" s="81"/>
      <c r="X359" s="90"/>
      <c r="AA359" s="81"/>
      <c r="AB359" s="81"/>
      <c r="AC359" s="81"/>
    </row>
    <row r="360" spans="2:29" ht="15" customHeight="1" x14ac:dyDescent="0.25">
      <c r="B360" s="81"/>
      <c r="C360" s="81"/>
      <c r="D360" s="81"/>
      <c r="E360" s="84"/>
      <c r="F360" s="90"/>
      <c r="G360" s="84"/>
      <c r="H360" s="81"/>
      <c r="I360" s="81"/>
      <c r="J360" s="81"/>
      <c r="K360" s="81"/>
      <c r="L360" s="90"/>
      <c r="M360" s="84"/>
      <c r="N360" s="81"/>
      <c r="O360" s="81"/>
      <c r="P360" s="81"/>
      <c r="Q360" s="81"/>
      <c r="R360" s="90"/>
      <c r="S360" s="84"/>
      <c r="T360" s="81"/>
      <c r="U360" s="81"/>
      <c r="V360" s="81"/>
      <c r="W360" s="81"/>
      <c r="X360" s="90"/>
      <c r="AA360" s="81"/>
      <c r="AB360" s="81"/>
      <c r="AC360" s="81"/>
    </row>
    <row r="361" spans="2:29" ht="15" customHeight="1" x14ac:dyDescent="0.25">
      <c r="B361" s="81"/>
      <c r="C361" s="81"/>
      <c r="D361" s="81"/>
      <c r="E361" s="84"/>
      <c r="F361" s="90"/>
      <c r="G361" s="84"/>
      <c r="H361" s="81"/>
      <c r="I361" s="81"/>
      <c r="J361" s="81"/>
      <c r="K361" s="81"/>
      <c r="L361" s="90"/>
      <c r="M361" s="84"/>
      <c r="N361" s="81"/>
      <c r="O361" s="81"/>
      <c r="P361" s="81"/>
      <c r="Q361" s="81"/>
      <c r="R361" s="90"/>
      <c r="S361" s="84"/>
      <c r="T361" s="81"/>
      <c r="U361" s="81"/>
      <c r="V361" s="81"/>
      <c r="W361" s="81"/>
      <c r="X361" s="90"/>
      <c r="AA361" s="81"/>
      <c r="AB361" s="81"/>
      <c r="AC361" s="81"/>
    </row>
    <row r="362" spans="2:29" ht="15" customHeight="1" x14ac:dyDescent="0.25">
      <c r="B362" s="81"/>
      <c r="C362" s="81"/>
      <c r="D362" s="81"/>
      <c r="E362" s="84"/>
      <c r="F362" s="90"/>
      <c r="G362" s="84"/>
      <c r="H362" s="81"/>
      <c r="I362" s="81"/>
      <c r="J362" s="81"/>
      <c r="K362" s="81"/>
      <c r="L362" s="90"/>
      <c r="M362" s="84"/>
      <c r="N362" s="81"/>
      <c r="O362" s="81"/>
      <c r="P362" s="81"/>
      <c r="Q362" s="81"/>
      <c r="R362" s="90"/>
      <c r="S362" s="84"/>
      <c r="T362" s="81"/>
      <c r="U362" s="81"/>
      <c r="V362" s="81"/>
      <c r="W362" s="81"/>
      <c r="X362" s="90"/>
      <c r="AA362" s="81"/>
      <c r="AB362" s="81"/>
      <c r="AC362" s="81"/>
    </row>
    <row r="363" spans="2:29" ht="15" customHeight="1" x14ac:dyDescent="0.25">
      <c r="B363" s="81"/>
      <c r="C363" s="81"/>
      <c r="D363" s="81"/>
      <c r="E363" s="84"/>
      <c r="F363" s="90"/>
      <c r="G363" s="84"/>
      <c r="H363" s="81"/>
      <c r="I363" s="81"/>
      <c r="J363" s="81"/>
      <c r="K363" s="81"/>
      <c r="L363" s="90"/>
      <c r="M363" s="84"/>
      <c r="N363" s="81"/>
      <c r="O363" s="81"/>
      <c r="P363" s="81"/>
      <c r="Q363" s="81"/>
      <c r="R363" s="90"/>
      <c r="S363" s="84"/>
      <c r="T363" s="81"/>
      <c r="U363" s="81"/>
      <c r="V363" s="81"/>
      <c r="W363" s="81"/>
      <c r="X363" s="90"/>
      <c r="AA363" s="81"/>
      <c r="AB363" s="81"/>
      <c r="AC363" s="81"/>
    </row>
    <row r="364" spans="2:29" ht="15" customHeight="1" x14ac:dyDescent="0.25">
      <c r="B364" s="81"/>
      <c r="C364" s="81"/>
      <c r="D364" s="81"/>
      <c r="E364" s="84"/>
      <c r="F364" s="90"/>
      <c r="G364" s="84"/>
      <c r="H364" s="81"/>
      <c r="I364" s="81"/>
      <c r="J364" s="81"/>
      <c r="K364" s="81"/>
      <c r="L364" s="90"/>
      <c r="M364" s="84"/>
      <c r="N364" s="81"/>
      <c r="O364" s="81"/>
      <c r="P364" s="81"/>
      <c r="Q364" s="81"/>
      <c r="R364" s="90"/>
      <c r="S364" s="84"/>
      <c r="T364" s="81"/>
      <c r="U364" s="81"/>
      <c r="V364" s="81"/>
      <c r="W364" s="81"/>
      <c r="X364" s="90"/>
      <c r="AA364" s="81"/>
      <c r="AB364" s="81"/>
      <c r="AC364" s="81"/>
    </row>
    <row r="365" spans="2:29" ht="15" customHeight="1" x14ac:dyDescent="0.25">
      <c r="B365" s="81"/>
      <c r="C365" s="81"/>
      <c r="D365" s="81"/>
      <c r="E365" s="84"/>
      <c r="F365" s="90"/>
      <c r="G365" s="84"/>
      <c r="H365" s="81"/>
      <c r="I365" s="81"/>
      <c r="J365" s="81"/>
      <c r="K365" s="81"/>
      <c r="L365" s="90"/>
      <c r="M365" s="84"/>
      <c r="N365" s="81"/>
      <c r="O365" s="81"/>
      <c r="P365" s="81"/>
      <c r="Q365" s="81"/>
      <c r="R365" s="90"/>
      <c r="S365" s="84"/>
      <c r="T365" s="81"/>
      <c r="U365" s="81"/>
      <c r="V365" s="81"/>
      <c r="W365" s="81"/>
      <c r="X365" s="90"/>
      <c r="AA365" s="81"/>
      <c r="AB365" s="81"/>
      <c r="AC365" s="81"/>
    </row>
    <row r="366" spans="2:29" ht="15" customHeight="1" x14ac:dyDescent="0.25">
      <c r="B366" s="81"/>
      <c r="C366" s="81"/>
      <c r="D366" s="81"/>
      <c r="E366" s="84"/>
      <c r="F366" s="90"/>
      <c r="G366" s="84"/>
      <c r="H366" s="81"/>
      <c r="I366" s="81"/>
      <c r="J366" s="81"/>
      <c r="K366" s="81"/>
      <c r="L366" s="90"/>
      <c r="M366" s="84"/>
      <c r="N366" s="81"/>
      <c r="O366" s="81"/>
      <c r="P366" s="81"/>
      <c r="Q366" s="81"/>
      <c r="R366" s="90"/>
      <c r="S366" s="84"/>
      <c r="T366" s="81"/>
      <c r="U366" s="81"/>
      <c r="V366" s="81"/>
      <c r="W366" s="81"/>
      <c r="X366" s="90"/>
      <c r="AA366" s="81"/>
      <c r="AB366" s="81"/>
      <c r="AC366" s="81"/>
    </row>
    <row r="367" spans="2:29" ht="15" customHeight="1" x14ac:dyDescent="0.25">
      <c r="B367" s="81"/>
      <c r="C367" s="81"/>
      <c r="D367" s="81"/>
      <c r="E367" s="84"/>
      <c r="F367" s="90"/>
      <c r="G367" s="84"/>
      <c r="H367" s="81"/>
      <c r="I367" s="81"/>
      <c r="J367" s="81"/>
      <c r="K367" s="81"/>
      <c r="L367" s="90"/>
      <c r="M367" s="84"/>
      <c r="N367" s="81"/>
      <c r="O367" s="81"/>
      <c r="P367" s="81"/>
      <c r="Q367" s="81"/>
      <c r="R367" s="90"/>
      <c r="S367" s="84"/>
      <c r="T367" s="81"/>
      <c r="U367" s="81"/>
      <c r="V367" s="81"/>
      <c r="W367" s="81"/>
      <c r="X367" s="90"/>
      <c r="AA367" s="81"/>
      <c r="AB367" s="81"/>
      <c r="AC367" s="81"/>
    </row>
    <row r="368" spans="2:29" ht="15" customHeight="1" x14ac:dyDescent="0.25">
      <c r="B368" s="81"/>
      <c r="C368" s="81"/>
      <c r="D368" s="81"/>
      <c r="E368" s="84"/>
      <c r="F368" s="90"/>
      <c r="G368" s="84"/>
      <c r="H368" s="81"/>
      <c r="I368" s="81"/>
      <c r="J368" s="81"/>
      <c r="K368" s="81"/>
      <c r="L368" s="90"/>
      <c r="M368" s="84"/>
      <c r="N368" s="81"/>
      <c r="O368" s="81"/>
      <c r="P368" s="81"/>
      <c r="Q368" s="81"/>
      <c r="R368" s="90"/>
      <c r="S368" s="84"/>
      <c r="T368" s="81"/>
      <c r="U368" s="81"/>
      <c r="V368" s="81"/>
      <c r="W368" s="81"/>
      <c r="X368" s="90"/>
      <c r="AA368" s="81"/>
      <c r="AB368" s="81"/>
      <c r="AC368" s="81"/>
    </row>
    <row r="369" spans="2:29" ht="15" customHeight="1" x14ac:dyDescent="0.25">
      <c r="B369" s="81"/>
      <c r="C369" s="81"/>
      <c r="D369" s="81"/>
      <c r="E369" s="84"/>
      <c r="F369" s="90"/>
      <c r="G369" s="84"/>
      <c r="H369" s="81"/>
      <c r="I369" s="81"/>
      <c r="J369" s="81"/>
      <c r="K369" s="81"/>
      <c r="L369" s="90"/>
      <c r="M369" s="84"/>
      <c r="N369" s="81"/>
      <c r="O369" s="81"/>
      <c r="P369" s="81"/>
      <c r="Q369" s="81"/>
      <c r="R369" s="90"/>
      <c r="S369" s="84"/>
      <c r="T369" s="81"/>
      <c r="U369" s="81"/>
      <c r="V369" s="81"/>
      <c r="W369" s="81"/>
      <c r="X369" s="90"/>
      <c r="AA369" s="81"/>
      <c r="AB369" s="81"/>
      <c r="AC369" s="81"/>
    </row>
    <row r="370" spans="2:29" ht="15" customHeight="1" x14ac:dyDescent="0.25">
      <c r="B370" s="81"/>
      <c r="C370" s="81"/>
      <c r="D370" s="81"/>
      <c r="E370" s="84"/>
      <c r="F370" s="90"/>
      <c r="G370" s="84"/>
      <c r="H370" s="81"/>
      <c r="I370" s="81"/>
      <c r="J370" s="81"/>
      <c r="K370" s="81"/>
      <c r="L370" s="90"/>
      <c r="M370" s="84"/>
      <c r="N370" s="81"/>
      <c r="O370" s="81"/>
      <c r="P370" s="81"/>
      <c r="Q370" s="81"/>
      <c r="R370" s="90"/>
      <c r="S370" s="84"/>
      <c r="T370" s="81"/>
      <c r="U370" s="81"/>
      <c r="V370" s="81"/>
      <c r="W370" s="81"/>
      <c r="X370" s="90"/>
      <c r="AA370" s="81"/>
      <c r="AB370" s="81"/>
      <c r="AC370" s="81"/>
    </row>
    <row r="371" spans="2:29" ht="15" customHeight="1" x14ac:dyDescent="0.25">
      <c r="B371" s="81"/>
      <c r="C371" s="81"/>
      <c r="D371" s="81"/>
      <c r="E371" s="84"/>
      <c r="F371" s="90"/>
      <c r="G371" s="84"/>
      <c r="H371" s="81"/>
      <c r="I371" s="81"/>
      <c r="J371" s="81"/>
      <c r="K371" s="81"/>
      <c r="L371" s="90"/>
      <c r="M371" s="84"/>
      <c r="N371" s="81"/>
      <c r="O371" s="81"/>
      <c r="P371" s="81"/>
      <c r="Q371" s="81"/>
      <c r="R371" s="90"/>
      <c r="S371" s="84"/>
      <c r="T371" s="81"/>
      <c r="U371" s="81"/>
      <c r="V371" s="81"/>
      <c r="W371" s="81"/>
      <c r="X371" s="90"/>
      <c r="AA371" s="81"/>
      <c r="AB371" s="81"/>
      <c r="AC371" s="81"/>
    </row>
    <row r="372" spans="2:29" ht="15" customHeight="1" x14ac:dyDescent="0.25">
      <c r="B372" s="81"/>
      <c r="C372" s="81"/>
      <c r="D372" s="81"/>
      <c r="E372" s="84"/>
      <c r="F372" s="90"/>
      <c r="G372" s="84"/>
      <c r="H372" s="81"/>
      <c r="I372" s="81"/>
      <c r="J372" s="81"/>
      <c r="K372" s="81"/>
      <c r="L372" s="90"/>
      <c r="M372" s="84"/>
      <c r="N372" s="81"/>
      <c r="O372" s="81"/>
      <c r="P372" s="81"/>
      <c r="Q372" s="81"/>
      <c r="R372" s="90"/>
      <c r="S372" s="84"/>
      <c r="T372" s="81"/>
      <c r="U372" s="81"/>
      <c r="V372" s="81"/>
      <c r="W372" s="81"/>
      <c r="X372" s="90"/>
      <c r="AA372" s="81"/>
      <c r="AB372" s="81"/>
      <c r="AC372" s="81"/>
    </row>
    <row r="373" spans="2:29" ht="15" customHeight="1" x14ac:dyDescent="0.25">
      <c r="B373" s="81"/>
      <c r="C373" s="81"/>
      <c r="D373" s="81"/>
      <c r="E373" s="84"/>
      <c r="F373" s="90"/>
      <c r="G373" s="84"/>
      <c r="H373" s="81"/>
      <c r="I373" s="81"/>
      <c r="J373" s="81"/>
      <c r="K373" s="81"/>
      <c r="L373" s="90"/>
      <c r="M373" s="84"/>
      <c r="N373" s="81"/>
      <c r="O373" s="81"/>
      <c r="P373" s="81"/>
      <c r="Q373" s="81"/>
      <c r="R373" s="90"/>
      <c r="S373" s="84"/>
      <c r="T373" s="81"/>
      <c r="U373" s="81"/>
      <c r="V373" s="81"/>
      <c r="W373" s="81"/>
      <c r="X373" s="90"/>
      <c r="AA373" s="81"/>
      <c r="AB373" s="81"/>
      <c r="AC373" s="81"/>
    </row>
    <row r="374" spans="2:29" ht="15" customHeight="1" x14ac:dyDescent="0.25">
      <c r="B374" s="81"/>
      <c r="C374" s="81"/>
      <c r="D374" s="81"/>
      <c r="E374" s="84"/>
      <c r="F374" s="90"/>
      <c r="G374" s="84"/>
      <c r="H374" s="81"/>
      <c r="I374" s="81"/>
      <c r="J374" s="81"/>
      <c r="K374" s="81"/>
      <c r="L374" s="90"/>
      <c r="M374" s="84"/>
      <c r="N374" s="81"/>
      <c r="O374" s="81"/>
      <c r="P374" s="81"/>
      <c r="Q374" s="81"/>
      <c r="R374" s="90"/>
      <c r="S374" s="84"/>
      <c r="T374" s="81"/>
      <c r="U374" s="81"/>
      <c r="V374" s="81"/>
      <c r="W374" s="81"/>
      <c r="X374" s="90"/>
      <c r="AA374" s="81"/>
      <c r="AB374" s="81"/>
      <c r="AC374" s="81"/>
    </row>
    <row r="375" spans="2:29" ht="15" customHeight="1" x14ac:dyDescent="0.25">
      <c r="B375" s="81"/>
      <c r="C375" s="81"/>
      <c r="D375" s="81"/>
      <c r="E375" s="84"/>
      <c r="F375" s="90"/>
      <c r="G375" s="84"/>
      <c r="H375" s="81"/>
      <c r="I375" s="81"/>
      <c r="J375" s="81"/>
      <c r="K375" s="81"/>
      <c r="L375" s="90"/>
      <c r="M375" s="84"/>
      <c r="N375" s="81"/>
      <c r="O375" s="81"/>
      <c r="P375" s="81"/>
      <c r="Q375" s="81"/>
      <c r="R375" s="90"/>
      <c r="S375" s="84"/>
      <c r="T375" s="81"/>
      <c r="U375" s="81"/>
      <c r="V375" s="81"/>
      <c r="W375" s="81"/>
      <c r="X375" s="90"/>
      <c r="AA375" s="81"/>
      <c r="AB375" s="81"/>
      <c r="AC375" s="81"/>
    </row>
    <row r="376" spans="2:29" ht="15" customHeight="1" x14ac:dyDescent="0.25">
      <c r="B376" s="81"/>
      <c r="C376" s="81"/>
      <c r="D376" s="81"/>
      <c r="E376" s="84"/>
      <c r="F376" s="90"/>
      <c r="G376" s="84"/>
      <c r="H376" s="81"/>
      <c r="I376" s="81"/>
      <c r="J376" s="81"/>
      <c r="K376" s="81"/>
      <c r="L376" s="90"/>
      <c r="M376" s="84"/>
      <c r="N376" s="81"/>
      <c r="O376" s="81"/>
      <c r="P376" s="81"/>
      <c r="Q376" s="81"/>
      <c r="R376" s="90"/>
      <c r="S376" s="84"/>
      <c r="T376" s="81"/>
      <c r="U376" s="81"/>
      <c r="V376" s="81"/>
      <c r="W376" s="81"/>
      <c r="X376" s="90"/>
      <c r="AA376" s="81"/>
      <c r="AB376" s="81"/>
      <c r="AC376" s="81"/>
    </row>
    <row r="377" spans="2:29" ht="15" customHeight="1" x14ac:dyDescent="0.25">
      <c r="B377" s="81"/>
      <c r="C377" s="81"/>
      <c r="D377" s="81"/>
      <c r="E377" s="84"/>
      <c r="F377" s="90"/>
      <c r="G377" s="84"/>
      <c r="H377" s="81"/>
      <c r="I377" s="81"/>
      <c r="J377" s="81"/>
      <c r="K377" s="81"/>
      <c r="L377" s="90"/>
      <c r="M377" s="84"/>
      <c r="N377" s="81"/>
      <c r="O377" s="81"/>
      <c r="P377" s="81"/>
      <c r="Q377" s="81"/>
      <c r="R377" s="90"/>
      <c r="S377" s="84"/>
      <c r="T377" s="81"/>
      <c r="U377" s="81"/>
      <c r="V377" s="81"/>
      <c r="W377" s="81"/>
      <c r="X377" s="90"/>
      <c r="AA377" s="81"/>
      <c r="AB377" s="81"/>
      <c r="AC377" s="81"/>
    </row>
    <row r="378" spans="2:29" ht="15" customHeight="1" x14ac:dyDescent="0.25">
      <c r="B378" s="81"/>
      <c r="C378" s="81"/>
      <c r="D378" s="81"/>
      <c r="E378" s="84"/>
      <c r="F378" s="90"/>
      <c r="G378" s="84"/>
      <c r="H378" s="81"/>
      <c r="I378" s="81"/>
      <c r="J378" s="81"/>
      <c r="K378" s="81"/>
      <c r="L378" s="90"/>
      <c r="M378" s="84"/>
      <c r="N378" s="81"/>
      <c r="O378" s="81"/>
      <c r="P378" s="81"/>
      <c r="Q378" s="81"/>
      <c r="R378" s="90"/>
      <c r="S378" s="84"/>
      <c r="T378" s="81"/>
      <c r="U378" s="81"/>
      <c r="V378" s="81"/>
      <c r="W378" s="81"/>
      <c r="X378" s="90"/>
      <c r="AA378" s="81"/>
      <c r="AB378" s="81"/>
      <c r="AC378" s="81"/>
    </row>
    <row r="379" spans="2:29" ht="15" customHeight="1" x14ac:dyDescent="0.25">
      <c r="B379" s="81"/>
      <c r="C379" s="81"/>
      <c r="D379" s="81"/>
      <c r="E379" s="84"/>
      <c r="F379" s="90"/>
      <c r="G379" s="84"/>
      <c r="H379" s="81"/>
      <c r="I379" s="81"/>
      <c r="J379" s="81"/>
      <c r="K379" s="81"/>
      <c r="L379" s="90"/>
      <c r="M379" s="84"/>
      <c r="N379" s="81"/>
      <c r="O379" s="81"/>
      <c r="P379" s="81"/>
      <c r="Q379" s="81"/>
      <c r="R379" s="90"/>
      <c r="S379" s="84"/>
      <c r="T379" s="81"/>
      <c r="U379" s="81"/>
      <c r="V379" s="81"/>
      <c r="W379" s="81"/>
      <c r="X379" s="90"/>
      <c r="AA379" s="81"/>
      <c r="AB379" s="81"/>
      <c r="AC379" s="81"/>
    </row>
    <row r="380" spans="2:29" ht="15" customHeight="1" x14ac:dyDescent="0.25">
      <c r="B380" s="81"/>
      <c r="C380" s="81"/>
      <c r="D380" s="81"/>
      <c r="E380" s="84"/>
      <c r="F380" s="90"/>
      <c r="G380" s="84"/>
      <c r="H380" s="81"/>
      <c r="I380" s="81"/>
      <c r="J380" s="81"/>
      <c r="K380" s="81"/>
      <c r="L380" s="90"/>
      <c r="M380" s="84"/>
      <c r="N380" s="81"/>
      <c r="O380" s="81"/>
      <c r="P380" s="81"/>
      <c r="Q380" s="81"/>
      <c r="R380" s="90"/>
      <c r="S380" s="84"/>
      <c r="T380" s="81"/>
      <c r="U380" s="81"/>
      <c r="V380" s="81"/>
      <c r="W380" s="81"/>
      <c r="X380" s="90"/>
      <c r="AA380" s="81"/>
      <c r="AB380" s="81"/>
      <c r="AC380" s="81"/>
    </row>
    <row r="381" spans="2:29" ht="15" customHeight="1" x14ac:dyDescent="0.25">
      <c r="B381" s="81"/>
      <c r="C381" s="81"/>
      <c r="D381" s="81"/>
      <c r="E381" s="84"/>
      <c r="F381" s="90"/>
      <c r="G381" s="84"/>
      <c r="H381" s="81"/>
      <c r="I381" s="81"/>
      <c r="J381" s="81"/>
      <c r="K381" s="81"/>
      <c r="L381" s="90"/>
      <c r="M381" s="84"/>
      <c r="N381" s="81"/>
      <c r="O381" s="81"/>
      <c r="P381" s="81"/>
      <c r="Q381" s="81"/>
      <c r="R381" s="90"/>
      <c r="S381" s="84"/>
      <c r="T381" s="81"/>
      <c r="U381" s="81"/>
      <c r="V381" s="81"/>
      <c r="W381" s="81"/>
      <c r="X381" s="90"/>
      <c r="AA381" s="81"/>
      <c r="AB381" s="81"/>
      <c r="AC381" s="81"/>
    </row>
    <row r="382" spans="2:29" ht="15" customHeight="1" x14ac:dyDescent="0.25">
      <c r="B382" s="81"/>
      <c r="C382" s="81"/>
      <c r="D382" s="81"/>
      <c r="E382" s="84"/>
      <c r="F382" s="90"/>
      <c r="G382" s="84"/>
      <c r="H382" s="81"/>
      <c r="I382" s="81"/>
      <c r="J382" s="81"/>
      <c r="K382" s="81"/>
      <c r="L382" s="90"/>
      <c r="M382" s="84"/>
      <c r="N382" s="81"/>
      <c r="O382" s="81"/>
      <c r="P382" s="81"/>
      <c r="Q382" s="81"/>
      <c r="R382" s="90"/>
      <c r="S382" s="84"/>
      <c r="T382" s="81"/>
      <c r="U382" s="81"/>
      <c r="V382" s="81"/>
      <c r="W382" s="81"/>
      <c r="X382" s="90"/>
      <c r="AA382" s="81"/>
      <c r="AB382" s="81"/>
      <c r="AC382" s="81"/>
    </row>
    <row r="383" spans="2:29" ht="15" customHeight="1" x14ac:dyDescent="0.25">
      <c r="B383" s="81"/>
      <c r="C383" s="81"/>
      <c r="D383" s="81"/>
      <c r="E383" s="84"/>
      <c r="F383" s="90"/>
      <c r="G383" s="84"/>
      <c r="H383" s="81"/>
      <c r="I383" s="81"/>
      <c r="J383" s="81"/>
      <c r="K383" s="81"/>
      <c r="L383" s="90"/>
      <c r="M383" s="84"/>
      <c r="N383" s="81"/>
      <c r="O383" s="81"/>
      <c r="P383" s="81"/>
      <c r="Q383" s="81"/>
      <c r="R383" s="90"/>
      <c r="S383" s="84"/>
      <c r="T383" s="81"/>
      <c r="U383" s="81"/>
      <c r="V383" s="81"/>
      <c r="W383" s="81"/>
      <c r="X383" s="90"/>
      <c r="AA383" s="81"/>
      <c r="AB383" s="81"/>
      <c r="AC383" s="81"/>
    </row>
    <row r="384" spans="2:29" ht="15" customHeight="1" x14ac:dyDescent="0.25">
      <c r="B384" s="81"/>
      <c r="C384" s="81"/>
      <c r="D384" s="81"/>
      <c r="E384" s="84"/>
      <c r="F384" s="90"/>
      <c r="G384" s="84"/>
      <c r="H384" s="81"/>
      <c r="I384" s="81"/>
      <c r="J384" s="81"/>
      <c r="K384" s="81"/>
      <c r="L384" s="90"/>
      <c r="M384" s="84"/>
      <c r="N384" s="81"/>
      <c r="O384" s="81"/>
      <c r="P384" s="81"/>
      <c r="Q384" s="81"/>
      <c r="R384" s="90"/>
      <c r="S384" s="84"/>
      <c r="T384" s="81"/>
      <c r="U384" s="81"/>
      <c r="V384" s="81"/>
      <c r="W384" s="81"/>
      <c r="X384" s="90"/>
      <c r="AA384" s="81"/>
      <c r="AB384" s="81"/>
      <c r="AC384" s="81"/>
    </row>
    <row r="385" spans="2:29" ht="15" customHeight="1" x14ac:dyDescent="0.25">
      <c r="B385" s="81"/>
      <c r="C385" s="81"/>
      <c r="D385" s="81"/>
      <c r="E385" s="84"/>
      <c r="F385" s="90"/>
      <c r="G385" s="84"/>
      <c r="H385" s="81"/>
      <c r="I385" s="81"/>
      <c r="J385" s="81"/>
      <c r="K385" s="81"/>
      <c r="L385" s="90"/>
      <c r="M385" s="84"/>
      <c r="N385" s="81"/>
      <c r="O385" s="81"/>
      <c r="P385" s="81"/>
      <c r="Q385" s="81"/>
      <c r="R385" s="90"/>
      <c r="S385" s="84"/>
      <c r="T385" s="81"/>
      <c r="U385" s="81"/>
      <c r="V385" s="81"/>
      <c r="W385" s="81"/>
      <c r="X385" s="90"/>
      <c r="AA385" s="81"/>
      <c r="AB385" s="81"/>
      <c r="AC385" s="81"/>
    </row>
    <row r="386" spans="2:29" ht="15" customHeight="1" x14ac:dyDescent="0.25">
      <c r="B386" s="81"/>
      <c r="C386" s="81"/>
      <c r="D386" s="81"/>
      <c r="E386" s="84"/>
      <c r="F386" s="90"/>
      <c r="G386" s="84"/>
      <c r="H386" s="81"/>
      <c r="I386" s="81"/>
      <c r="J386" s="81"/>
      <c r="K386" s="81"/>
      <c r="L386" s="90"/>
      <c r="M386" s="84"/>
      <c r="N386" s="81"/>
      <c r="O386" s="81"/>
      <c r="P386" s="81"/>
      <c r="Q386" s="81"/>
      <c r="R386" s="90"/>
      <c r="S386" s="84"/>
      <c r="T386" s="81"/>
      <c r="U386" s="81"/>
      <c r="V386" s="81"/>
      <c r="W386" s="81"/>
      <c r="X386" s="90"/>
      <c r="AA386" s="81"/>
      <c r="AB386" s="81"/>
      <c r="AC386" s="81"/>
    </row>
    <row r="387" spans="2:29" ht="15" customHeight="1" x14ac:dyDescent="0.25">
      <c r="B387" s="81"/>
      <c r="C387" s="81"/>
      <c r="D387" s="81"/>
      <c r="E387" s="84"/>
      <c r="F387" s="90"/>
      <c r="G387" s="84"/>
      <c r="H387" s="81"/>
      <c r="I387" s="81"/>
      <c r="J387" s="81"/>
      <c r="K387" s="81"/>
      <c r="L387" s="90"/>
      <c r="M387" s="84"/>
      <c r="N387" s="81"/>
      <c r="O387" s="81"/>
      <c r="P387" s="81"/>
      <c r="Q387" s="81"/>
      <c r="R387" s="90"/>
      <c r="S387" s="84"/>
      <c r="T387" s="81"/>
      <c r="U387" s="81"/>
      <c r="V387" s="81"/>
      <c r="W387" s="81"/>
      <c r="X387" s="90"/>
      <c r="AA387" s="81"/>
      <c r="AB387" s="81"/>
      <c r="AC387" s="81"/>
    </row>
    <row r="388" spans="2:29" ht="15" customHeight="1" x14ac:dyDescent="0.25">
      <c r="B388" s="81"/>
      <c r="C388" s="81"/>
      <c r="D388" s="81"/>
      <c r="E388" s="84"/>
      <c r="F388" s="90"/>
      <c r="G388" s="84"/>
      <c r="H388" s="81"/>
      <c r="I388" s="81"/>
      <c r="J388" s="81"/>
      <c r="K388" s="81"/>
      <c r="L388" s="90"/>
      <c r="M388" s="84"/>
      <c r="N388" s="81"/>
      <c r="O388" s="81"/>
      <c r="P388" s="81"/>
      <c r="Q388" s="81"/>
      <c r="R388" s="90"/>
      <c r="S388" s="84"/>
      <c r="T388" s="81"/>
      <c r="U388" s="81"/>
      <c r="V388" s="81"/>
      <c r="W388" s="81"/>
      <c r="X388" s="90"/>
      <c r="AA388" s="81"/>
      <c r="AB388" s="81"/>
      <c r="AC388" s="81"/>
    </row>
    <row r="389" spans="2:29" ht="15" customHeight="1" x14ac:dyDescent="0.25">
      <c r="B389" s="81"/>
      <c r="C389" s="81"/>
      <c r="D389" s="81"/>
      <c r="E389" s="84"/>
      <c r="F389" s="90"/>
      <c r="G389" s="84"/>
      <c r="H389" s="81"/>
      <c r="I389" s="81"/>
      <c r="J389" s="81"/>
      <c r="K389" s="81"/>
      <c r="L389" s="90"/>
      <c r="M389" s="84"/>
      <c r="N389" s="81"/>
      <c r="O389" s="81"/>
      <c r="P389" s="81"/>
      <c r="Q389" s="81"/>
      <c r="R389" s="90"/>
      <c r="S389" s="84"/>
      <c r="T389" s="81"/>
      <c r="U389" s="81"/>
      <c r="V389" s="81"/>
      <c r="W389" s="81"/>
      <c r="X389" s="90"/>
      <c r="AA389" s="81"/>
      <c r="AB389" s="81"/>
      <c r="AC389" s="81"/>
    </row>
    <row r="390" spans="2:29" ht="15" customHeight="1" x14ac:dyDescent="0.25">
      <c r="B390" s="81"/>
      <c r="C390" s="81"/>
      <c r="D390" s="81"/>
      <c r="E390" s="84"/>
      <c r="F390" s="90"/>
      <c r="G390" s="84"/>
      <c r="H390" s="81"/>
      <c r="I390" s="81"/>
      <c r="J390" s="81"/>
      <c r="K390" s="81"/>
      <c r="L390" s="90"/>
      <c r="M390" s="84"/>
      <c r="N390" s="81"/>
      <c r="O390" s="81"/>
      <c r="P390" s="81"/>
      <c r="Q390" s="81"/>
      <c r="R390" s="90"/>
      <c r="S390" s="84"/>
      <c r="T390" s="81"/>
      <c r="U390" s="81"/>
      <c r="V390" s="81"/>
      <c r="W390" s="81"/>
      <c r="X390" s="90"/>
      <c r="AA390" s="81"/>
      <c r="AB390" s="81"/>
      <c r="AC390" s="81"/>
    </row>
    <row r="391" spans="2:29" ht="15" customHeight="1" x14ac:dyDescent="0.25">
      <c r="B391" s="81"/>
      <c r="C391" s="81"/>
      <c r="D391" s="81"/>
      <c r="E391" s="84"/>
      <c r="F391" s="90"/>
      <c r="G391" s="84"/>
      <c r="H391" s="81"/>
      <c r="I391" s="81"/>
      <c r="J391" s="81"/>
      <c r="K391" s="81"/>
      <c r="L391" s="90"/>
      <c r="M391" s="84"/>
      <c r="N391" s="81"/>
      <c r="O391" s="81"/>
      <c r="P391" s="81"/>
      <c r="Q391" s="81"/>
      <c r="R391" s="90"/>
      <c r="S391" s="84"/>
      <c r="T391" s="81"/>
      <c r="U391" s="81"/>
      <c r="V391" s="81"/>
      <c r="W391" s="81"/>
      <c r="X391" s="90"/>
      <c r="AA391" s="81"/>
      <c r="AB391" s="81"/>
      <c r="AC391" s="81"/>
    </row>
    <row r="392" spans="2:29" ht="15" customHeight="1" x14ac:dyDescent="0.25">
      <c r="B392" s="81"/>
      <c r="C392" s="81"/>
      <c r="D392" s="81"/>
      <c r="E392" s="84"/>
      <c r="F392" s="90"/>
      <c r="G392" s="84"/>
      <c r="H392" s="81"/>
      <c r="I392" s="81"/>
      <c r="J392" s="81"/>
      <c r="K392" s="81"/>
      <c r="L392" s="90"/>
      <c r="M392" s="84"/>
      <c r="N392" s="81"/>
      <c r="O392" s="81"/>
      <c r="P392" s="81"/>
      <c r="Q392" s="81"/>
      <c r="R392" s="90"/>
      <c r="S392" s="84"/>
      <c r="T392" s="81"/>
      <c r="U392" s="81"/>
      <c r="V392" s="81"/>
      <c r="W392" s="81"/>
      <c r="X392" s="90"/>
      <c r="AA392" s="81"/>
      <c r="AB392" s="81"/>
      <c r="AC392" s="81"/>
    </row>
    <row r="393" spans="2:29" ht="15" customHeight="1" x14ac:dyDescent="0.25">
      <c r="B393" s="81"/>
      <c r="C393" s="81"/>
      <c r="D393" s="81"/>
      <c r="E393" s="84"/>
      <c r="F393" s="90"/>
      <c r="G393" s="84"/>
      <c r="H393" s="81"/>
      <c r="I393" s="81"/>
      <c r="J393" s="81"/>
      <c r="K393" s="81"/>
      <c r="L393" s="90"/>
      <c r="M393" s="84"/>
      <c r="N393" s="81"/>
      <c r="O393" s="81"/>
      <c r="P393" s="81"/>
      <c r="Q393" s="81"/>
      <c r="R393" s="90"/>
      <c r="S393" s="84"/>
      <c r="T393" s="81"/>
      <c r="U393" s="81"/>
      <c r="V393" s="81"/>
      <c r="W393" s="81"/>
      <c r="X393" s="90"/>
      <c r="AA393" s="81"/>
      <c r="AB393" s="81"/>
      <c r="AC393" s="81"/>
    </row>
    <row r="394" spans="2:29" ht="15" customHeight="1" x14ac:dyDescent="0.25">
      <c r="B394" s="81"/>
      <c r="C394" s="81"/>
      <c r="D394" s="81"/>
      <c r="E394" s="84"/>
      <c r="F394" s="90"/>
      <c r="G394" s="84"/>
      <c r="H394" s="81"/>
      <c r="I394" s="81"/>
      <c r="J394" s="81"/>
      <c r="K394" s="81"/>
      <c r="L394" s="90"/>
      <c r="M394" s="84"/>
      <c r="N394" s="81"/>
      <c r="O394" s="81"/>
      <c r="P394" s="81"/>
      <c r="Q394" s="81"/>
      <c r="R394" s="90"/>
      <c r="S394" s="84"/>
      <c r="T394" s="81"/>
      <c r="U394" s="81"/>
      <c r="V394" s="81"/>
      <c r="W394" s="81"/>
      <c r="X394" s="90"/>
      <c r="AA394" s="81"/>
      <c r="AB394" s="81"/>
      <c r="AC394" s="81"/>
    </row>
    <row r="395" spans="2:29" ht="15" customHeight="1" x14ac:dyDescent="0.25">
      <c r="B395" s="81"/>
      <c r="C395" s="81"/>
      <c r="D395" s="81"/>
      <c r="E395" s="84"/>
      <c r="F395" s="90"/>
      <c r="G395" s="84"/>
      <c r="H395" s="81"/>
      <c r="I395" s="81"/>
      <c r="J395" s="81"/>
      <c r="K395" s="81"/>
      <c r="L395" s="90"/>
      <c r="M395" s="84"/>
      <c r="N395" s="81"/>
      <c r="O395" s="81"/>
      <c r="P395" s="81"/>
      <c r="Q395" s="81"/>
      <c r="R395" s="90"/>
      <c r="S395" s="84"/>
      <c r="T395" s="81"/>
      <c r="U395" s="81"/>
      <c r="V395" s="81"/>
      <c r="W395" s="81"/>
      <c r="X395" s="90"/>
      <c r="AA395" s="81"/>
      <c r="AB395" s="81"/>
      <c r="AC395" s="81"/>
    </row>
    <row r="396" spans="2:29" ht="15" customHeight="1" x14ac:dyDescent="0.25">
      <c r="B396" s="81"/>
      <c r="C396" s="81"/>
      <c r="D396" s="81"/>
      <c r="E396" s="84"/>
      <c r="F396" s="90"/>
      <c r="G396" s="84"/>
      <c r="H396" s="81"/>
      <c r="I396" s="81"/>
      <c r="J396" s="81"/>
      <c r="K396" s="81"/>
      <c r="L396" s="90"/>
      <c r="M396" s="84"/>
      <c r="N396" s="81"/>
      <c r="O396" s="81"/>
      <c r="P396" s="81"/>
      <c r="Q396" s="81"/>
      <c r="R396" s="90"/>
      <c r="S396" s="84"/>
      <c r="T396" s="81"/>
      <c r="U396" s="81"/>
      <c r="V396" s="81"/>
      <c r="W396" s="81"/>
      <c r="X396" s="90"/>
      <c r="AA396" s="81"/>
      <c r="AB396" s="81"/>
      <c r="AC396" s="81"/>
    </row>
    <row r="397" spans="2:29" ht="15" customHeight="1" x14ac:dyDescent="0.25">
      <c r="B397" s="81"/>
      <c r="C397" s="81"/>
      <c r="D397" s="81"/>
      <c r="E397" s="84"/>
      <c r="F397" s="90"/>
      <c r="G397" s="84"/>
      <c r="H397" s="81"/>
      <c r="I397" s="81"/>
      <c r="J397" s="81"/>
      <c r="K397" s="81"/>
      <c r="L397" s="90"/>
      <c r="M397" s="84"/>
      <c r="N397" s="81"/>
      <c r="O397" s="81"/>
      <c r="P397" s="81"/>
      <c r="Q397" s="81"/>
      <c r="R397" s="90"/>
      <c r="S397" s="84"/>
      <c r="T397" s="81"/>
      <c r="U397" s="81"/>
      <c r="V397" s="81"/>
      <c r="W397" s="81"/>
      <c r="X397" s="90"/>
      <c r="AA397" s="81"/>
      <c r="AB397" s="81"/>
      <c r="AC397" s="81"/>
    </row>
    <row r="398" spans="2:29" ht="15" customHeight="1" x14ac:dyDescent="0.25">
      <c r="B398" s="81"/>
      <c r="C398" s="81"/>
      <c r="D398" s="81"/>
      <c r="E398" s="84"/>
      <c r="F398" s="90"/>
      <c r="G398" s="84"/>
      <c r="H398" s="81"/>
      <c r="I398" s="81"/>
      <c r="J398" s="81"/>
      <c r="K398" s="81"/>
      <c r="L398" s="90"/>
      <c r="M398" s="84"/>
      <c r="N398" s="81"/>
      <c r="O398" s="81"/>
      <c r="P398" s="81"/>
      <c r="Q398" s="81"/>
      <c r="R398" s="90"/>
      <c r="S398" s="84"/>
      <c r="T398" s="81"/>
      <c r="U398" s="81"/>
      <c r="V398" s="81"/>
      <c r="W398" s="81"/>
      <c r="X398" s="90"/>
      <c r="AA398" s="81"/>
      <c r="AB398" s="81"/>
      <c r="AC398" s="81"/>
    </row>
    <row r="399" spans="2:29" ht="15" customHeight="1" x14ac:dyDescent="0.25">
      <c r="B399" s="81"/>
      <c r="C399" s="81"/>
      <c r="D399" s="81"/>
      <c r="E399" s="84"/>
      <c r="F399" s="90"/>
      <c r="G399" s="84"/>
      <c r="H399" s="81"/>
      <c r="I399" s="81"/>
      <c r="J399" s="81"/>
      <c r="K399" s="81"/>
      <c r="L399" s="90"/>
      <c r="M399" s="84"/>
      <c r="N399" s="81"/>
      <c r="O399" s="81"/>
      <c r="P399" s="81"/>
      <c r="Q399" s="81"/>
      <c r="R399" s="90"/>
      <c r="S399" s="84"/>
      <c r="T399" s="81"/>
      <c r="U399" s="81"/>
      <c r="V399" s="81"/>
      <c r="W399" s="81"/>
      <c r="X399" s="90"/>
      <c r="AA399" s="81"/>
      <c r="AB399" s="81"/>
      <c r="AC399" s="81"/>
    </row>
    <row r="400" spans="2:29" ht="15" customHeight="1" x14ac:dyDescent="0.25">
      <c r="B400" s="81"/>
      <c r="C400" s="81"/>
      <c r="D400" s="81"/>
      <c r="E400" s="84"/>
      <c r="F400" s="90"/>
      <c r="G400" s="84"/>
      <c r="H400" s="81"/>
      <c r="I400" s="81"/>
      <c r="J400" s="81"/>
      <c r="K400" s="81"/>
      <c r="L400" s="90"/>
      <c r="M400" s="84"/>
      <c r="N400" s="81"/>
      <c r="O400" s="81"/>
      <c r="P400" s="81"/>
      <c r="Q400" s="81"/>
      <c r="R400" s="90"/>
      <c r="S400" s="84"/>
      <c r="T400" s="81"/>
      <c r="U400" s="81"/>
      <c r="V400" s="81"/>
      <c r="W400" s="81"/>
      <c r="X400" s="90"/>
      <c r="AA400" s="81"/>
      <c r="AB400" s="81"/>
      <c r="AC400" s="81"/>
    </row>
    <row r="401" spans="2:29" ht="15" customHeight="1" x14ac:dyDescent="0.25">
      <c r="B401" s="81"/>
      <c r="C401" s="81"/>
      <c r="D401" s="81"/>
      <c r="E401" s="84"/>
      <c r="F401" s="90"/>
      <c r="G401" s="84"/>
      <c r="H401" s="81"/>
      <c r="I401" s="81"/>
      <c r="J401" s="81"/>
      <c r="K401" s="81"/>
      <c r="L401" s="90"/>
      <c r="M401" s="84"/>
      <c r="N401" s="81"/>
      <c r="O401" s="81"/>
      <c r="P401" s="81"/>
      <c r="Q401" s="81"/>
      <c r="R401" s="90"/>
      <c r="S401" s="84"/>
      <c r="T401" s="81"/>
      <c r="U401" s="81"/>
      <c r="V401" s="81"/>
      <c r="W401" s="81"/>
      <c r="X401" s="90"/>
      <c r="AA401" s="81"/>
      <c r="AB401" s="81"/>
      <c r="AC401" s="81"/>
    </row>
    <row r="402" spans="2:29" ht="15" customHeight="1" x14ac:dyDescent="0.25">
      <c r="B402" s="81"/>
      <c r="C402" s="81"/>
      <c r="D402" s="81"/>
      <c r="E402" s="84"/>
      <c r="F402" s="90"/>
      <c r="G402" s="84"/>
      <c r="H402" s="81"/>
      <c r="I402" s="81"/>
      <c r="J402" s="81"/>
      <c r="K402" s="81"/>
      <c r="L402" s="90"/>
      <c r="M402" s="84"/>
      <c r="N402" s="81"/>
      <c r="O402" s="81"/>
      <c r="P402" s="81"/>
      <c r="Q402" s="81"/>
      <c r="R402" s="90"/>
      <c r="S402" s="84"/>
      <c r="T402" s="81"/>
      <c r="U402" s="81"/>
      <c r="V402" s="81"/>
      <c r="W402" s="81"/>
      <c r="X402" s="90"/>
      <c r="AA402" s="81"/>
      <c r="AB402" s="81"/>
      <c r="AC402" s="81"/>
    </row>
    <row r="403" spans="2:29" ht="15" customHeight="1" x14ac:dyDescent="0.25">
      <c r="B403" s="81"/>
      <c r="C403" s="81"/>
      <c r="D403" s="81"/>
      <c r="E403" s="84"/>
      <c r="F403" s="90"/>
      <c r="G403" s="84"/>
      <c r="H403" s="81"/>
      <c r="I403" s="81"/>
      <c r="J403" s="81"/>
      <c r="K403" s="81"/>
      <c r="L403" s="90"/>
      <c r="M403" s="84"/>
      <c r="N403" s="81"/>
      <c r="O403" s="81"/>
      <c r="P403" s="81"/>
      <c r="Q403" s="81"/>
      <c r="R403" s="90"/>
      <c r="S403" s="84"/>
      <c r="T403" s="81"/>
      <c r="U403" s="81"/>
      <c r="V403" s="81"/>
      <c r="W403" s="81"/>
      <c r="X403" s="90"/>
      <c r="AA403" s="81"/>
      <c r="AB403" s="81"/>
      <c r="AC403" s="81"/>
    </row>
    <row r="404" spans="2:29" ht="15" customHeight="1" x14ac:dyDescent="0.25">
      <c r="B404" s="81"/>
      <c r="C404" s="81"/>
      <c r="D404" s="81"/>
      <c r="E404" s="84"/>
      <c r="F404" s="90"/>
      <c r="G404" s="84"/>
      <c r="H404" s="81"/>
      <c r="I404" s="81"/>
      <c r="J404" s="81"/>
      <c r="K404" s="81"/>
      <c r="L404" s="90"/>
      <c r="M404" s="84"/>
      <c r="N404" s="81"/>
      <c r="O404" s="81"/>
      <c r="P404" s="81"/>
      <c r="Q404" s="81"/>
      <c r="R404" s="90"/>
      <c r="S404" s="84"/>
      <c r="T404" s="81"/>
      <c r="U404" s="81"/>
      <c r="V404" s="81"/>
      <c r="W404" s="81"/>
      <c r="X404" s="90"/>
      <c r="AA404" s="81"/>
      <c r="AB404" s="81"/>
      <c r="AC404" s="81"/>
    </row>
    <row r="405" spans="2:29" ht="15" customHeight="1" x14ac:dyDescent="0.25">
      <c r="B405" s="81"/>
      <c r="C405" s="81"/>
      <c r="D405" s="81"/>
      <c r="E405" s="84"/>
      <c r="F405" s="90"/>
      <c r="G405" s="84"/>
      <c r="H405" s="81"/>
      <c r="I405" s="81"/>
      <c r="J405" s="81"/>
      <c r="K405" s="81"/>
      <c r="L405" s="90"/>
      <c r="M405" s="84"/>
      <c r="N405" s="81"/>
      <c r="O405" s="81"/>
      <c r="P405" s="81"/>
      <c r="Q405" s="81"/>
      <c r="R405" s="90"/>
      <c r="S405" s="84"/>
      <c r="T405" s="81"/>
      <c r="U405" s="81"/>
      <c r="V405" s="81"/>
      <c r="W405" s="81"/>
      <c r="X405" s="90"/>
      <c r="AA405" s="81"/>
      <c r="AB405" s="81"/>
      <c r="AC405" s="81"/>
    </row>
    <row r="406" spans="2:29" ht="15" customHeight="1" x14ac:dyDescent="0.25">
      <c r="B406" s="81"/>
      <c r="C406" s="81"/>
      <c r="D406" s="81"/>
      <c r="E406" s="84"/>
      <c r="F406" s="90"/>
      <c r="G406" s="84"/>
      <c r="H406" s="81"/>
      <c r="I406" s="81"/>
      <c r="J406" s="81"/>
      <c r="K406" s="81"/>
      <c r="L406" s="90"/>
      <c r="M406" s="84"/>
      <c r="N406" s="81"/>
      <c r="O406" s="81"/>
      <c r="P406" s="81"/>
      <c r="Q406" s="81"/>
      <c r="R406" s="90"/>
      <c r="S406" s="84"/>
      <c r="T406" s="81"/>
      <c r="U406" s="81"/>
      <c r="V406" s="81"/>
      <c r="W406" s="81"/>
      <c r="X406" s="90"/>
      <c r="AA406" s="81"/>
      <c r="AB406" s="81"/>
      <c r="AC406" s="81"/>
    </row>
    <row r="407" spans="2:29" ht="15" customHeight="1" x14ac:dyDescent="0.25">
      <c r="B407" s="81"/>
      <c r="C407" s="81"/>
      <c r="D407" s="81"/>
      <c r="E407" s="84"/>
      <c r="F407" s="90"/>
      <c r="G407" s="84"/>
      <c r="H407" s="81"/>
      <c r="I407" s="81"/>
      <c r="J407" s="81"/>
      <c r="K407" s="81"/>
      <c r="L407" s="90"/>
      <c r="M407" s="84"/>
      <c r="N407" s="81"/>
      <c r="O407" s="81"/>
      <c r="P407" s="81"/>
      <c r="Q407" s="81"/>
      <c r="R407" s="90"/>
      <c r="S407" s="84"/>
      <c r="T407" s="81"/>
      <c r="U407" s="81"/>
      <c r="V407" s="81"/>
      <c r="W407" s="81"/>
      <c r="X407" s="90"/>
      <c r="AA407" s="81"/>
      <c r="AB407" s="81"/>
      <c r="AC407" s="81"/>
    </row>
    <row r="408" spans="2:29" ht="15" customHeight="1" x14ac:dyDescent="0.25">
      <c r="B408" s="81"/>
      <c r="C408" s="81"/>
      <c r="D408" s="81"/>
      <c r="E408" s="84"/>
      <c r="F408" s="90"/>
      <c r="G408" s="84"/>
      <c r="H408" s="81"/>
      <c r="I408" s="81"/>
      <c r="J408" s="81"/>
      <c r="K408" s="81"/>
      <c r="L408" s="90"/>
      <c r="M408" s="84"/>
      <c r="N408" s="81"/>
      <c r="O408" s="81"/>
      <c r="P408" s="81"/>
      <c r="Q408" s="81"/>
      <c r="R408" s="90"/>
      <c r="S408" s="84"/>
      <c r="T408" s="81"/>
      <c r="U408" s="81"/>
      <c r="V408" s="81"/>
      <c r="W408" s="81"/>
      <c r="X408" s="90"/>
      <c r="AA408" s="81"/>
      <c r="AB408" s="81"/>
      <c r="AC408" s="81"/>
    </row>
    <row r="409" spans="2:29" ht="15" customHeight="1" x14ac:dyDescent="0.25">
      <c r="B409" s="81"/>
      <c r="C409" s="81"/>
      <c r="D409" s="81"/>
      <c r="E409" s="84"/>
      <c r="F409" s="90"/>
      <c r="G409" s="84"/>
      <c r="H409" s="81"/>
      <c r="I409" s="81"/>
      <c r="J409" s="81"/>
      <c r="K409" s="81"/>
      <c r="L409" s="90"/>
      <c r="M409" s="84"/>
      <c r="N409" s="81"/>
      <c r="O409" s="81"/>
      <c r="P409" s="81"/>
      <c r="Q409" s="81"/>
      <c r="R409" s="90"/>
      <c r="S409" s="84"/>
      <c r="T409" s="81"/>
      <c r="U409" s="81"/>
      <c r="V409" s="81"/>
      <c r="W409" s="81"/>
      <c r="X409" s="90"/>
      <c r="AA409" s="81"/>
      <c r="AB409" s="81"/>
      <c r="AC409" s="81"/>
    </row>
    <row r="410" spans="2:29" ht="15" customHeight="1" x14ac:dyDescent="0.25">
      <c r="B410" s="81"/>
      <c r="C410" s="81"/>
      <c r="D410" s="81"/>
      <c r="E410" s="84"/>
      <c r="F410" s="90"/>
      <c r="G410" s="84"/>
      <c r="H410" s="81"/>
      <c r="I410" s="81"/>
      <c r="J410" s="81"/>
      <c r="K410" s="81"/>
      <c r="L410" s="90"/>
      <c r="M410" s="84"/>
      <c r="N410" s="81"/>
      <c r="O410" s="81"/>
      <c r="P410" s="81"/>
      <c r="Q410" s="81"/>
      <c r="R410" s="90"/>
      <c r="S410" s="84"/>
      <c r="T410" s="81"/>
      <c r="U410" s="81"/>
      <c r="V410" s="81"/>
      <c r="W410" s="81"/>
      <c r="X410" s="90"/>
      <c r="AA410" s="81"/>
      <c r="AB410" s="81"/>
      <c r="AC410" s="81"/>
    </row>
    <row r="411" spans="2:29" ht="15" customHeight="1" x14ac:dyDescent="0.25">
      <c r="B411" s="81"/>
      <c r="C411" s="81"/>
      <c r="D411" s="81"/>
      <c r="E411" s="84"/>
      <c r="F411" s="90"/>
      <c r="G411" s="84"/>
      <c r="H411" s="81"/>
      <c r="I411" s="81"/>
      <c r="J411" s="81"/>
      <c r="K411" s="81"/>
      <c r="L411" s="90"/>
      <c r="M411" s="84"/>
      <c r="N411" s="81"/>
      <c r="O411" s="81"/>
      <c r="P411" s="81"/>
      <c r="Q411" s="81"/>
      <c r="R411" s="90"/>
      <c r="S411" s="84"/>
      <c r="T411" s="81"/>
      <c r="U411" s="81"/>
      <c r="V411" s="81"/>
      <c r="W411" s="81"/>
      <c r="X411" s="90"/>
      <c r="AA411" s="81"/>
      <c r="AB411" s="81"/>
      <c r="AC411" s="81"/>
    </row>
    <row r="412" spans="2:29" ht="15" customHeight="1" x14ac:dyDescent="0.25">
      <c r="B412" s="81"/>
      <c r="C412" s="81"/>
      <c r="D412" s="81"/>
      <c r="E412" s="84"/>
      <c r="F412" s="90"/>
      <c r="G412" s="84"/>
      <c r="H412" s="81"/>
      <c r="I412" s="81"/>
      <c r="J412" s="81"/>
      <c r="K412" s="81"/>
      <c r="L412" s="90"/>
      <c r="M412" s="84"/>
      <c r="N412" s="81"/>
      <c r="O412" s="81"/>
      <c r="P412" s="81"/>
      <c r="Q412" s="81"/>
      <c r="R412" s="90"/>
      <c r="S412" s="84"/>
      <c r="T412" s="81"/>
      <c r="U412" s="81"/>
      <c r="V412" s="81"/>
      <c r="W412" s="81"/>
      <c r="X412" s="90"/>
      <c r="AA412" s="81"/>
      <c r="AB412" s="81"/>
      <c r="AC412" s="81"/>
    </row>
    <row r="413" spans="2:29" ht="15" customHeight="1" x14ac:dyDescent="0.25">
      <c r="B413" s="81"/>
      <c r="C413" s="81"/>
      <c r="D413" s="81"/>
      <c r="E413" s="84"/>
      <c r="F413" s="90"/>
      <c r="G413" s="84"/>
      <c r="H413" s="81"/>
      <c r="I413" s="81"/>
      <c r="J413" s="81"/>
      <c r="K413" s="81"/>
      <c r="L413" s="90"/>
      <c r="M413" s="84"/>
      <c r="N413" s="81"/>
      <c r="O413" s="81"/>
      <c r="P413" s="81"/>
      <c r="Q413" s="81"/>
      <c r="R413" s="90"/>
      <c r="S413" s="84"/>
      <c r="T413" s="81"/>
      <c r="U413" s="81"/>
      <c r="V413" s="81"/>
      <c r="W413" s="81"/>
      <c r="X413" s="90"/>
      <c r="AA413" s="81"/>
      <c r="AB413" s="81"/>
      <c r="AC413" s="81"/>
    </row>
    <row r="414" spans="2:29" ht="15" customHeight="1" x14ac:dyDescent="0.25">
      <c r="B414" s="81"/>
      <c r="C414" s="81"/>
      <c r="D414" s="81"/>
      <c r="E414" s="84"/>
      <c r="F414" s="90"/>
      <c r="G414" s="84"/>
      <c r="H414" s="81"/>
      <c r="I414" s="81"/>
      <c r="J414" s="81"/>
      <c r="K414" s="81"/>
      <c r="L414" s="90"/>
      <c r="M414" s="84"/>
      <c r="N414" s="81"/>
      <c r="O414" s="81"/>
      <c r="P414" s="81"/>
      <c r="Q414" s="81"/>
      <c r="R414" s="90"/>
      <c r="S414" s="84"/>
      <c r="T414" s="81"/>
      <c r="U414" s="81"/>
      <c r="V414" s="81"/>
      <c r="W414" s="81"/>
      <c r="X414" s="90"/>
      <c r="AA414" s="81"/>
      <c r="AB414" s="81"/>
      <c r="AC414" s="81"/>
    </row>
    <row r="415" spans="2:29" ht="15" customHeight="1" x14ac:dyDescent="0.25">
      <c r="B415" s="81"/>
      <c r="C415" s="81"/>
      <c r="D415" s="81"/>
      <c r="E415" s="84"/>
      <c r="F415" s="90"/>
      <c r="G415" s="84"/>
      <c r="H415" s="81"/>
      <c r="I415" s="81"/>
      <c r="J415" s="81"/>
      <c r="K415" s="81"/>
      <c r="L415" s="90"/>
      <c r="M415" s="84"/>
      <c r="N415" s="81"/>
      <c r="O415" s="81"/>
      <c r="P415" s="81"/>
      <c r="Q415" s="81"/>
      <c r="R415" s="90"/>
      <c r="S415" s="84"/>
      <c r="T415" s="81"/>
      <c r="U415" s="81"/>
      <c r="V415" s="81"/>
      <c r="W415" s="81"/>
      <c r="X415" s="90"/>
      <c r="AA415" s="81"/>
      <c r="AB415" s="81"/>
      <c r="AC415" s="81"/>
    </row>
    <row r="416" spans="2:29" ht="15" customHeight="1" x14ac:dyDescent="0.25">
      <c r="B416" s="81"/>
      <c r="C416" s="81"/>
      <c r="D416" s="81"/>
      <c r="E416" s="84"/>
      <c r="F416" s="90"/>
      <c r="G416" s="84"/>
      <c r="H416" s="81"/>
      <c r="I416" s="81"/>
      <c r="J416" s="81"/>
      <c r="K416" s="81"/>
      <c r="L416" s="90"/>
      <c r="M416" s="84"/>
      <c r="N416" s="81"/>
      <c r="O416" s="81"/>
      <c r="P416" s="81"/>
      <c r="Q416" s="81"/>
      <c r="R416" s="90"/>
      <c r="S416" s="84"/>
      <c r="T416" s="81"/>
      <c r="U416" s="81"/>
      <c r="V416" s="81"/>
      <c r="W416" s="81"/>
      <c r="X416" s="90"/>
      <c r="AA416" s="81"/>
      <c r="AB416" s="81"/>
      <c r="AC416" s="81"/>
    </row>
    <row r="417" spans="2:29" ht="15" customHeight="1" x14ac:dyDescent="0.25">
      <c r="B417" s="81"/>
      <c r="C417" s="81"/>
      <c r="D417" s="81"/>
      <c r="E417" s="84"/>
      <c r="F417" s="90"/>
      <c r="G417" s="84"/>
      <c r="H417" s="81"/>
      <c r="I417" s="81"/>
      <c r="J417" s="81"/>
      <c r="K417" s="81"/>
      <c r="L417" s="90"/>
      <c r="M417" s="84"/>
      <c r="N417" s="81"/>
      <c r="O417" s="81"/>
      <c r="P417" s="81"/>
      <c r="Q417" s="81"/>
      <c r="R417" s="90"/>
      <c r="S417" s="84"/>
      <c r="T417" s="81"/>
      <c r="U417" s="81"/>
      <c r="V417" s="81"/>
      <c r="W417" s="81"/>
      <c r="X417" s="90"/>
      <c r="AA417" s="81"/>
      <c r="AB417" s="81"/>
      <c r="AC417" s="81"/>
    </row>
    <row r="418" spans="2:29" ht="15" customHeight="1" x14ac:dyDescent="0.25">
      <c r="B418" s="81"/>
      <c r="C418" s="81"/>
      <c r="D418" s="81"/>
      <c r="E418" s="84"/>
      <c r="F418" s="90"/>
      <c r="G418" s="84"/>
      <c r="H418" s="81"/>
      <c r="I418" s="81"/>
      <c r="J418" s="81"/>
      <c r="K418" s="81"/>
      <c r="L418" s="90"/>
      <c r="M418" s="84"/>
      <c r="N418" s="81"/>
      <c r="O418" s="81"/>
      <c r="P418" s="81"/>
      <c r="Q418" s="81"/>
      <c r="R418" s="90"/>
      <c r="S418" s="84"/>
      <c r="T418" s="81"/>
      <c r="U418" s="81"/>
      <c r="V418" s="81"/>
      <c r="W418" s="81"/>
      <c r="X418" s="90"/>
      <c r="AA418" s="81"/>
      <c r="AB418" s="81"/>
      <c r="AC418" s="81"/>
    </row>
    <row r="419" spans="2:29" ht="15" customHeight="1" x14ac:dyDescent="0.25">
      <c r="B419" s="81"/>
      <c r="C419" s="81"/>
      <c r="D419" s="81"/>
      <c r="E419" s="84"/>
      <c r="F419" s="90"/>
      <c r="G419" s="84"/>
      <c r="H419" s="81"/>
      <c r="I419" s="81"/>
      <c r="J419" s="81"/>
      <c r="K419" s="81"/>
      <c r="L419" s="90"/>
      <c r="M419" s="84"/>
      <c r="N419" s="81"/>
      <c r="O419" s="81"/>
      <c r="P419" s="81"/>
      <c r="Q419" s="81"/>
      <c r="R419" s="90"/>
      <c r="S419" s="84"/>
      <c r="T419" s="81"/>
      <c r="U419" s="81"/>
      <c r="V419" s="81"/>
      <c r="W419" s="81"/>
      <c r="X419" s="90"/>
      <c r="AA419" s="81"/>
      <c r="AB419" s="81"/>
      <c r="AC419" s="81"/>
    </row>
    <row r="420" spans="2:29" ht="15" customHeight="1" x14ac:dyDescent="0.25">
      <c r="B420" s="81"/>
      <c r="C420" s="81"/>
      <c r="D420" s="81"/>
      <c r="E420" s="84"/>
      <c r="F420" s="90"/>
      <c r="G420" s="84"/>
      <c r="H420" s="81"/>
      <c r="I420" s="81"/>
      <c r="J420" s="81"/>
      <c r="K420" s="81"/>
      <c r="L420" s="90"/>
      <c r="M420" s="84"/>
      <c r="N420" s="81"/>
      <c r="O420" s="81"/>
      <c r="P420" s="81"/>
      <c r="Q420" s="81"/>
      <c r="R420" s="90"/>
      <c r="S420" s="84"/>
      <c r="T420" s="81"/>
      <c r="U420" s="81"/>
      <c r="V420" s="81"/>
      <c r="W420" s="81"/>
      <c r="X420" s="90"/>
      <c r="AA420" s="81"/>
      <c r="AB420" s="81"/>
      <c r="AC420" s="81"/>
    </row>
    <row r="421" spans="2:29" ht="15" customHeight="1" x14ac:dyDescent="0.25">
      <c r="B421" s="81"/>
      <c r="C421" s="81"/>
      <c r="D421" s="81"/>
      <c r="E421" s="84"/>
      <c r="F421" s="90"/>
      <c r="G421" s="84"/>
      <c r="H421" s="81"/>
      <c r="I421" s="81"/>
      <c r="J421" s="81"/>
      <c r="K421" s="81"/>
      <c r="L421" s="90"/>
      <c r="M421" s="84"/>
      <c r="N421" s="81"/>
      <c r="O421" s="81"/>
      <c r="P421" s="81"/>
      <c r="Q421" s="81"/>
      <c r="R421" s="90"/>
      <c r="S421" s="84"/>
      <c r="T421" s="81"/>
      <c r="U421" s="81"/>
      <c r="V421" s="81"/>
      <c r="W421" s="81"/>
      <c r="X421" s="90"/>
      <c r="AA421" s="81"/>
      <c r="AB421" s="81"/>
      <c r="AC421" s="81"/>
    </row>
    <row r="422" spans="2:29" ht="15" customHeight="1" x14ac:dyDescent="0.25">
      <c r="B422" s="81"/>
      <c r="C422" s="81"/>
      <c r="D422" s="81"/>
      <c r="E422" s="84"/>
      <c r="F422" s="90"/>
      <c r="G422" s="84"/>
      <c r="H422" s="81"/>
      <c r="I422" s="81"/>
      <c r="J422" s="81"/>
      <c r="K422" s="81"/>
      <c r="L422" s="90"/>
      <c r="M422" s="84"/>
      <c r="N422" s="81"/>
      <c r="O422" s="81"/>
      <c r="P422" s="81"/>
      <c r="Q422" s="81"/>
      <c r="R422" s="90"/>
      <c r="S422" s="84"/>
      <c r="T422" s="81"/>
      <c r="U422" s="81"/>
      <c r="V422" s="81"/>
      <c r="W422" s="81"/>
      <c r="X422" s="90"/>
      <c r="AA422" s="81"/>
      <c r="AB422" s="81"/>
      <c r="AC422" s="81"/>
    </row>
    <row r="423" spans="2:29" ht="15" customHeight="1" x14ac:dyDescent="0.25">
      <c r="B423" s="81"/>
      <c r="C423" s="81"/>
      <c r="D423" s="81"/>
      <c r="E423" s="84"/>
      <c r="F423" s="90"/>
      <c r="G423" s="84"/>
      <c r="H423" s="81"/>
      <c r="I423" s="81"/>
      <c r="J423" s="81"/>
      <c r="K423" s="81"/>
      <c r="L423" s="90"/>
      <c r="M423" s="84"/>
      <c r="N423" s="81"/>
      <c r="O423" s="81"/>
      <c r="P423" s="81"/>
      <c r="Q423" s="81"/>
      <c r="R423" s="90"/>
      <c r="S423" s="84"/>
      <c r="T423" s="81"/>
      <c r="U423" s="81"/>
      <c r="V423" s="81"/>
      <c r="W423" s="81"/>
      <c r="X423" s="90"/>
      <c r="AA423" s="81"/>
      <c r="AB423" s="81"/>
      <c r="AC423" s="81"/>
    </row>
    <row r="424" spans="2:29" ht="15" customHeight="1" x14ac:dyDescent="0.25">
      <c r="B424" s="81"/>
      <c r="C424" s="81"/>
      <c r="D424" s="81"/>
      <c r="E424" s="84"/>
      <c r="F424" s="90"/>
      <c r="G424" s="84"/>
      <c r="H424" s="81"/>
      <c r="I424" s="81"/>
      <c r="J424" s="81"/>
      <c r="K424" s="81"/>
      <c r="L424" s="90"/>
      <c r="M424" s="84"/>
      <c r="N424" s="81"/>
      <c r="O424" s="81"/>
      <c r="P424" s="81"/>
      <c r="Q424" s="81"/>
      <c r="R424" s="90"/>
      <c r="S424" s="84"/>
      <c r="T424" s="81"/>
      <c r="U424" s="81"/>
      <c r="V424" s="81"/>
      <c r="W424" s="81"/>
      <c r="X424" s="90"/>
      <c r="AA424" s="81"/>
      <c r="AB424" s="81"/>
      <c r="AC424" s="81"/>
    </row>
    <row r="425" spans="2:29" ht="15" customHeight="1" x14ac:dyDescent="0.25">
      <c r="B425" s="81"/>
      <c r="C425" s="81"/>
      <c r="D425" s="81"/>
      <c r="E425" s="84"/>
      <c r="F425" s="90"/>
      <c r="G425" s="84"/>
      <c r="H425" s="81"/>
      <c r="I425" s="81"/>
      <c r="J425" s="81"/>
      <c r="K425" s="81"/>
      <c r="L425" s="90"/>
      <c r="M425" s="84"/>
      <c r="N425" s="81"/>
      <c r="O425" s="81"/>
      <c r="P425" s="81"/>
      <c r="Q425" s="81"/>
      <c r="R425" s="90"/>
      <c r="S425" s="84"/>
      <c r="T425" s="81"/>
      <c r="U425" s="81"/>
      <c r="V425" s="81"/>
      <c r="W425" s="81"/>
      <c r="X425" s="90"/>
      <c r="AA425" s="81"/>
      <c r="AB425" s="81"/>
      <c r="AC425" s="81"/>
    </row>
    <row r="426" spans="2:29" ht="15" customHeight="1" x14ac:dyDescent="0.25">
      <c r="B426" s="81"/>
      <c r="C426" s="81"/>
      <c r="D426" s="81"/>
      <c r="E426" s="84"/>
      <c r="F426" s="90"/>
      <c r="G426" s="84"/>
      <c r="H426" s="81"/>
      <c r="I426" s="81"/>
      <c r="J426" s="81"/>
      <c r="K426" s="81"/>
      <c r="L426" s="90"/>
      <c r="M426" s="84"/>
      <c r="N426" s="81"/>
      <c r="O426" s="81"/>
      <c r="P426" s="81"/>
      <c r="Q426" s="81"/>
      <c r="R426" s="90"/>
      <c r="S426" s="84"/>
      <c r="T426" s="81"/>
      <c r="U426" s="81"/>
      <c r="V426" s="81"/>
      <c r="W426" s="81"/>
      <c r="X426" s="90"/>
      <c r="AA426" s="81"/>
      <c r="AB426" s="81"/>
      <c r="AC426" s="81"/>
    </row>
    <row r="427" spans="2:29" ht="15" customHeight="1" x14ac:dyDescent="0.25">
      <c r="B427" s="81"/>
      <c r="C427" s="81"/>
      <c r="D427" s="81"/>
      <c r="E427" s="84"/>
      <c r="F427" s="90"/>
      <c r="G427" s="84"/>
      <c r="H427" s="81"/>
      <c r="I427" s="81"/>
      <c r="J427" s="81"/>
      <c r="K427" s="81"/>
      <c r="L427" s="90"/>
      <c r="M427" s="84"/>
      <c r="N427" s="81"/>
      <c r="O427" s="81"/>
      <c r="P427" s="81"/>
      <c r="Q427" s="81"/>
      <c r="R427" s="90"/>
      <c r="S427" s="84"/>
      <c r="T427" s="81"/>
      <c r="U427" s="81"/>
      <c r="V427" s="81"/>
      <c r="W427" s="81"/>
      <c r="X427" s="90"/>
      <c r="AA427" s="81"/>
      <c r="AB427" s="81"/>
      <c r="AC427" s="81"/>
    </row>
    <row r="428" spans="2:29" ht="15" customHeight="1" x14ac:dyDescent="0.25">
      <c r="B428" s="81"/>
      <c r="C428" s="81"/>
      <c r="D428" s="81"/>
      <c r="E428" s="84"/>
      <c r="F428" s="90"/>
      <c r="G428" s="84"/>
      <c r="H428" s="81"/>
      <c r="I428" s="81"/>
      <c r="J428" s="81"/>
      <c r="K428" s="81"/>
      <c r="L428" s="90"/>
      <c r="M428" s="84"/>
      <c r="N428" s="81"/>
      <c r="O428" s="81"/>
      <c r="P428" s="81"/>
      <c r="Q428" s="81"/>
      <c r="R428" s="90"/>
      <c r="S428" s="84"/>
      <c r="T428" s="81"/>
      <c r="U428" s="81"/>
      <c r="V428" s="81"/>
      <c r="W428" s="81"/>
      <c r="X428" s="90"/>
      <c r="AA428" s="81"/>
      <c r="AB428" s="81"/>
      <c r="AC428" s="81"/>
    </row>
    <row r="429" spans="2:29" ht="15" customHeight="1" x14ac:dyDescent="0.25">
      <c r="B429" s="81"/>
      <c r="C429" s="81"/>
      <c r="D429" s="81"/>
      <c r="E429" s="84"/>
      <c r="F429" s="90"/>
      <c r="G429" s="84"/>
      <c r="H429" s="81"/>
      <c r="I429" s="81"/>
      <c r="J429" s="81"/>
      <c r="K429" s="81"/>
      <c r="L429" s="90"/>
      <c r="M429" s="84"/>
      <c r="N429" s="81"/>
      <c r="O429" s="81"/>
      <c r="P429" s="81"/>
      <c r="Q429" s="81"/>
      <c r="R429" s="90"/>
      <c r="S429" s="84"/>
      <c r="T429" s="81"/>
      <c r="U429" s="81"/>
      <c r="V429" s="81"/>
      <c r="W429" s="81"/>
      <c r="X429" s="90"/>
      <c r="AA429" s="81"/>
      <c r="AB429" s="81"/>
      <c r="AC429" s="81"/>
    </row>
    <row r="430" spans="2:29" ht="15" customHeight="1" x14ac:dyDescent="0.25">
      <c r="B430" s="81"/>
      <c r="C430" s="81"/>
      <c r="D430" s="81"/>
      <c r="E430" s="84"/>
      <c r="F430" s="90"/>
      <c r="G430" s="84"/>
      <c r="H430" s="81"/>
      <c r="I430" s="81"/>
      <c r="J430" s="81"/>
      <c r="K430" s="81"/>
      <c r="L430" s="90"/>
      <c r="M430" s="84"/>
      <c r="N430" s="81"/>
      <c r="O430" s="81"/>
      <c r="P430" s="81"/>
      <c r="Q430" s="81"/>
      <c r="R430" s="90"/>
      <c r="S430" s="84"/>
      <c r="T430" s="81"/>
      <c r="U430" s="81"/>
      <c r="V430" s="81"/>
      <c r="W430" s="81"/>
      <c r="X430" s="90"/>
      <c r="AA430" s="81"/>
      <c r="AB430" s="81"/>
      <c r="AC430" s="81"/>
    </row>
    <row r="431" spans="2:29" ht="15" customHeight="1" x14ac:dyDescent="0.25">
      <c r="B431" s="81"/>
      <c r="C431" s="81"/>
      <c r="D431" s="81"/>
      <c r="E431" s="84"/>
      <c r="F431" s="90"/>
      <c r="G431" s="84"/>
      <c r="H431" s="81"/>
      <c r="I431" s="81"/>
      <c r="J431" s="81"/>
      <c r="K431" s="81"/>
      <c r="L431" s="90"/>
      <c r="M431" s="84"/>
      <c r="N431" s="81"/>
      <c r="O431" s="81"/>
      <c r="P431" s="81"/>
      <c r="Q431" s="81"/>
      <c r="R431" s="90"/>
      <c r="S431" s="84"/>
      <c r="T431" s="81"/>
      <c r="U431" s="81"/>
      <c r="V431" s="81"/>
      <c r="W431" s="81"/>
      <c r="X431" s="90"/>
      <c r="AA431" s="81"/>
      <c r="AB431" s="81"/>
      <c r="AC431" s="81"/>
    </row>
    <row r="432" spans="2:29" ht="15" customHeight="1" x14ac:dyDescent="0.25">
      <c r="B432" s="81"/>
      <c r="C432" s="81"/>
      <c r="D432" s="81"/>
      <c r="E432" s="84"/>
      <c r="F432" s="90"/>
      <c r="G432" s="84"/>
      <c r="H432" s="81"/>
      <c r="I432" s="81"/>
      <c r="J432" s="81"/>
      <c r="K432" s="81"/>
      <c r="L432" s="90"/>
      <c r="M432" s="84"/>
      <c r="N432" s="81"/>
      <c r="O432" s="81"/>
      <c r="P432" s="81"/>
      <c r="Q432" s="81"/>
      <c r="R432" s="90"/>
      <c r="S432" s="84"/>
      <c r="T432" s="81"/>
      <c r="U432" s="81"/>
      <c r="V432" s="81"/>
      <c r="W432" s="81"/>
      <c r="X432" s="90"/>
      <c r="AA432" s="81"/>
      <c r="AB432" s="81"/>
      <c r="AC432" s="81"/>
    </row>
    <row r="433" spans="2:29" ht="15" customHeight="1" x14ac:dyDescent="0.25">
      <c r="B433" s="81"/>
      <c r="C433" s="81"/>
      <c r="D433" s="81"/>
      <c r="E433" s="84"/>
      <c r="F433" s="90"/>
      <c r="G433" s="84"/>
      <c r="H433" s="81"/>
      <c r="I433" s="81"/>
      <c r="J433" s="81"/>
      <c r="K433" s="81"/>
      <c r="L433" s="90"/>
      <c r="M433" s="84"/>
      <c r="N433" s="81"/>
      <c r="O433" s="81"/>
      <c r="P433" s="81"/>
      <c r="Q433" s="81"/>
      <c r="R433" s="90"/>
      <c r="S433" s="84"/>
      <c r="T433" s="81"/>
      <c r="U433" s="81"/>
      <c r="V433" s="81"/>
      <c r="W433" s="81"/>
      <c r="X433" s="90"/>
      <c r="AA433" s="81"/>
      <c r="AB433" s="81"/>
      <c r="AC433" s="81"/>
    </row>
    <row r="434" spans="2:29" ht="15" customHeight="1" x14ac:dyDescent="0.25">
      <c r="B434" s="81"/>
      <c r="C434" s="81"/>
      <c r="D434" s="81"/>
      <c r="E434" s="84"/>
      <c r="F434" s="90"/>
      <c r="G434" s="84"/>
      <c r="H434" s="81"/>
      <c r="I434" s="81"/>
      <c r="J434" s="81"/>
      <c r="K434" s="81"/>
      <c r="L434" s="90"/>
      <c r="M434" s="84"/>
      <c r="N434" s="81"/>
      <c r="O434" s="81"/>
      <c r="P434" s="81"/>
      <c r="Q434" s="81"/>
      <c r="R434" s="90"/>
      <c r="S434" s="84"/>
      <c r="T434" s="81"/>
      <c r="U434" s="81"/>
      <c r="V434" s="81"/>
      <c r="W434" s="81"/>
      <c r="X434" s="90"/>
      <c r="AA434" s="81"/>
      <c r="AB434" s="81"/>
      <c r="AC434" s="81"/>
    </row>
    <row r="435" spans="2:29" ht="15" customHeight="1" x14ac:dyDescent="0.25">
      <c r="B435" s="81"/>
      <c r="C435" s="81"/>
      <c r="D435" s="81"/>
      <c r="E435" s="84"/>
      <c r="F435" s="90"/>
      <c r="G435" s="84"/>
      <c r="H435" s="81"/>
      <c r="I435" s="81"/>
      <c r="J435" s="81"/>
      <c r="K435" s="81"/>
      <c r="L435" s="90"/>
      <c r="M435" s="84"/>
      <c r="N435" s="81"/>
      <c r="O435" s="81"/>
      <c r="P435" s="81"/>
      <c r="Q435" s="81"/>
      <c r="R435" s="90"/>
      <c r="S435" s="84"/>
      <c r="T435" s="81"/>
      <c r="U435" s="81"/>
      <c r="V435" s="81"/>
      <c r="W435" s="81"/>
      <c r="X435" s="90"/>
      <c r="AA435" s="81"/>
      <c r="AB435" s="81"/>
      <c r="AC435" s="81"/>
    </row>
    <row r="436" spans="2:29" ht="15" customHeight="1" x14ac:dyDescent="0.25">
      <c r="B436" s="81"/>
      <c r="C436" s="81"/>
      <c r="D436" s="81"/>
      <c r="E436" s="84"/>
      <c r="F436" s="90"/>
      <c r="G436" s="84"/>
      <c r="H436" s="81"/>
      <c r="I436" s="81"/>
      <c r="J436" s="81"/>
      <c r="K436" s="81"/>
      <c r="L436" s="90"/>
      <c r="M436" s="84"/>
      <c r="N436" s="81"/>
      <c r="O436" s="81"/>
      <c r="P436" s="81"/>
      <c r="Q436" s="81"/>
      <c r="R436" s="90"/>
      <c r="S436" s="84"/>
      <c r="T436" s="81"/>
      <c r="U436" s="81"/>
      <c r="V436" s="81"/>
      <c r="W436" s="81"/>
      <c r="X436" s="90"/>
      <c r="AA436" s="81"/>
      <c r="AB436" s="81"/>
      <c r="AC436" s="81"/>
    </row>
    <row r="437" spans="2:29" ht="15" customHeight="1" x14ac:dyDescent="0.25">
      <c r="B437" s="81"/>
      <c r="C437" s="81"/>
      <c r="D437" s="81"/>
      <c r="E437" s="84"/>
      <c r="F437" s="90"/>
      <c r="G437" s="84"/>
      <c r="H437" s="81"/>
      <c r="I437" s="81"/>
      <c r="J437" s="81"/>
      <c r="K437" s="81"/>
      <c r="L437" s="90"/>
      <c r="M437" s="84"/>
      <c r="N437" s="81"/>
      <c r="O437" s="81"/>
      <c r="P437" s="81"/>
      <c r="Q437" s="81"/>
      <c r="R437" s="90"/>
      <c r="S437" s="84"/>
      <c r="T437" s="81"/>
      <c r="U437" s="81"/>
      <c r="V437" s="81"/>
      <c r="W437" s="81"/>
      <c r="X437" s="90"/>
      <c r="AA437" s="81"/>
      <c r="AB437" s="81"/>
      <c r="AC437" s="81"/>
    </row>
    <row r="438" spans="2:29" ht="15" customHeight="1" x14ac:dyDescent="0.25">
      <c r="B438" s="81"/>
      <c r="C438" s="81"/>
      <c r="D438" s="81"/>
      <c r="E438" s="84"/>
      <c r="F438" s="90"/>
      <c r="G438" s="84"/>
      <c r="H438" s="81"/>
      <c r="I438" s="81"/>
      <c r="J438" s="81"/>
      <c r="K438" s="81"/>
      <c r="L438" s="90"/>
      <c r="M438" s="84"/>
      <c r="N438" s="81"/>
      <c r="O438" s="81"/>
      <c r="P438" s="81"/>
      <c r="Q438" s="81"/>
      <c r="R438" s="90"/>
      <c r="S438" s="84"/>
      <c r="T438" s="81"/>
      <c r="U438" s="81"/>
      <c r="V438" s="81"/>
      <c r="W438" s="81"/>
      <c r="X438" s="90"/>
      <c r="AA438" s="81"/>
      <c r="AB438" s="81"/>
      <c r="AC438" s="81"/>
    </row>
    <row r="439" spans="2:29" ht="15" customHeight="1" x14ac:dyDescent="0.25">
      <c r="B439" s="81"/>
      <c r="C439" s="81"/>
      <c r="D439" s="81"/>
      <c r="E439" s="84"/>
      <c r="F439" s="90"/>
      <c r="G439" s="84"/>
      <c r="H439" s="81"/>
      <c r="I439" s="81"/>
      <c r="J439" s="81"/>
      <c r="K439" s="81"/>
      <c r="L439" s="90"/>
      <c r="M439" s="84"/>
      <c r="N439" s="81"/>
      <c r="O439" s="81"/>
      <c r="P439" s="81"/>
      <c r="Q439" s="81"/>
      <c r="R439" s="90"/>
      <c r="S439" s="84"/>
      <c r="T439" s="81"/>
      <c r="U439" s="81"/>
      <c r="V439" s="81"/>
      <c r="W439" s="81"/>
      <c r="X439" s="90"/>
      <c r="AA439" s="81"/>
      <c r="AB439" s="81"/>
      <c r="AC439" s="81"/>
    </row>
    <row r="440" spans="2:29" ht="15" customHeight="1" x14ac:dyDescent="0.25">
      <c r="B440" s="81"/>
      <c r="C440" s="81"/>
      <c r="D440" s="81"/>
      <c r="E440" s="84"/>
      <c r="F440" s="90"/>
      <c r="G440" s="84"/>
      <c r="H440" s="81"/>
      <c r="I440" s="81"/>
      <c r="J440" s="81"/>
      <c r="K440" s="81"/>
      <c r="L440" s="90"/>
      <c r="M440" s="84"/>
      <c r="N440" s="81"/>
      <c r="O440" s="81"/>
      <c r="P440" s="81"/>
      <c r="Q440" s="81"/>
      <c r="R440" s="90"/>
      <c r="S440" s="84"/>
      <c r="T440" s="81"/>
      <c r="U440" s="81"/>
      <c r="V440" s="81"/>
      <c r="W440" s="81"/>
      <c r="X440" s="90"/>
      <c r="AA440" s="81"/>
      <c r="AB440" s="81"/>
      <c r="AC440" s="81"/>
    </row>
    <row r="441" spans="2:29" ht="15" customHeight="1" x14ac:dyDescent="0.25">
      <c r="B441" s="81"/>
      <c r="C441" s="81"/>
      <c r="D441" s="81"/>
      <c r="E441" s="84"/>
      <c r="F441" s="90"/>
      <c r="G441" s="84"/>
      <c r="H441" s="81"/>
      <c r="I441" s="81"/>
      <c r="J441" s="81"/>
      <c r="K441" s="81"/>
      <c r="L441" s="90"/>
      <c r="M441" s="84"/>
      <c r="N441" s="81"/>
      <c r="O441" s="81"/>
      <c r="P441" s="81"/>
      <c r="Q441" s="81"/>
      <c r="R441" s="90"/>
      <c r="S441" s="84"/>
      <c r="T441" s="81"/>
      <c r="U441" s="81"/>
      <c r="V441" s="81"/>
      <c r="W441" s="81"/>
      <c r="X441" s="90"/>
      <c r="AA441" s="81"/>
      <c r="AB441" s="81"/>
      <c r="AC441" s="81"/>
    </row>
    <row r="442" spans="2:29" ht="15" customHeight="1" x14ac:dyDescent="0.25">
      <c r="B442" s="81"/>
      <c r="C442" s="81"/>
      <c r="D442" s="81"/>
      <c r="E442" s="84"/>
      <c r="F442" s="90"/>
      <c r="G442" s="84"/>
      <c r="H442" s="81"/>
      <c r="I442" s="81"/>
      <c r="J442" s="81"/>
      <c r="K442" s="81"/>
      <c r="L442" s="90"/>
      <c r="M442" s="84"/>
      <c r="N442" s="81"/>
      <c r="O442" s="81"/>
      <c r="P442" s="81"/>
      <c r="Q442" s="81"/>
      <c r="R442" s="90"/>
      <c r="S442" s="84"/>
      <c r="T442" s="81"/>
      <c r="U442" s="81"/>
      <c r="V442" s="81"/>
      <c r="W442" s="81"/>
      <c r="X442" s="90"/>
      <c r="AA442" s="81"/>
      <c r="AB442" s="81"/>
      <c r="AC442" s="81"/>
    </row>
    <row r="443" spans="2:29" ht="15" customHeight="1" x14ac:dyDescent="0.25">
      <c r="B443" s="81"/>
      <c r="C443" s="81"/>
      <c r="D443" s="81"/>
      <c r="E443" s="84"/>
      <c r="F443" s="90"/>
      <c r="G443" s="84"/>
      <c r="H443" s="81"/>
      <c r="I443" s="81"/>
      <c r="J443" s="81"/>
      <c r="K443" s="81"/>
      <c r="L443" s="90"/>
      <c r="M443" s="84"/>
      <c r="N443" s="81"/>
      <c r="O443" s="81"/>
      <c r="P443" s="81"/>
      <c r="Q443" s="81"/>
      <c r="R443" s="90"/>
      <c r="S443" s="84"/>
      <c r="T443" s="81"/>
      <c r="U443" s="81"/>
      <c r="V443" s="81"/>
      <c r="W443" s="81"/>
      <c r="X443" s="90"/>
      <c r="AA443" s="81"/>
      <c r="AB443" s="81"/>
      <c r="AC443" s="81"/>
    </row>
    <row r="444" spans="2:29" ht="15" customHeight="1" x14ac:dyDescent="0.25">
      <c r="B444" s="81"/>
      <c r="C444" s="81"/>
      <c r="D444" s="81"/>
      <c r="E444" s="84"/>
      <c r="F444" s="90"/>
      <c r="G444" s="84"/>
      <c r="H444" s="81"/>
      <c r="I444" s="81"/>
      <c r="J444" s="81"/>
      <c r="K444" s="81"/>
      <c r="L444" s="90"/>
      <c r="M444" s="84"/>
      <c r="N444" s="81"/>
      <c r="O444" s="81"/>
      <c r="P444" s="81"/>
      <c r="Q444" s="81"/>
      <c r="R444" s="90"/>
      <c r="S444" s="84"/>
      <c r="T444" s="81"/>
      <c r="U444" s="81"/>
      <c r="V444" s="81"/>
      <c r="W444" s="81"/>
      <c r="X444" s="90"/>
      <c r="AA444" s="81"/>
      <c r="AB444" s="81"/>
      <c r="AC444" s="81"/>
    </row>
    <row r="445" spans="2:29" ht="15" customHeight="1" x14ac:dyDescent="0.25">
      <c r="B445" s="81"/>
      <c r="C445" s="81"/>
      <c r="D445" s="81"/>
      <c r="E445" s="84"/>
      <c r="F445" s="90"/>
      <c r="G445" s="84"/>
      <c r="H445" s="81"/>
      <c r="I445" s="81"/>
      <c r="J445" s="81"/>
      <c r="K445" s="81"/>
      <c r="L445" s="90"/>
      <c r="M445" s="84"/>
      <c r="N445" s="81"/>
      <c r="O445" s="81"/>
      <c r="P445" s="81"/>
      <c r="Q445" s="81"/>
      <c r="R445" s="90"/>
      <c r="S445" s="84"/>
      <c r="T445" s="81"/>
      <c r="U445" s="81"/>
      <c r="V445" s="81"/>
      <c r="W445" s="81"/>
      <c r="X445" s="90"/>
      <c r="AA445" s="81"/>
      <c r="AB445" s="81"/>
      <c r="AC445" s="81"/>
    </row>
    <row r="446" spans="2:29" ht="15" customHeight="1" x14ac:dyDescent="0.25">
      <c r="B446" s="81"/>
      <c r="C446" s="81"/>
      <c r="D446" s="81"/>
      <c r="E446" s="84"/>
      <c r="F446" s="90"/>
      <c r="G446" s="84"/>
      <c r="H446" s="81"/>
      <c r="I446" s="81"/>
      <c r="J446" s="81"/>
      <c r="K446" s="81"/>
      <c r="L446" s="90"/>
      <c r="M446" s="84"/>
      <c r="N446" s="81"/>
      <c r="O446" s="81"/>
      <c r="P446" s="81"/>
      <c r="Q446" s="81"/>
      <c r="R446" s="90"/>
      <c r="S446" s="84"/>
      <c r="T446" s="81"/>
      <c r="U446" s="81"/>
      <c r="V446" s="81"/>
      <c r="W446" s="81"/>
      <c r="X446" s="90"/>
      <c r="AA446" s="81"/>
      <c r="AB446" s="81"/>
      <c r="AC446" s="81"/>
    </row>
    <row r="447" spans="2:29" ht="15" customHeight="1" x14ac:dyDescent="0.25">
      <c r="B447" s="81"/>
      <c r="C447" s="81"/>
      <c r="D447" s="81"/>
      <c r="E447" s="84"/>
      <c r="F447" s="90"/>
      <c r="G447" s="84"/>
      <c r="H447" s="81"/>
      <c r="I447" s="81"/>
      <c r="J447" s="81"/>
      <c r="K447" s="81"/>
      <c r="L447" s="90"/>
      <c r="M447" s="84"/>
      <c r="N447" s="81"/>
      <c r="O447" s="81"/>
      <c r="P447" s="81"/>
      <c r="Q447" s="81"/>
      <c r="R447" s="90"/>
      <c r="S447" s="84"/>
      <c r="T447" s="81"/>
      <c r="U447" s="81"/>
      <c r="V447" s="81"/>
      <c r="W447" s="81"/>
      <c r="X447" s="90"/>
      <c r="AA447" s="81"/>
      <c r="AB447" s="81"/>
      <c r="AC447" s="81"/>
    </row>
    <row r="448" spans="2:29" ht="15" customHeight="1" x14ac:dyDescent="0.25">
      <c r="B448" s="81"/>
      <c r="C448" s="81"/>
      <c r="D448" s="81"/>
      <c r="E448" s="84"/>
      <c r="F448" s="90"/>
      <c r="G448" s="84"/>
      <c r="H448" s="81"/>
      <c r="I448" s="81"/>
      <c r="J448" s="81"/>
      <c r="K448" s="81"/>
      <c r="L448" s="90"/>
      <c r="M448" s="84"/>
      <c r="N448" s="81"/>
      <c r="O448" s="81"/>
      <c r="P448" s="81"/>
      <c r="Q448" s="81"/>
      <c r="R448" s="90"/>
      <c r="S448" s="84"/>
      <c r="T448" s="81"/>
      <c r="U448" s="81"/>
      <c r="V448" s="81"/>
      <c r="W448" s="81"/>
      <c r="X448" s="90"/>
      <c r="AA448" s="81"/>
      <c r="AB448" s="81"/>
      <c r="AC448" s="81"/>
    </row>
    <row r="449" spans="2:29" ht="15" customHeight="1" x14ac:dyDescent="0.25">
      <c r="B449" s="81"/>
      <c r="C449" s="81"/>
      <c r="D449" s="81"/>
      <c r="E449" s="84"/>
      <c r="F449" s="90"/>
      <c r="G449" s="84"/>
      <c r="H449" s="81"/>
      <c r="I449" s="81"/>
      <c r="J449" s="81"/>
      <c r="K449" s="81"/>
      <c r="L449" s="90"/>
      <c r="M449" s="84"/>
      <c r="N449" s="81"/>
      <c r="O449" s="81"/>
      <c r="P449" s="81"/>
      <c r="Q449" s="81"/>
      <c r="R449" s="90"/>
      <c r="S449" s="84"/>
      <c r="T449" s="81"/>
      <c r="U449" s="81"/>
      <c r="V449" s="81"/>
      <c r="W449" s="81"/>
      <c r="X449" s="90"/>
      <c r="AA449" s="81"/>
      <c r="AB449" s="81"/>
      <c r="AC449" s="81"/>
    </row>
    <row r="450" spans="2:29" ht="15" customHeight="1" x14ac:dyDescent="0.25">
      <c r="B450" s="81"/>
      <c r="C450" s="81"/>
      <c r="D450" s="81"/>
      <c r="E450" s="84"/>
      <c r="F450" s="90"/>
      <c r="G450" s="84"/>
      <c r="H450" s="81"/>
      <c r="I450" s="81"/>
      <c r="J450" s="81"/>
      <c r="K450" s="81"/>
      <c r="L450" s="90"/>
      <c r="M450" s="84"/>
      <c r="N450" s="81"/>
      <c r="O450" s="81"/>
      <c r="P450" s="81"/>
      <c r="Q450" s="81"/>
      <c r="R450" s="90"/>
      <c r="S450" s="84"/>
      <c r="T450" s="81"/>
      <c r="U450" s="81"/>
      <c r="V450" s="81"/>
      <c r="W450" s="81"/>
      <c r="X450" s="90"/>
      <c r="AA450" s="81"/>
      <c r="AB450" s="81"/>
      <c r="AC450" s="81"/>
    </row>
    <row r="451" spans="2:29" ht="15" customHeight="1" x14ac:dyDescent="0.25">
      <c r="B451" s="81"/>
      <c r="C451" s="81"/>
      <c r="D451" s="81"/>
      <c r="E451" s="84"/>
      <c r="F451" s="90"/>
      <c r="G451" s="84"/>
      <c r="H451" s="81"/>
      <c r="I451" s="81"/>
      <c r="J451" s="81"/>
      <c r="K451" s="81"/>
      <c r="L451" s="90"/>
      <c r="M451" s="84"/>
      <c r="N451" s="81"/>
      <c r="O451" s="81"/>
      <c r="P451" s="81"/>
      <c r="Q451" s="81"/>
      <c r="R451" s="90"/>
      <c r="S451" s="84"/>
      <c r="T451" s="81"/>
      <c r="U451" s="81"/>
      <c r="V451" s="81"/>
      <c r="W451" s="81"/>
      <c r="X451" s="90"/>
      <c r="AA451" s="81"/>
      <c r="AB451" s="81"/>
      <c r="AC451" s="81"/>
    </row>
    <row r="452" spans="2:29" ht="15" customHeight="1" x14ac:dyDescent="0.25">
      <c r="B452" s="81"/>
      <c r="C452" s="81"/>
      <c r="D452" s="81"/>
      <c r="E452" s="84"/>
      <c r="F452" s="90"/>
      <c r="G452" s="84"/>
      <c r="H452" s="81"/>
      <c r="I452" s="81"/>
      <c r="J452" s="81"/>
      <c r="K452" s="81"/>
      <c r="L452" s="90"/>
      <c r="M452" s="84"/>
      <c r="N452" s="81"/>
      <c r="O452" s="81"/>
      <c r="P452" s="81"/>
      <c r="Q452" s="81"/>
      <c r="R452" s="90"/>
      <c r="S452" s="84"/>
      <c r="T452" s="81"/>
      <c r="U452" s="81"/>
      <c r="V452" s="81"/>
      <c r="W452" s="81"/>
      <c r="X452" s="90"/>
      <c r="AA452" s="81"/>
      <c r="AB452" s="81"/>
      <c r="AC452" s="81"/>
    </row>
    <row r="453" spans="2:29" ht="15" customHeight="1" x14ac:dyDescent="0.25">
      <c r="B453" s="81"/>
      <c r="C453" s="81"/>
      <c r="D453" s="81"/>
      <c r="E453" s="84"/>
      <c r="F453" s="90"/>
      <c r="G453" s="84"/>
      <c r="H453" s="81"/>
      <c r="I453" s="81"/>
      <c r="J453" s="81"/>
      <c r="K453" s="81"/>
      <c r="L453" s="90"/>
      <c r="M453" s="84"/>
      <c r="N453" s="81"/>
      <c r="O453" s="81"/>
      <c r="P453" s="81"/>
      <c r="Q453" s="81"/>
      <c r="R453" s="90"/>
      <c r="S453" s="84"/>
      <c r="T453" s="81"/>
      <c r="U453" s="81"/>
      <c r="V453" s="81"/>
      <c r="W453" s="81"/>
      <c r="X453" s="90"/>
      <c r="AA453" s="81"/>
      <c r="AB453" s="81"/>
      <c r="AC453" s="81"/>
    </row>
    <row r="454" spans="2:29" ht="15" customHeight="1" x14ac:dyDescent="0.25">
      <c r="B454" s="81"/>
      <c r="C454" s="81"/>
      <c r="D454" s="81"/>
      <c r="E454" s="84"/>
      <c r="F454" s="90"/>
      <c r="G454" s="84"/>
      <c r="H454" s="81"/>
      <c r="I454" s="81"/>
      <c r="J454" s="81"/>
      <c r="K454" s="81"/>
      <c r="L454" s="90"/>
      <c r="M454" s="84"/>
      <c r="N454" s="81"/>
      <c r="O454" s="81"/>
      <c r="P454" s="81"/>
      <c r="Q454" s="81"/>
      <c r="R454" s="90"/>
      <c r="S454" s="84"/>
      <c r="T454" s="81"/>
      <c r="U454" s="81"/>
      <c r="V454" s="81"/>
      <c r="W454" s="81"/>
      <c r="X454" s="90"/>
      <c r="AA454" s="81"/>
      <c r="AB454" s="81"/>
      <c r="AC454" s="81"/>
    </row>
    <row r="455" spans="2:29" ht="15" customHeight="1" x14ac:dyDescent="0.25">
      <c r="B455" s="81"/>
      <c r="C455" s="81"/>
      <c r="D455" s="81"/>
      <c r="E455" s="84"/>
      <c r="F455" s="90"/>
      <c r="G455" s="84"/>
      <c r="H455" s="81"/>
      <c r="I455" s="81"/>
      <c r="J455" s="81"/>
      <c r="K455" s="81"/>
      <c r="L455" s="90"/>
      <c r="M455" s="84"/>
      <c r="N455" s="81"/>
      <c r="O455" s="81"/>
      <c r="P455" s="81"/>
      <c r="Q455" s="81"/>
      <c r="R455" s="90"/>
      <c r="S455" s="84"/>
      <c r="T455" s="81"/>
      <c r="U455" s="81"/>
      <c r="V455" s="81"/>
      <c r="W455" s="81"/>
      <c r="X455" s="90"/>
      <c r="AA455" s="81"/>
      <c r="AB455" s="81"/>
      <c r="AC455" s="81"/>
    </row>
    <row r="456" spans="2:29" ht="15" customHeight="1" x14ac:dyDescent="0.25">
      <c r="B456" s="81"/>
      <c r="C456" s="81"/>
      <c r="D456" s="81"/>
      <c r="E456" s="84"/>
      <c r="F456" s="90"/>
      <c r="G456" s="84"/>
      <c r="H456" s="81"/>
      <c r="I456" s="81"/>
      <c r="J456" s="81"/>
      <c r="K456" s="81"/>
      <c r="L456" s="90"/>
      <c r="M456" s="84"/>
      <c r="N456" s="81"/>
      <c r="O456" s="81"/>
      <c r="P456" s="81"/>
      <c r="Q456" s="81"/>
      <c r="R456" s="90"/>
      <c r="S456" s="84"/>
      <c r="T456" s="81"/>
      <c r="U456" s="81"/>
      <c r="V456" s="81"/>
      <c r="W456" s="81"/>
      <c r="X456" s="90"/>
      <c r="AA456" s="81"/>
      <c r="AB456" s="81"/>
      <c r="AC456" s="81"/>
    </row>
    <row r="457" spans="2:29" ht="15" customHeight="1" x14ac:dyDescent="0.25">
      <c r="B457" s="81"/>
      <c r="C457" s="81"/>
      <c r="D457" s="81"/>
      <c r="E457" s="84"/>
      <c r="F457" s="90"/>
      <c r="G457" s="84"/>
      <c r="H457" s="81"/>
      <c r="I457" s="81"/>
      <c r="J457" s="81"/>
      <c r="K457" s="81"/>
      <c r="L457" s="90"/>
      <c r="M457" s="84"/>
      <c r="N457" s="81"/>
      <c r="O457" s="81"/>
      <c r="P457" s="81"/>
      <c r="Q457" s="81"/>
      <c r="R457" s="90"/>
      <c r="S457" s="84"/>
      <c r="T457" s="81"/>
      <c r="U457" s="81"/>
      <c r="V457" s="81"/>
      <c r="W457" s="81"/>
      <c r="X457" s="90"/>
      <c r="AA457" s="81"/>
      <c r="AB457" s="81"/>
      <c r="AC457" s="81"/>
    </row>
    <row r="458" spans="2:29" ht="15" customHeight="1" x14ac:dyDescent="0.25">
      <c r="B458" s="81"/>
      <c r="C458" s="81"/>
      <c r="D458" s="81"/>
      <c r="E458" s="84"/>
      <c r="F458" s="90"/>
      <c r="G458" s="84"/>
      <c r="H458" s="81"/>
      <c r="I458" s="81"/>
      <c r="J458" s="81"/>
      <c r="K458" s="81"/>
      <c r="L458" s="90"/>
      <c r="M458" s="84"/>
      <c r="N458" s="81"/>
      <c r="O458" s="81"/>
      <c r="P458" s="81"/>
      <c r="Q458" s="81"/>
      <c r="R458" s="90"/>
      <c r="S458" s="84"/>
      <c r="T458" s="81"/>
      <c r="U458" s="81"/>
      <c r="V458" s="81"/>
      <c r="W458" s="81"/>
      <c r="X458" s="90"/>
      <c r="AA458" s="81"/>
      <c r="AB458" s="81"/>
      <c r="AC458" s="81"/>
    </row>
    <row r="459" spans="2:29" ht="15" customHeight="1" x14ac:dyDescent="0.25">
      <c r="B459" s="81"/>
      <c r="C459" s="81"/>
      <c r="D459" s="81"/>
      <c r="E459" s="84"/>
      <c r="F459" s="90"/>
      <c r="G459" s="84"/>
      <c r="H459" s="81"/>
      <c r="I459" s="81"/>
      <c r="J459" s="81"/>
      <c r="K459" s="81"/>
      <c r="L459" s="90"/>
      <c r="M459" s="84"/>
      <c r="N459" s="81"/>
      <c r="O459" s="81"/>
      <c r="P459" s="81"/>
      <c r="Q459" s="81"/>
      <c r="R459" s="90"/>
      <c r="S459" s="84"/>
      <c r="T459" s="81"/>
      <c r="U459" s="81"/>
      <c r="V459" s="81"/>
      <c r="W459" s="81"/>
      <c r="X459" s="90"/>
      <c r="AA459" s="81"/>
      <c r="AB459" s="81"/>
      <c r="AC459" s="81"/>
    </row>
    <row r="460" spans="2:29" ht="15" customHeight="1" x14ac:dyDescent="0.25">
      <c r="B460" s="81"/>
      <c r="C460" s="81"/>
      <c r="D460" s="81"/>
      <c r="E460" s="84"/>
      <c r="F460" s="90"/>
      <c r="G460" s="84"/>
      <c r="H460" s="81"/>
      <c r="I460" s="81"/>
      <c r="J460" s="81"/>
      <c r="K460" s="81"/>
      <c r="L460" s="90"/>
      <c r="M460" s="84"/>
      <c r="N460" s="81"/>
      <c r="O460" s="81"/>
      <c r="P460" s="81"/>
      <c r="Q460" s="81"/>
      <c r="R460" s="90"/>
      <c r="S460" s="84"/>
      <c r="T460" s="81"/>
      <c r="U460" s="81"/>
      <c r="V460" s="81"/>
      <c r="W460" s="81"/>
      <c r="X460" s="90"/>
      <c r="AA460" s="81"/>
      <c r="AB460" s="81"/>
      <c r="AC460" s="81"/>
    </row>
    <row r="461" spans="2:29" ht="15" customHeight="1" x14ac:dyDescent="0.25">
      <c r="B461" s="81"/>
      <c r="C461" s="81"/>
      <c r="D461" s="81"/>
      <c r="E461" s="84"/>
      <c r="F461" s="90"/>
      <c r="G461" s="84"/>
      <c r="H461" s="81"/>
      <c r="I461" s="81"/>
      <c r="J461" s="81"/>
      <c r="K461" s="81"/>
      <c r="L461" s="90"/>
      <c r="M461" s="84"/>
      <c r="N461" s="81"/>
      <c r="O461" s="81"/>
      <c r="P461" s="81"/>
      <c r="Q461" s="81"/>
      <c r="R461" s="90"/>
      <c r="S461" s="84"/>
      <c r="T461" s="81"/>
      <c r="U461" s="81"/>
      <c r="V461" s="81"/>
      <c r="W461" s="81"/>
      <c r="X461" s="90"/>
      <c r="AA461" s="81"/>
      <c r="AB461" s="81"/>
      <c r="AC461" s="81"/>
    </row>
    <row r="462" spans="2:29" ht="15" customHeight="1" x14ac:dyDescent="0.25">
      <c r="B462" s="81"/>
      <c r="C462" s="81"/>
      <c r="D462" s="81"/>
      <c r="E462" s="84"/>
      <c r="F462" s="90"/>
      <c r="G462" s="84"/>
      <c r="H462" s="81"/>
      <c r="I462" s="81"/>
      <c r="J462" s="81"/>
      <c r="K462" s="81"/>
      <c r="L462" s="90"/>
      <c r="M462" s="84"/>
      <c r="N462" s="81"/>
      <c r="O462" s="81"/>
      <c r="P462" s="81"/>
      <c r="Q462" s="81"/>
      <c r="R462" s="90"/>
      <c r="S462" s="84"/>
      <c r="T462" s="81"/>
      <c r="U462" s="81"/>
      <c r="V462" s="81"/>
      <c r="W462" s="81"/>
      <c r="X462" s="90"/>
      <c r="AA462" s="81"/>
      <c r="AB462" s="81"/>
      <c r="AC462" s="81"/>
    </row>
    <row r="463" spans="2:29" ht="15" customHeight="1" x14ac:dyDescent="0.25">
      <c r="B463" s="81"/>
      <c r="C463" s="81"/>
      <c r="D463" s="81"/>
      <c r="E463" s="84"/>
      <c r="F463" s="90"/>
      <c r="G463" s="84"/>
      <c r="H463" s="81"/>
      <c r="I463" s="81"/>
      <c r="J463" s="81"/>
      <c r="K463" s="81"/>
      <c r="L463" s="90"/>
      <c r="M463" s="84"/>
      <c r="N463" s="81"/>
      <c r="O463" s="81"/>
      <c r="P463" s="81"/>
      <c r="Q463" s="81"/>
      <c r="R463" s="90"/>
      <c r="S463" s="84"/>
      <c r="T463" s="81"/>
      <c r="U463" s="81"/>
      <c r="V463" s="81"/>
      <c r="W463" s="81"/>
      <c r="X463" s="90"/>
      <c r="AA463" s="81"/>
      <c r="AB463" s="81"/>
      <c r="AC463" s="81"/>
    </row>
    <row r="464" spans="2:29" ht="15" customHeight="1" x14ac:dyDescent="0.25">
      <c r="B464" s="81"/>
      <c r="C464" s="81"/>
      <c r="D464" s="81"/>
      <c r="E464" s="84"/>
      <c r="F464" s="90"/>
      <c r="G464" s="84"/>
      <c r="H464" s="81"/>
      <c r="I464" s="81"/>
      <c r="J464" s="81"/>
      <c r="K464" s="81"/>
      <c r="L464" s="90"/>
      <c r="M464" s="84"/>
      <c r="N464" s="81"/>
      <c r="O464" s="81"/>
      <c r="P464" s="81"/>
      <c r="Q464" s="81"/>
      <c r="R464" s="90"/>
      <c r="S464" s="84"/>
      <c r="T464" s="81"/>
      <c r="U464" s="81"/>
      <c r="V464" s="81"/>
      <c r="W464" s="81"/>
      <c r="X464" s="90"/>
      <c r="AA464" s="81"/>
      <c r="AB464" s="81"/>
      <c r="AC464" s="81"/>
    </row>
    <row r="465" spans="2:29" ht="15" customHeight="1" x14ac:dyDescent="0.25">
      <c r="B465" s="81"/>
      <c r="C465" s="81"/>
      <c r="D465" s="81"/>
      <c r="E465" s="84"/>
      <c r="F465" s="90"/>
      <c r="G465" s="84"/>
      <c r="H465" s="81"/>
      <c r="I465" s="81"/>
      <c r="J465" s="81"/>
      <c r="K465" s="81"/>
      <c r="L465" s="90"/>
      <c r="M465" s="84"/>
      <c r="N465" s="81"/>
      <c r="O465" s="81"/>
      <c r="P465" s="81"/>
      <c r="Q465" s="81"/>
      <c r="R465" s="90"/>
      <c r="S465" s="84"/>
      <c r="T465" s="81"/>
      <c r="U465" s="81"/>
      <c r="V465" s="81"/>
      <c r="W465" s="81"/>
      <c r="X465" s="90"/>
      <c r="AA465" s="81"/>
      <c r="AB465" s="81"/>
      <c r="AC465" s="81"/>
    </row>
    <row r="466" spans="2:29" ht="15" customHeight="1" x14ac:dyDescent="0.25">
      <c r="B466" s="81"/>
      <c r="C466" s="81"/>
      <c r="D466" s="81"/>
      <c r="E466" s="84"/>
      <c r="F466" s="90"/>
      <c r="G466" s="84"/>
      <c r="H466" s="81"/>
      <c r="I466" s="81"/>
      <c r="J466" s="81"/>
      <c r="K466" s="81"/>
      <c r="L466" s="90"/>
      <c r="M466" s="84"/>
      <c r="N466" s="81"/>
      <c r="O466" s="81"/>
      <c r="P466" s="81"/>
      <c r="Q466" s="81"/>
      <c r="R466" s="90"/>
      <c r="S466" s="84"/>
      <c r="T466" s="81"/>
      <c r="U466" s="81"/>
      <c r="V466" s="81"/>
      <c r="W466" s="81"/>
      <c r="X466" s="90"/>
      <c r="AA466" s="81"/>
      <c r="AB466" s="81"/>
      <c r="AC466" s="81"/>
    </row>
    <row r="467" spans="2:29" ht="15" customHeight="1" x14ac:dyDescent="0.25">
      <c r="B467" s="81"/>
      <c r="C467" s="81"/>
      <c r="D467" s="81"/>
      <c r="E467" s="84"/>
      <c r="F467" s="90"/>
      <c r="G467" s="84"/>
      <c r="H467" s="81"/>
      <c r="I467" s="81"/>
      <c r="J467" s="81"/>
      <c r="K467" s="81"/>
      <c r="L467" s="90"/>
      <c r="M467" s="84"/>
      <c r="N467" s="81"/>
      <c r="O467" s="81"/>
      <c r="P467" s="81"/>
      <c r="Q467" s="81"/>
      <c r="R467" s="90"/>
      <c r="S467" s="84"/>
      <c r="T467" s="81"/>
      <c r="U467" s="81"/>
      <c r="V467" s="81"/>
      <c r="W467" s="81"/>
      <c r="X467" s="90"/>
      <c r="AA467" s="81"/>
      <c r="AB467" s="81"/>
      <c r="AC467" s="81"/>
    </row>
    <row r="468" spans="2:29" ht="15" customHeight="1" x14ac:dyDescent="0.25">
      <c r="B468" s="81"/>
      <c r="C468" s="81"/>
      <c r="D468" s="81"/>
      <c r="E468" s="84"/>
      <c r="F468" s="90"/>
      <c r="G468" s="84"/>
      <c r="H468" s="81"/>
      <c r="I468" s="81"/>
      <c r="J468" s="81"/>
      <c r="K468" s="81"/>
      <c r="L468" s="90"/>
      <c r="M468" s="84"/>
      <c r="N468" s="81"/>
      <c r="O468" s="81"/>
      <c r="P468" s="81"/>
      <c r="Q468" s="81"/>
      <c r="R468" s="90"/>
      <c r="S468" s="84"/>
      <c r="T468" s="81"/>
      <c r="U468" s="81"/>
      <c r="V468" s="81"/>
      <c r="W468" s="81"/>
      <c r="X468" s="90"/>
      <c r="AA468" s="81"/>
      <c r="AB468" s="81"/>
      <c r="AC468" s="81"/>
    </row>
    <row r="469" spans="2:29" ht="15" customHeight="1" x14ac:dyDescent="0.25">
      <c r="B469" s="81"/>
      <c r="C469" s="81"/>
      <c r="D469" s="81"/>
      <c r="E469" s="84"/>
      <c r="F469" s="90"/>
      <c r="G469" s="84"/>
      <c r="H469" s="81"/>
      <c r="I469" s="81"/>
      <c r="J469" s="81"/>
      <c r="K469" s="81"/>
      <c r="L469" s="90"/>
      <c r="M469" s="84"/>
      <c r="N469" s="81"/>
      <c r="O469" s="81"/>
      <c r="P469" s="81"/>
      <c r="Q469" s="81"/>
      <c r="R469" s="90"/>
      <c r="S469" s="84"/>
      <c r="T469" s="81"/>
      <c r="U469" s="81"/>
      <c r="V469" s="81"/>
      <c r="W469" s="81"/>
      <c r="X469" s="90"/>
      <c r="AA469" s="81"/>
      <c r="AB469" s="81"/>
      <c r="AC469" s="81"/>
    </row>
    <row r="470" spans="2:29" ht="15" customHeight="1" x14ac:dyDescent="0.25">
      <c r="B470" s="81"/>
      <c r="C470" s="81"/>
      <c r="D470" s="81"/>
      <c r="E470" s="84"/>
      <c r="F470" s="90"/>
      <c r="G470" s="84"/>
      <c r="H470" s="81"/>
      <c r="I470" s="81"/>
      <c r="J470" s="81"/>
      <c r="K470" s="81"/>
      <c r="L470" s="90"/>
      <c r="M470" s="84"/>
      <c r="N470" s="81"/>
      <c r="O470" s="81"/>
      <c r="P470" s="81"/>
      <c r="Q470" s="81"/>
      <c r="R470" s="90"/>
      <c r="S470" s="84"/>
      <c r="T470" s="81"/>
      <c r="U470" s="81"/>
      <c r="V470" s="81"/>
      <c r="W470" s="81"/>
      <c r="X470" s="90"/>
      <c r="AA470" s="81"/>
      <c r="AB470" s="81"/>
      <c r="AC470" s="81"/>
    </row>
    <row r="471" spans="2:29" ht="15" customHeight="1" x14ac:dyDescent="0.25">
      <c r="B471" s="81"/>
      <c r="C471" s="81"/>
      <c r="D471" s="81"/>
      <c r="E471" s="84"/>
      <c r="F471" s="90"/>
      <c r="G471" s="84"/>
      <c r="H471" s="81"/>
      <c r="I471" s="81"/>
      <c r="J471" s="81"/>
      <c r="K471" s="81"/>
      <c r="L471" s="90"/>
      <c r="M471" s="84"/>
      <c r="N471" s="81"/>
      <c r="O471" s="81"/>
      <c r="P471" s="81"/>
      <c r="Q471" s="81"/>
      <c r="R471" s="90"/>
      <c r="S471" s="84"/>
      <c r="T471" s="81"/>
      <c r="U471" s="81"/>
      <c r="V471" s="81"/>
      <c r="W471" s="81"/>
      <c r="X471" s="90"/>
      <c r="AA471" s="81"/>
      <c r="AB471" s="81"/>
      <c r="AC471" s="81"/>
    </row>
    <row r="472" spans="2:29" ht="15" customHeight="1" x14ac:dyDescent="0.25">
      <c r="B472" s="81"/>
      <c r="C472" s="81"/>
      <c r="D472" s="81"/>
      <c r="E472" s="84"/>
      <c r="F472" s="90"/>
      <c r="G472" s="84"/>
      <c r="H472" s="81"/>
      <c r="I472" s="81"/>
      <c r="J472" s="81"/>
      <c r="K472" s="81"/>
      <c r="L472" s="90"/>
      <c r="M472" s="84"/>
      <c r="N472" s="81"/>
      <c r="O472" s="81"/>
      <c r="P472" s="81"/>
      <c r="Q472" s="81"/>
      <c r="R472" s="90"/>
      <c r="S472" s="84"/>
      <c r="T472" s="81"/>
      <c r="U472" s="81"/>
      <c r="V472" s="81"/>
      <c r="W472" s="81"/>
      <c r="X472" s="90"/>
      <c r="AA472" s="81"/>
      <c r="AB472" s="81"/>
      <c r="AC472" s="81"/>
    </row>
    <row r="473" spans="2:29" ht="15" customHeight="1" x14ac:dyDescent="0.25">
      <c r="B473" s="81"/>
      <c r="C473" s="81"/>
      <c r="D473" s="81"/>
      <c r="E473" s="84"/>
      <c r="F473" s="90"/>
      <c r="G473" s="84"/>
      <c r="H473" s="81"/>
      <c r="I473" s="81"/>
      <c r="J473" s="81"/>
      <c r="K473" s="81"/>
      <c r="L473" s="90"/>
      <c r="M473" s="84"/>
      <c r="N473" s="81"/>
      <c r="O473" s="81"/>
      <c r="P473" s="81"/>
      <c r="Q473" s="81"/>
      <c r="R473" s="90"/>
      <c r="S473" s="84"/>
      <c r="T473" s="81"/>
      <c r="U473" s="81"/>
      <c r="V473" s="81"/>
      <c r="W473" s="81"/>
      <c r="X473" s="90"/>
      <c r="AA473" s="81"/>
      <c r="AB473" s="81"/>
      <c r="AC473" s="81"/>
    </row>
    <row r="474" spans="2:29" ht="15" customHeight="1" x14ac:dyDescent="0.25">
      <c r="B474" s="81"/>
      <c r="C474" s="81"/>
      <c r="D474" s="81"/>
      <c r="E474" s="84"/>
      <c r="F474" s="90"/>
      <c r="G474" s="84"/>
      <c r="H474" s="81"/>
      <c r="I474" s="81"/>
      <c r="J474" s="81"/>
      <c r="K474" s="81"/>
      <c r="L474" s="90"/>
      <c r="M474" s="84"/>
      <c r="N474" s="81"/>
      <c r="O474" s="81"/>
      <c r="P474" s="81"/>
      <c r="Q474" s="81"/>
      <c r="R474" s="90"/>
      <c r="S474" s="84"/>
      <c r="T474" s="81"/>
      <c r="U474" s="81"/>
      <c r="V474" s="81"/>
      <c r="W474" s="81"/>
      <c r="X474" s="90"/>
      <c r="AA474" s="81"/>
      <c r="AB474" s="81"/>
      <c r="AC474" s="81"/>
    </row>
    <row r="475" spans="2:29" ht="15" customHeight="1" x14ac:dyDescent="0.25">
      <c r="B475" s="81"/>
      <c r="C475" s="81"/>
      <c r="D475" s="81"/>
      <c r="E475" s="84"/>
      <c r="F475" s="90"/>
      <c r="G475" s="84"/>
      <c r="H475" s="81"/>
      <c r="I475" s="81"/>
      <c r="J475" s="81"/>
      <c r="K475" s="81"/>
      <c r="L475" s="90"/>
      <c r="M475" s="84"/>
      <c r="N475" s="81"/>
      <c r="O475" s="81"/>
      <c r="P475" s="81"/>
      <c r="Q475" s="81"/>
      <c r="R475" s="90"/>
      <c r="S475" s="84"/>
      <c r="T475" s="81"/>
      <c r="U475" s="81"/>
      <c r="V475" s="81"/>
      <c r="W475" s="81"/>
      <c r="X475" s="90"/>
      <c r="AA475" s="81"/>
      <c r="AB475" s="81"/>
      <c r="AC475" s="81"/>
    </row>
    <row r="476" spans="2:29" ht="15" customHeight="1" x14ac:dyDescent="0.25">
      <c r="B476" s="81"/>
      <c r="C476" s="81"/>
      <c r="D476" s="81"/>
      <c r="E476" s="84"/>
      <c r="F476" s="90"/>
      <c r="G476" s="84"/>
      <c r="H476" s="81"/>
      <c r="I476" s="81"/>
      <c r="J476" s="81"/>
      <c r="K476" s="81"/>
      <c r="L476" s="90"/>
      <c r="M476" s="84"/>
      <c r="N476" s="81"/>
      <c r="O476" s="81"/>
      <c r="P476" s="81"/>
      <c r="Q476" s="81"/>
      <c r="R476" s="90"/>
      <c r="S476" s="84"/>
      <c r="T476" s="81"/>
      <c r="U476" s="81"/>
      <c r="V476" s="81"/>
      <c r="W476" s="81"/>
      <c r="X476" s="90"/>
      <c r="AA476" s="81"/>
      <c r="AB476" s="81"/>
      <c r="AC476" s="81"/>
    </row>
    <row r="477" spans="2:29" ht="15" customHeight="1" x14ac:dyDescent="0.25">
      <c r="B477" s="81"/>
      <c r="C477" s="81"/>
      <c r="D477" s="81"/>
      <c r="E477" s="84"/>
      <c r="F477" s="90"/>
      <c r="G477" s="84"/>
      <c r="H477" s="81"/>
      <c r="I477" s="81"/>
      <c r="J477" s="81"/>
      <c r="K477" s="81"/>
      <c r="L477" s="90"/>
      <c r="M477" s="84"/>
      <c r="N477" s="81"/>
      <c r="O477" s="81"/>
      <c r="P477" s="81"/>
      <c r="Q477" s="81"/>
      <c r="R477" s="90"/>
      <c r="S477" s="84"/>
      <c r="T477" s="81"/>
      <c r="U477" s="81"/>
      <c r="V477" s="81"/>
      <c r="W477" s="81"/>
      <c r="X477" s="90"/>
      <c r="AA477" s="81"/>
      <c r="AB477" s="81"/>
      <c r="AC477" s="81"/>
    </row>
    <row r="478" spans="2:29" ht="15" customHeight="1" x14ac:dyDescent="0.25">
      <c r="B478" s="81"/>
      <c r="C478" s="81"/>
      <c r="D478" s="81"/>
      <c r="E478" s="84"/>
      <c r="F478" s="90"/>
      <c r="G478" s="84"/>
      <c r="H478" s="81"/>
      <c r="I478" s="81"/>
      <c r="J478" s="81"/>
      <c r="K478" s="81"/>
      <c r="L478" s="90"/>
      <c r="M478" s="84"/>
      <c r="N478" s="81"/>
      <c r="O478" s="81"/>
      <c r="P478" s="81"/>
      <c r="Q478" s="81"/>
      <c r="R478" s="90"/>
      <c r="S478" s="84"/>
      <c r="T478" s="81"/>
      <c r="U478" s="81"/>
      <c r="V478" s="81"/>
      <c r="W478" s="81"/>
      <c r="X478" s="90"/>
      <c r="AA478" s="81"/>
      <c r="AB478" s="81"/>
      <c r="AC478" s="81"/>
    </row>
    <row r="479" spans="2:29" ht="15" customHeight="1" x14ac:dyDescent="0.25">
      <c r="B479" s="81"/>
      <c r="C479" s="81"/>
      <c r="D479" s="81"/>
      <c r="E479" s="84"/>
      <c r="F479" s="90"/>
      <c r="G479" s="84"/>
      <c r="H479" s="81"/>
      <c r="I479" s="81"/>
      <c r="J479" s="81"/>
      <c r="K479" s="81"/>
      <c r="L479" s="90"/>
      <c r="M479" s="84"/>
      <c r="N479" s="81"/>
      <c r="O479" s="81"/>
      <c r="P479" s="81"/>
      <c r="Q479" s="81"/>
      <c r="R479" s="90"/>
      <c r="S479" s="84"/>
      <c r="T479" s="81"/>
      <c r="U479" s="81"/>
      <c r="V479" s="81"/>
      <c r="W479" s="81"/>
      <c r="X479" s="90"/>
      <c r="AA479" s="81"/>
      <c r="AB479" s="81"/>
      <c r="AC479" s="81"/>
    </row>
    <row r="480" spans="2:29" ht="15" customHeight="1" x14ac:dyDescent="0.25">
      <c r="B480" s="81"/>
      <c r="C480" s="81"/>
      <c r="D480" s="81"/>
      <c r="E480" s="84"/>
      <c r="F480" s="90"/>
      <c r="G480" s="84"/>
      <c r="H480" s="81"/>
      <c r="I480" s="81"/>
      <c r="J480" s="81"/>
      <c r="K480" s="81"/>
      <c r="L480" s="90"/>
      <c r="M480" s="84"/>
      <c r="N480" s="81"/>
      <c r="O480" s="81"/>
      <c r="P480" s="81"/>
      <c r="Q480" s="81"/>
      <c r="R480" s="90"/>
      <c r="S480" s="84"/>
      <c r="T480" s="81"/>
      <c r="U480" s="81"/>
      <c r="V480" s="81"/>
      <c r="W480" s="81"/>
      <c r="X480" s="90"/>
      <c r="AA480" s="81"/>
      <c r="AB480" s="81"/>
      <c r="AC480" s="81"/>
    </row>
    <row r="481" spans="2:29" ht="15" customHeight="1" x14ac:dyDescent="0.25">
      <c r="B481" s="81"/>
      <c r="C481" s="81"/>
      <c r="D481" s="81"/>
      <c r="E481" s="84"/>
      <c r="F481" s="90"/>
      <c r="G481" s="84"/>
      <c r="H481" s="81"/>
      <c r="I481" s="81"/>
      <c r="J481" s="81"/>
      <c r="K481" s="81"/>
      <c r="L481" s="90"/>
      <c r="M481" s="84"/>
      <c r="N481" s="81"/>
      <c r="O481" s="81"/>
      <c r="P481" s="81"/>
      <c r="Q481" s="81"/>
      <c r="R481" s="90"/>
      <c r="S481" s="84"/>
      <c r="T481" s="81"/>
      <c r="U481" s="81"/>
      <c r="V481" s="81"/>
      <c r="W481" s="81"/>
      <c r="X481" s="90"/>
      <c r="AA481" s="81"/>
      <c r="AB481" s="81"/>
      <c r="AC481" s="81"/>
    </row>
    <row r="482" spans="2:29" ht="15" customHeight="1" x14ac:dyDescent="0.25">
      <c r="B482" s="81"/>
      <c r="C482" s="81"/>
      <c r="D482" s="81"/>
      <c r="E482" s="84"/>
      <c r="F482" s="90"/>
      <c r="G482" s="84"/>
      <c r="H482" s="81"/>
      <c r="I482" s="81"/>
      <c r="J482" s="81"/>
      <c r="K482" s="81"/>
      <c r="L482" s="90"/>
      <c r="M482" s="84"/>
      <c r="N482" s="81"/>
      <c r="O482" s="81"/>
      <c r="P482" s="81"/>
      <c r="Q482" s="81"/>
      <c r="R482" s="90"/>
      <c r="S482" s="84"/>
      <c r="T482" s="81"/>
      <c r="U482" s="81"/>
      <c r="V482" s="81"/>
      <c r="W482" s="81"/>
      <c r="X482" s="90"/>
      <c r="AA482" s="81"/>
      <c r="AB482" s="81"/>
      <c r="AC482" s="81"/>
    </row>
    <row r="483" spans="2:29" ht="15" customHeight="1" x14ac:dyDescent="0.25">
      <c r="B483" s="81"/>
      <c r="C483" s="81"/>
      <c r="D483" s="81"/>
      <c r="E483" s="84"/>
      <c r="F483" s="90"/>
      <c r="G483" s="84"/>
      <c r="H483" s="81"/>
      <c r="I483" s="81"/>
      <c r="J483" s="81"/>
      <c r="K483" s="81"/>
      <c r="L483" s="90"/>
      <c r="M483" s="84"/>
      <c r="N483" s="81"/>
      <c r="O483" s="81"/>
      <c r="P483" s="81"/>
      <c r="Q483" s="81"/>
      <c r="R483" s="90"/>
      <c r="S483" s="84"/>
      <c r="T483" s="81"/>
      <c r="U483" s="81"/>
      <c r="V483" s="81"/>
      <c r="W483" s="81"/>
      <c r="X483" s="90"/>
      <c r="AA483" s="81"/>
      <c r="AB483" s="81"/>
      <c r="AC483" s="81"/>
    </row>
    <row r="484" spans="2:29" ht="15" customHeight="1" x14ac:dyDescent="0.25">
      <c r="B484" s="81"/>
      <c r="C484" s="81"/>
      <c r="D484" s="81"/>
      <c r="E484" s="84"/>
      <c r="F484" s="90"/>
      <c r="G484" s="84"/>
      <c r="H484" s="81"/>
      <c r="I484" s="81"/>
      <c r="J484" s="81"/>
      <c r="K484" s="81"/>
      <c r="L484" s="90"/>
      <c r="M484" s="84"/>
      <c r="N484" s="81"/>
      <c r="O484" s="81"/>
      <c r="P484" s="81"/>
      <c r="Q484" s="81"/>
      <c r="R484" s="90"/>
      <c r="S484" s="84"/>
      <c r="T484" s="81"/>
      <c r="U484" s="81"/>
      <c r="V484" s="81"/>
      <c r="W484" s="81"/>
      <c r="X484" s="90"/>
      <c r="AA484" s="81"/>
      <c r="AB484" s="81"/>
      <c r="AC484" s="81"/>
    </row>
    <row r="485" spans="2:29" ht="15" customHeight="1" x14ac:dyDescent="0.25">
      <c r="B485" s="81"/>
      <c r="C485" s="81"/>
      <c r="D485" s="81"/>
      <c r="E485" s="84"/>
      <c r="F485" s="90"/>
      <c r="G485" s="84"/>
      <c r="H485" s="81"/>
      <c r="I485" s="81"/>
      <c r="J485" s="81"/>
      <c r="K485" s="81"/>
      <c r="L485" s="90"/>
      <c r="M485" s="84"/>
      <c r="N485" s="81"/>
      <c r="O485" s="81"/>
      <c r="P485" s="81"/>
      <c r="Q485" s="81"/>
      <c r="R485" s="90"/>
      <c r="S485" s="84"/>
      <c r="T485" s="81"/>
      <c r="U485" s="81"/>
      <c r="V485" s="81"/>
      <c r="W485" s="81"/>
      <c r="X485" s="90"/>
      <c r="AA485" s="81"/>
      <c r="AB485" s="81"/>
      <c r="AC485" s="81"/>
    </row>
    <row r="486" spans="2:29" ht="15" customHeight="1" x14ac:dyDescent="0.25">
      <c r="B486" s="81"/>
      <c r="C486" s="81"/>
      <c r="D486" s="81"/>
      <c r="E486" s="84"/>
      <c r="F486" s="90"/>
      <c r="G486" s="84"/>
      <c r="H486" s="81"/>
      <c r="I486" s="81"/>
      <c r="J486" s="81"/>
      <c r="K486" s="81"/>
      <c r="L486" s="90"/>
      <c r="M486" s="84"/>
      <c r="N486" s="81"/>
      <c r="O486" s="81"/>
      <c r="P486" s="81"/>
      <c r="Q486" s="81"/>
      <c r="R486" s="90"/>
      <c r="S486" s="84"/>
      <c r="T486" s="81"/>
      <c r="U486" s="81"/>
      <c r="V486" s="81"/>
      <c r="W486" s="81"/>
      <c r="X486" s="90"/>
      <c r="AA486" s="81"/>
      <c r="AB486" s="81"/>
      <c r="AC486" s="81"/>
    </row>
    <row r="487" spans="2:29" ht="15" customHeight="1" x14ac:dyDescent="0.25">
      <c r="B487" s="81"/>
      <c r="C487" s="81"/>
      <c r="D487" s="81"/>
      <c r="E487" s="84"/>
      <c r="F487" s="90"/>
      <c r="G487" s="84"/>
      <c r="H487" s="81"/>
      <c r="I487" s="81"/>
      <c r="J487" s="81"/>
      <c r="K487" s="81"/>
      <c r="L487" s="90"/>
      <c r="M487" s="84"/>
      <c r="N487" s="81"/>
      <c r="O487" s="81"/>
      <c r="P487" s="81"/>
      <c r="Q487" s="81"/>
      <c r="R487" s="90"/>
      <c r="S487" s="84"/>
      <c r="T487" s="81"/>
      <c r="U487" s="81"/>
      <c r="V487" s="81"/>
      <c r="W487" s="81"/>
      <c r="X487" s="90"/>
      <c r="AA487" s="81"/>
      <c r="AB487" s="81"/>
      <c r="AC487" s="81"/>
    </row>
    <row r="488" spans="2:29" ht="15" customHeight="1" x14ac:dyDescent="0.25">
      <c r="B488" s="81"/>
      <c r="C488" s="81"/>
      <c r="D488" s="81"/>
      <c r="E488" s="84"/>
      <c r="F488" s="90"/>
      <c r="G488" s="84"/>
      <c r="H488" s="81"/>
      <c r="I488" s="81"/>
      <c r="J488" s="81"/>
      <c r="K488" s="81"/>
      <c r="L488" s="90"/>
      <c r="M488" s="84"/>
      <c r="N488" s="81"/>
      <c r="O488" s="81"/>
      <c r="P488" s="81"/>
      <c r="Q488" s="81"/>
      <c r="R488" s="90"/>
      <c r="S488" s="84"/>
      <c r="T488" s="81"/>
      <c r="U488" s="81"/>
      <c r="V488" s="81"/>
      <c r="W488" s="81"/>
      <c r="X488" s="90"/>
      <c r="AA488" s="81"/>
      <c r="AB488" s="81"/>
      <c r="AC488" s="81"/>
    </row>
    <row r="489" spans="2:29" ht="15" customHeight="1" x14ac:dyDescent="0.25">
      <c r="B489" s="81"/>
      <c r="C489" s="81"/>
      <c r="D489" s="81"/>
      <c r="E489" s="84"/>
      <c r="F489" s="90"/>
      <c r="G489" s="84"/>
      <c r="H489" s="81"/>
      <c r="I489" s="81"/>
      <c r="J489" s="81"/>
      <c r="K489" s="81"/>
      <c r="L489" s="90"/>
      <c r="M489" s="84"/>
      <c r="N489" s="81"/>
      <c r="O489" s="81"/>
      <c r="P489" s="81"/>
      <c r="Q489" s="81"/>
      <c r="R489" s="90"/>
      <c r="S489" s="84"/>
      <c r="T489" s="81"/>
      <c r="U489" s="81"/>
      <c r="V489" s="81"/>
      <c r="W489" s="81"/>
      <c r="X489" s="90"/>
      <c r="AA489" s="81"/>
      <c r="AB489" s="81"/>
      <c r="AC489" s="81"/>
    </row>
    <row r="490" spans="2:29" ht="15" customHeight="1" x14ac:dyDescent="0.25">
      <c r="B490" s="81"/>
      <c r="C490" s="81"/>
      <c r="D490" s="81"/>
      <c r="E490" s="84"/>
      <c r="F490" s="90"/>
      <c r="G490" s="84"/>
      <c r="H490" s="81"/>
      <c r="I490" s="81"/>
      <c r="J490" s="81"/>
      <c r="K490" s="81"/>
      <c r="L490" s="90"/>
      <c r="M490" s="84"/>
      <c r="N490" s="81"/>
      <c r="O490" s="81"/>
      <c r="P490" s="81"/>
      <c r="Q490" s="81"/>
      <c r="R490" s="90"/>
      <c r="S490" s="84"/>
      <c r="T490" s="81"/>
      <c r="U490" s="81"/>
      <c r="V490" s="81"/>
      <c r="W490" s="81"/>
      <c r="X490" s="90"/>
      <c r="AA490" s="81"/>
      <c r="AB490" s="81"/>
      <c r="AC490" s="81"/>
    </row>
    <row r="491" spans="2:29" ht="15" customHeight="1" x14ac:dyDescent="0.25">
      <c r="B491" s="81"/>
      <c r="C491" s="81"/>
      <c r="D491" s="81"/>
      <c r="E491" s="84"/>
      <c r="F491" s="90"/>
      <c r="G491" s="84"/>
      <c r="H491" s="81"/>
      <c r="I491" s="81"/>
      <c r="J491" s="81"/>
      <c r="K491" s="81"/>
      <c r="L491" s="90"/>
      <c r="M491" s="84"/>
      <c r="N491" s="81"/>
      <c r="O491" s="81"/>
      <c r="P491" s="81"/>
      <c r="Q491" s="81"/>
      <c r="R491" s="90"/>
      <c r="S491" s="84"/>
      <c r="T491" s="81"/>
      <c r="U491" s="81"/>
      <c r="V491" s="81"/>
      <c r="W491" s="81"/>
      <c r="X491" s="90"/>
      <c r="AA491" s="81"/>
      <c r="AB491" s="81"/>
      <c r="AC491" s="81"/>
    </row>
    <row r="492" spans="2:29" ht="15" customHeight="1" x14ac:dyDescent="0.25">
      <c r="B492" s="81"/>
      <c r="C492" s="81"/>
      <c r="D492" s="81"/>
      <c r="E492" s="84"/>
      <c r="F492" s="90"/>
      <c r="G492" s="84"/>
      <c r="H492" s="81"/>
      <c r="I492" s="81"/>
      <c r="J492" s="81"/>
      <c r="K492" s="81"/>
      <c r="L492" s="90"/>
      <c r="M492" s="84"/>
      <c r="N492" s="81"/>
      <c r="O492" s="81"/>
      <c r="P492" s="81"/>
      <c r="Q492" s="81"/>
      <c r="R492" s="90"/>
      <c r="S492" s="84"/>
      <c r="T492" s="81"/>
      <c r="U492" s="81"/>
      <c r="V492" s="81"/>
      <c r="W492" s="81"/>
      <c r="X492" s="90"/>
      <c r="AA492" s="81"/>
      <c r="AB492" s="81"/>
      <c r="AC492" s="81"/>
    </row>
    <row r="493" spans="2:29" ht="15" customHeight="1" x14ac:dyDescent="0.25">
      <c r="B493" s="81"/>
      <c r="C493" s="81"/>
      <c r="D493" s="81"/>
      <c r="E493" s="84"/>
      <c r="F493" s="90"/>
      <c r="G493" s="84"/>
      <c r="H493" s="81"/>
      <c r="I493" s="81"/>
      <c r="J493" s="81"/>
      <c r="K493" s="81"/>
      <c r="L493" s="90"/>
      <c r="M493" s="84"/>
      <c r="N493" s="81"/>
      <c r="O493" s="81"/>
      <c r="P493" s="81"/>
      <c r="Q493" s="81"/>
      <c r="R493" s="90"/>
      <c r="S493" s="84"/>
      <c r="T493" s="81"/>
      <c r="U493" s="81"/>
      <c r="V493" s="81"/>
      <c r="W493" s="81"/>
      <c r="X493" s="90"/>
      <c r="AA493" s="81"/>
      <c r="AB493" s="81"/>
      <c r="AC493" s="81"/>
    </row>
    <row r="494" spans="2:29" ht="15" customHeight="1" x14ac:dyDescent="0.25">
      <c r="B494" s="81"/>
      <c r="C494" s="81"/>
      <c r="D494" s="81"/>
      <c r="E494" s="84"/>
      <c r="F494" s="90"/>
      <c r="G494" s="84"/>
      <c r="H494" s="81"/>
      <c r="I494" s="81"/>
      <c r="J494" s="81"/>
      <c r="K494" s="81"/>
      <c r="L494" s="90"/>
      <c r="M494" s="84"/>
      <c r="N494" s="81"/>
      <c r="O494" s="81"/>
      <c r="P494" s="81"/>
      <c r="Q494" s="81"/>
      <c r="R494" s="90"/>
      <c r="S494" s="84"/>
      <c r="T494" s="81"/>
      <c r="U494" s="81"/>
      <c r="V494" s="81"/>
      <c r="W494" s="81"/>
      <c r="X494" s="90"/>
      <c r="AA494" s="81"/>
      <c r="AB494" s="81"/>
      <c r="AC494" s="81"/>
    </row>
    <row r="495" spans="2:29" ht="15" customHeight="1" x14ac:dyDescent="0.25">
      <c r="B495" s="81"/>
      <c r="C495" s="81"/>
      <c r="D495" s="81"/>
      <c r="E495" s="84"/>
      <c r="F495" s="90"/>
      <c r="G495" s="84"/>
      <c r="H495" s="81"/>
      <c r="I495" s="81"/>
      <c r="J495" s="81"/>
      <c r="K495" s="81"/>
      <c r="L495" s="90"/>
      <c r="M495" s="84"/>
      <c r="N495" s="81"/>
      <c r="O495" s="81"/>
      <c r="P495" s="81"/>
      <c r="Q495" s="81"/>
      <c r="R495" s="90"/>
      <c r="S495" s="84"/>
      <c r="T495" s="81"/>
      <c r="U495" s="81"/>
      <c r="V495" s="81"/>
      <c r="W495" s="81"/>
      <c r="X495" s="90"/>
      <c r="AA495" s="81"/>
      <c r="AB495" s="81"/>
      <c r="AC495" s="81"/>
    </row>
    <row r="496" spans="2:29" ht="15" customHeight="1" x14ac:dyDescent="0.25">
      <c r="B496" s="81"/>
      <c r="C496" s="81"/>
      <c r="D496" s="81"/>
      <c r="E496" s="84"/>
      <c r="F496" s="90"/>
      <c r="G496" s="84"/>
      <c r="H496" s="81"/>
      <c r="I496" s="81"/>
      <c r="J496" s="81"/>
      <c r="K496" s="81"/>
      <c r="L496" s="90"/>
      <c r="M496" s="84"/>
      <c r="N496" s="81"/>
      <c r="O496" s="81"/>
      <c r="P496" s="81"/>
      <c r="Q496" s="81"/>
      <c r="R496" s="90"/>
      <c r="S496" s="84"/>
      <c r="T496" s="81"/>
      <c r="U496" s="81"/>
      <c r="V496" s="81"/>
      <c r="W496" s="81"/>
      <c r="X496" s="90"/>
      <c r="AA496" s="81"/>
      <c r="AB496" s="81"/>
      <c r="AC496" s="81"/>
    </row>
    <row r="497" spans="2:29" ht="15" customHeight="1" x14ac:dyDescent="0.25">
      <c r="B497" s="81"/>
      <c r="C497" s="81"/>
      <c r="D497" s="81"/>
      <c r="E497" s="84"/>
      <c r="F497" s="90"/>
      <c r="G497" s="84"/>
      <c r="H497" s="81"/>
      <c r="I497" s="81"/>
      <c r="J497" s="81"/>
      <c r="K497" s="81"/>
      <c r="L497" s="90"/>
      <c r="M497" s="84"/>
      <c r="N497" s="81"/>
      <c r="O497" s="81"/>
      <c r="P497" s="81"/>
      <c r="Q497" s="81"/>
      <c r="R497" s="90"/>
      <c r="S497" s="84"/>
      <c r="T497" s="81"/>
      <c r="U497" s="81"/>
      <c r="V497" s="81"/>
      <c r="W497" s="81"/>
      <c r="X497" s="90"/>
      <c r="AA497" s="81"/>
      <c r="AB497" s="81"/>
      <c r="AC497" s="81"/>
    </row>
    <row r="498" spans="2:29" ht="15" customHeight="1" x14ac:dyDescent="0.25">
      <c r="B498" s="81"/>
      <c r="C498" s="81"/>
      <c r="D498" s="81"/>
      <c r="E498" s="84"/>
      <c r="F498" s="90"/>
      <c r="G498" s="84"/>
      <c r="H498" s="81"/>
      <c r="I498" s="81"/>
      <c r="J498" s="81"/>
      <c r="K498" s="81"/>
      <c r="L498" s="90"/>
      <c r="M498" s="84"/>
      <c r="N498" s="81"/>
      <c r="O498" s="81"/>
      <c r="P498" s="81"/>
      <c r="Q498" s="81"/>
      <c r="R498" s="90"/>
      <c r="S498" s="84"/>
      <c r="T498" s="81"/>
      <c r="U498" s="81"/>
      <c r="V498" s="81"/>
      <c r="W498" s="81"/>
      <c r="X498" s="90"/>
      <c r="AA498" s="81"/>
      <c r="AB498" s="81"/>
      <c r="AC498" s="81"/>
    </row>
    <row r="499" spans="2:29" ht="15" customHeight="1" x14ac:dyDescent="0.25">
      <c r="B499" s="81"/>
      <c r="C499" s="81"/>
      <c r="D499" s="81"/>
      <c r="E499" s="84"/>
      <c r="F499" s="90"/>
      <c r="G499" s="84"/>
      <c r="H499" s="81"/>
      <c r="I499" s="81"/>
      <c r="J499" s="81"/>
      <c r="K499" s="81"/>
      <c r="L499" s="90"/>
      <c r="M499" s="84"/>
      <c r="N499" s="81"/>
      <c r="O499" s="81"/>
      <c r="P499" s="81"/>
      <c r="Q499" s="81"/>
      <c r="R499" s="90"/>
      <c r="S499" s="84"/>
      <c r="T499" s="81"/>
      <c r="U499" s="81"/>
      <c r="V499" s="81"/>
      <c r="W499" s="81"/>
      <c r="X499" s="90"/>
      <c r="AA499" s="81"/>
      <c r="AB499" s="81"/>
      <c r="AC499" s="81"/>
    </row>
    <row r="500" spans="2:29" ht="15" customHeight="1" x14ac:dyDescent="0.25">
      <c r="B500" s="81"/>
      <c r="C500" s="81"/>
      <c r="D500" s="81"/>
      <c r="E500" s="84"/>
      <c r="F500" s="90"/>
      <c r="G500" s="84"/>
      <c r="H500" s="81"/>
      <c r="I500" s="81"/>
      <c r="J500" s="81"/>
      <c r="K500" s="81"/>
      <c r="L500" s="90"/>
      <c r="M500" s="84"/>
      <c r="N500" s="81"/>
      <c r="O500" s="81"/>
      <c r="P500" s="81"/>
      <c r="Q500" s="81"/>
      <c r="R500" s="90"/>
      <c r="S500" s="84"/>
      <c r="T500" s="81"/>
      <c r="U500" s="81"/>
      <c r="V500" s="81"/>
      <c r="W500" s="81"/>
      <c r="X500" s="90"/>
      <c r="AA500" s="81"/>
      <c r="AB500" s="81"/>
      <c r="AC500" s="81"/>
    </row>
    <row r="501" spans="2:29" ht="15" customHeight="1" x14ac:dyDescent="0.25">
      <c r="B501" s="81"/>
      <c r="C501" s="81"/>
      <c r="D501" s="81"/>
      <c r="E501" s="84"/>
      <c r="F501" s="90"/>
      <c r="G501" s="84"/>
      <c r="H501" s="81"/>
      <c r="I501" s="81"/>
      <c r="J501" s="81"/>
      <c r="K501" s="81"/>
      <c r="L501" s="90"/>
      <c r="M501" s="84"/>
      <c r="N501" s="81"/>
      <c r="O501" s="81"/>
      <c r="P501" s="81"/>
      <c r="Q501" s="81"/>
      <c r="R501" s="90"/>
      <c r="S501" s="84"/>
      <c r="T501" s="81"/>
      <c r="U501" s="81"/>
      <c r="V501" s="81"/>
      <c r="W501" s="81"/>
      <c r="X501" s="90"/>
      <c r="AA501" s="81"/>
      <c r="AB501" s="81"/>
      <c r="AC501" s="81"/>
    </row>
    <row r="502" spans="2:29" ht="15" customHeight="1" x14ac:dyDescent="0.25">
      <c r="B502" s="81"/>
      <c r="C502" s="81"/>
      <c r="D502" s="81"/>
      <c r="E502" s="84"/>
      <c r="F502" s="90"/>
      <c r="G502" s="84"/>
      <c r="H502" s="81"/>
      <c r="I502" s="81"/>
      <c r="J502" s="81"/>
      <c r="K502" s="81"/>
      <c r="L502" s="90"/>
      <c r="M502" s="84"/>
      <c r="N502" s="81"/>
      <c r="O502" s="81"/>
      <c r="P502" s="81"/>
      <c r="Q502" s="81"/>
      <c r="R502" s="90"/>
      <c r="S502" s="84"/>
      <c r="T502" s="81"/>
      <c r="U502" s="81"/>
      <c r="V502" s="81"/>
      <c r="W502" s="81"/>
      <c r="X502" s="90"/>
      <c r="AA502" s="81"/>
      <c r="AB502" s="81"/>
      <c r="AC502" s="81"/>
    </row>
    <row r="503" spans="2:29" ht="15" customHeight="1" x14ac:dyDescent="0.25">
      <c r="B503" s="81"/>
      <c r="C503" s="81"/>
      <c r="D503" s="81"/>
      <c r="E503" s="84"/>
      <c r="F503" s="90"/>
      <c r="G503" s="84"/>
      <c r="H503" s="81"/>
      <c r="I503" s="81"/>
      <c r="J503" s="81"/>
      <c r="K503" s="81"/>
      <c r="L503" s="90"/>
      <c r="M503" s="84"/>
      <c r="N503" s="81"/>
      <c r="O503" s="81"/>
      <c r="P503" s="81"/>
      <c r="Q503" s="81"/>
      <c r="R503" s="90"/>
      <c r="S503" s="84"/>
      <c r="T503" s="81"/>
      <c r="U503" s="81"/>
      <c r="V503" s="81"/>
      <c r="W503" s="81"/>
      <c r="X503" s="90"/>
      <c r="AA503" s="81"/>
      <c r="AB503" s="81"/>
      <c r="AC503" s="81"/>
    </row>
    <row r="504" spans="2:29" ht="15" customHeight="1" x14ac:dyDescent="0.25">
      <c r="B504" s="81"/>
      <c r="C504" s="81"/>
      <c r="D504" s="81"/>
      <c r="E504" s="84"/>
      <c r="F504" s="90"/>
      <c r="G504" s="84"/>
      <c r="H504" s="81"/>
      <c r="I504" s="81"/>
      <c r="J504" s="81"/>
      <c r="K504" s="81"/>
      <c r="L504" s="90"/>
      <c r="M504" s="84"/>
      <c r="N504" s="81"/>
      <c r="O504" s="81"/>
      <c r="P504" s="81"/>
      <c r="Q504" s="81"/>
      <c r="R504" s="90"/>
      <c r="S504" s="84"/>
      <c r="T504" s="81"/>
      <c r="U504" s="81"/>
      <c r="V504" s="81"/>
      <c r="W504" s="81"/>
      <c r="X504" s="90"/>
      <c r="AA504" s="81"/>
      <c r="AB504" s="81"/>
      <c r="AC504" s="81"/>
    </row>
    <row r="505" spans="2:29" ht="15" customHeight="1" x14ac:dyDescent="0.25">
      <c r="B505" s="81"/>
      <c r="C505" s="81"/>
      <c r="D505" s="81"/>
      <c r="E505" s="84"/>
      <c r="F505" s="90"/>
      <c r="G505" s="84"/>
      <c r="H505" s="81"/>
      <c r="I505" s="81"/>
      <c r="J505" s="81"/>
      <c r="K505" s="81"/>
      <c r="L505" s="90"/>
      <c r="M505" s="84"/>
      <c r="N505" s="81"/>
      <c r="O505" s="81"/>
      <c r="P505" s="81"/>
      <c r="Q505" s="81"/>
      <c r="R505" s="90"/>
      <c r="S505" s="84"/>
      <c r="T505" s="81"/>
      <c r="U505" s="81"/>
      <c r="V505" s="81"/>
      <c r="W505" s="81"/>
      <c r="X505" s="90"/>
      <c r="AA505" s="81"/>
      <c r="AB505" s="81"/>
      <c r="AC505" s="81"/>
    </row>
    <row r="506" spans="2:29" ht="15" customHeight="1" x14ac:dyDescent="0.25">
      <c r="B506" s="81"/>
      <c r="C506" s="81"/>
      <c r="D506" s="81"/>
      <c r="E506" s="84"/>
      <c r="F506" s="90"/>
      <c r="G506" s="84"/>
      <c r="H506" s="81"/>
      <c r="I506" s="81"/>
      <c r="J506" s="81"/>
      <c r="K506" s="81"/>
      <c r="L506" s="90"/>
      <c r="M506" s="84"/>
      <c r="N506" s="81"/>
      <c r="O506" s="81"/>
      <c r="P506" s="81"/>
      <c r="Q506" s="81"/>
      <c r="R506" s="90"/>
      <c r="S506" s="84"/>
      <c r="T506" s="81"/>
      <c r="U506" s="81"/>
      <c r="V506" s="81"/>
      <c r="W506" s="81"/>
      <c r="X506" s="90"/>
      <c r="AA506" s="81"/>
      <c r="AB506" s="81"/>
      <c r="AC506" s="81"/>
    </row>
    <row r="507" spans="2:29" ht="15" customHeight="1" x14ac:dyDescent="0.25">
      <c r="B507" s="81"/>
      <c r="C507" s="81"/>
      <c r="D507" s="81"/>
      <c r="E507" s="84"/>
      <c r="F507" s="90"/>
      <c r="G507" s="84"/>
      <c r="H507" s="81"/>
      <c r="I507" s="81"/>
      <c r="J507" s="81"/>
      <c r="K507" s="81"/>
      <c r="L507" s="90"/>
      <c r="M507" s="84"/>
      <c r="N507" s="81"/>
      <c r="O507" s="81"/>
      <c r="P507" s="81"/>
      <c r="Q507" s="81"/>
      <c r="R507" s="90"/>
      <c r="S507" s="84"/>
      <c r="T507" s="81"/>
      <c r="U507" s="81"/>
      <c r="V507" s="81"/>
      <c r="W507" s="81"/>
      <c r="X507" s="90"/>
      <c r="AA507" s="81"/>
      <c r="AB507" s="81"/>
      <c r="AC507" s="81"/>
    </row>
    <row r="508" spans="2:29" ht="15" customHeight="1" x14ac:dyDescent="0.25">
      <c r="B508" s="81"/>
      <c r="C508" s="81"/>
      <c r="D508" s="81"/>
      <c r="E508" s="84"/>
      <c r="F508" s="90"/>
      <c r="G508" s="84"/>
      <c r="H508" s="81"/>
      <c r="I508" s="81"/>
      <c r="J508" s="81"/>
      <c r="K508" s="81"/>
      <c r="L508" s="90"/>
      <c r="M508" s="84"/>
      <c r="N508" s="81"/>
      <c r="O508" s="81"/>
      <c r="P508" s="81"/>
      <c r="Q508" s="81"/>
      <c r="R508" s="90"/>
      <c r="S508" s="84"/>
      <c r="T508" s="81"/>
      <c r="U508" s="81"/>
      <c r="V508" s="81"/>
      <c r="W508" s="81"/>
      <c r="X508" s="90"/>
      <c r="AA508" s="81"/>
      <c r="AB508" s="81"/>
      <c r="AC508" s="81"/>
    </row>
    <row r="509" spans="2:29" ht="15" customHeight="1" x14ac:dyDescent="0.25">
      <c r="B509" s="81"/>
      <c r="C509" s="81"/>
      <c r="D509" s="81"/>
      <c r="E509" s="84"/>
      <c r="F509" s="90"/>
      <c r="G509" s="84"/>
      <c r="H509" s="81"/>
      <c r="I509" s="81"/>
      <c r="J509" s="81"/>
      <c r="K509" s="81"/>
      <c r="L509" s="90"/>
      <c r="M509" s="84"/>
      <c r="N509" s="81"/>
      <c r="O509" s="81"/>
      <c r="P509" s="81"/>
      <c r="Q509" s="81"/>
      <c r="R509" s="90"/>
      <c r="S509" s="84"/>
      <c r="T509" s="81"/>
      <c r="U509" s="81"/>
      <c r="V509" s="81"/>
      <c r="W509" s="81"/>
      <c r="X509" s="90"/>
      <c r="AA509" s="81"/>
      <c r="AB509" s="81"/>
      <c r="AC509" s="81"/>
    </row>
    <row r="510" spans="2:29" ht="15" customHeight="1" x14ac:dyDescent="0.25">
      <c r="B510" s="81"/>
      <c r="C510" s="81"/>
      <c r="D510" s="81"/>
      <c r="E510" s="84"/>
      <c r="F510" s="90"/>
      <c r="G510" s="84"/>
      <c r="H510" s="81"/>
      <c r="I510" s="81"/>
      <c r="J510" s="81"/>
      <c r="K510" s="81"/>
      <c r="L510" s="90"/>
      <c r="M510" s="84"/>
      <c r="N510" s="81"/>
      <c r="O510" s="81"/>
      <c r="P510" s="81"/>
      <c r="Q510" s="81"/>
      <c r="R510" s="90"/>
      <c r="S510" s="84"/>
      <c r="T510" s="81"/>
      <c r="U510" s="81"/>
      <c r="V510" s="81"/>
      <c r="W510" s="81"/>
      <c r="X510" s="90"/>
      <c r="AA510" s="81"/>
      <c r="AB510" s="81"/>
      <c r="AC510" s="81"/>
    </row>
    <row r="511" spans="2:29" ht="15" customHeight="1" x14ac:dyDescent="0.25">
      <c r="B511" s="81"/>
      <c r="C511" s="81"/>
      <c r="D511" s="81"/>
      <c r="E511" s="84"/>
      <c r="F511" s="90"/>
      <c r="G511" s="84"/>
      <c r="H511" s="81"/>
      <c r="I511" s="81"/>
      <c r="J511" s="81"/>
      <c r="K511" s="81"/>
      <c r="L511" s="90"/>
      <c r="M511" s="84"/>
      <c r="N511" s="81"/>
      <c r="O511" s="81"/>
      <c r="P511" s="81"/>
      <c r="Q511" s="81"/>
      <c r="R511" s="90"/>
      <c r="S511" s="84"/>
      <c r="T511" s="81"/>
      <c r="U511" s="81"/>
      <c r="V511" s="81"/>
      <c r="W511" s="81"/>
      <c r="X511" s="90"/>
      <c r="AA511" s="81"/>
      <c r="AB511" s="81"/>
      <c r="AC511" s="81"/>
    </row>
    <row r="512" spans="2:29" ht="15" customHeight="1" x14ac:dyDescent="0.25">
      <c r="B512" s="81"/>
      <c r="C512" s="81"/>
      <c r="D512" s="81"/>
      <c r="E512" s="84"/>
      <c r="F512" s="90"/>
      <c r="G512" s="84"/>
      <c r="H512" s="81"/>
      <c r="I512" s="81"/>
      <c r="J512" s="81"/>
      <c r="K512" s="81"/>
      <c r="L512" s="90"/>
      <c r="M512" s="84"/>
      <c r="N512" s="81"/>
      <c r="O512" s="81"/>
      <c r="P512" s="81"/>
      <c r="Q512" s="81"/>
      <c r="R512" s="90"/>
      <c r="S512" s="84"/>
      <c r="T512" s="81"/>
      <c r="U512" s="81"/>
      <c r="V512" s="81"/>
      <c r="W512" s="81"/>
      <c r="X512" s="90"/>
      <c r="AA512" s="81"/>
      <c r="AB512" s="81"/>
      <c r="AC512" s="81"/>
    </row>
    <row r="513" spans="2:29" ht="15" customHeight="1" x14ac:dyDescent="0.25">
      <c r="B513" s="81"/>
      <c r="C513" s="81"/>
      <c r="D513" s="81"/>
      <c r="E513" s="84"/>
      <c r="F513" s="90"/>
      <c r="G513" s="84"/>
      <c r="H513" s="81"/>
      <c r="I513" s="81"/>
      <c r="J513" s="81"/>
      <c r="K513" s="81"/>
      <c r="L513" s="90"/>
      <c r="M513" s="84"/>
      <c r="N513" s="81"/>
      <c r="O513" s="81"/>
      <c r="P513" s="81"/>
      <c r="Q513" s="81"/>
      <c r="R513" s="90"/>
      <c r="S513" s="84"/>
      <c r="T513" s="81"/>
      <c r="U513" s="81"/>
      <c r="V513" s="81"/>
      <c r="W513" s="81"/>
      <c r="X513" s="90"/>
      <c r="AA513" s="81"/>
      <c r="AB513" s="81"/>
      <c r="AC513" s="81"/>
    </row>
    <row r="514" spans="2:29" ht="15" customHeight="1" x14ac:dyDescent="0.25">
      <c r="B514" s="81"/>
      <c r="C514" s="81"/>
      <c r="D514" s="81"/>
      <c r="E514" s="84"/>
      <c r="F514" s="90"/>
      <c r="G514" s="84"/>
      <c r="H514" s="81"/>
      <c r="I514" s="81"/>
      <c r="J514" s="81"/>
      <c r="K514" s="81"/>
      <c r="L514" s="90"/>
      <c r="M514" s="84"/>
      <c r="N514" s="81"/>
      <c r="O514" s="81"/>
      <c r="P514" s="81"/>
      <c r="Q514" s="81"/>
      <c r="R514" s="90"/>
      <c r="S514" s="84"/>
      <c r="T514" s="81"/>
      <c r="U514" s="81"/>
      <c r="V514" s="81"/>
      <c r="W514" s="81"/>
      <c r="X514" s="90"/>
      <c r="AA514" s="81"/>
      <c r="AB514" s="81"/>
      <c r="AC514" s="81"/>
    </row>
    <row r="515" spans="2:29" ht="15" customHeight="1" x14ac:dyDescent="0.25">
      <c r="B515" s="81"/>
      <c r="C515" s="81"/>
      <c r="D515" s="81"/>
      <c r="E515" s="84"/>
      <c r="F515" s="90"/>
      <c r="G515" s="84"/>
      <c r="H515" s="81"/>
      <c r="I515" s="81"/>
      <c r="J515" s="81"/>
      <c r="K515" s="81"/>
      <c r="L515" s="90"/>
      <c r="M515" s="84"/>
      <c r="N515" s="81"/>
      <c r="O515" s="81"/>
      <c r="P515" s="81"/>
      <c r="Q515" s="81"/>
      <c r="R515" s="90"/>
      <c r="S515" s="84"/>
      <c r="T515" s="81"/>
      <c r="U515" s="81"/>
      <c r="V515" s="81"/>
      <c r="W515" s="81"/>
      <c r="X515" s="90"/>
      <c r="AA515" s="81"/>
      <c r="AB515" s="81"/>
      <c r="AC515" s="81"/>
    </row>
    <row r="516" spans="2:29" ht="15" customHeight="1" x14ac:dyDescent="0.25">
      <c r="B516" s="81"/>
      <c r="C516" s="81"/>
      <c r="D516" s="81"/>
      <c r="E516" s="84"/>
      <c r="F516" s="90"/>
      <c r="G516" s="84"/>
      <c r="H516" s="81"/>
      <c r="I516" s="81"/>
      <c r="J516" s="81"/>
      <c r="K516" s="81"/>
      <c r="L516" s="90"/>
      <c r="M516" s="84"/>
      <c r="N516" s="81"/>
      <c r="O516" s="81"/>
      <c r="P516" s="81"/>
      <c r="Q516" s="81"/>
      <c r="R516" s="90"/>
      <c r="S516" s="84"/>
      <c r="T516" s="81"/>
      <c r="U516" s="81"/>
      <c r="V516" s="81"/>
      <c r="W516" s="81"/>
      <c r="X516" s="90"/>
      <c r="AA516" s="81"/>
      <c r="AB516" s="81"/>
      <c r="AC516" s="81"/>
    </row>
    <row r="517" spans="2:29" ht="15" customHeight="1" x14ac:dyDescent="0.25">
      <c r="B517" s="81"/>
      <c r="C517" s="81"/>
      <c r="D517" s="81"/>
      <c r="E517" s="84"/>
      <c r="F517" s="90"/>
      <c r="G517" s="84"/>
      <c r="H517" s="81"/>
      <c r="I517" s="81"/>
      <c r="J517" s="81"/>
      <c r="K517" s="81"/>
      <c r="L517" s="90"/>
      <c r="M517" s="84"/>
      <c r="N517" s="81"/>
      <c r="O517" s="81"/>
      <c r="P517" s="81"/>
      <c r="Q517" s="81"/>
      <c r="R517" s="90"/>
      <c r="S517" s="84"/>
      <c r="T517" s="81"/>
      <c r="U517" s="81"/>
      <c r="V517" s="81"/>
      <c r="W517" s="81"/>
      <c r="X517" s="90"/>
      <c r="AA517" s="81"/>
      <c r="AB517" s="81"/>
      <c r="AC517" s="81"/>
    </row>
    <row r="518" spans="2:29" ht="15" customHeight="1" x14ac:dyDescent="0.25">
      <c r="B518" s="81"/>
      <c r="C518" s="81"/>
      <c r="D518" s="81"/>
      <c r="E518" s="84"/>
      <c r="F518" s="90"/>
      <c r="G518" s="84"/>
      <c r="H518" s="81"/>
      <c r="I518" s="81"/>
      <c r="J518" s="81"/>
      <c r="K518" s="81"/>
      <c r="L518" s="90"/>
      <c r="M518" s="84"/>
      <c r="N518" s="81"/>
      <c r="O518" s="81"/>
      <c r="P518" s="81"/>
      <c r="Q518" s="81"/>
      <c r="R518" s="90"/>
      <c r="S518" s="84"/>
      <c r="T518" s="81"/>
      <c r="U518" s="81"/>
      <c r="V518" s="81"/>
      <c r="W518" s="81"/>
      <c r="X518" s="90"/>
      <c r="AA518" s="81"/>
      <c r="AB518" s="81"/>
      <c r="AC518" s="81"/>
    </row>
    <row r="519" spans="2:29" ht="15" customHeight="1" x14ac:dyDescent="0.25">
      <c r="B519" s="81"/>
      <c r="C519" s="81"/>
      <c r="D519" s="81"/>
      <c r="E519" s="84"/>
      <c r="F519" s="90"/>
      <c r="G519" s="84"/>
      <c r="H519" s="81"/>
      <c r="I519" s="81"/>
      <c r="J519" s="81"/>
      <c r="K519" s="81"/>
      <c r="L519" s="90"/>
      <c r="M519" s="84"/>
      <c r="N519" s="81"/>
      <c r="O519" s="81"/>
      <c r="P519" s="81"/>
      <c r="Q519" s="81"/>
      <c r="R519" s="90"/>
      <c r="S519" s="84"/>
      <c r="T519" s="81"/>
      <c r="U519" s="81"/>
      <c r="V519" s="81"/>
      <c r="W519" s="81"/>
      <c r="X519" s="90"/>
      <c r="AA519" s="81"/>
      <c r="AB519" s="81"/>
      <c r="AC519" s="81"/>
    </row>
    <row r="520" spans="2:29" ht="15" customHeight="1" x14ac:dyDescent="0.25">
      <c r="B520" s="81"/>
      <c r="C520" s="81"/>
      <c r="D520" s="81"/>
      <c r="E520" s="84"/>
      <c r="F520" s="90"/>
      <c r="G520" s="84"/>
      <c r="H520" s="81"/>
      <c r="I520" s="81"/>
      <c r="J520" s="81"/>
      <c r="K520" s="81"/>
      <c r="L520" s="90"/>
      <c r="M520" s="84"/>
      <c r="N520" s="81"/>
      <c r="O520" s="81"/>
      <c r="P520" s="81"/>
      <c r="Q520" s="81"/>
      <c r="R520" s="90"/>
      <c r="S520" s="84"/>
      <c r="T520" s="81"/>
      <c r="U520" s="81"/>
      <c r="V520" s="81"/>
      <c r="W520" s="81"/>
      <c r="X520" s="90"/>
      <c r="AA520" s="81"/>
      <c r="AB520" s="81"/>
      <c r="AC520" s="81"/>
    </row>
    <row r="521" spans="2:29" ht="15" customHeight="1" x14ac:dyDescent="0.25">
      <c r="B521" s="81"/>
      <c r="C521" s="81"/>
      <c r="D521" s="81"/>
      <c r="E521" s="84"/>
      <c r="F521" s="90"/>
      <c r="G521" s="84"/>
      <c r="H521" s="81"/>
      <c r="I521" s="81"/>
      <c r="J521" s="81"/>
      <c r="K521" s="81"/>
      <c r="L521" s="90"/>
      <c r="M521" s="84"/>
      <c r="N521" s="81"/>
      <c r="O521" s="81"/>
      <c r="P521" s="81"/>
      <c r="Q521" s="81"/>
      <c r="R521" s="90"/>
      <c r="S521" s="84"/>
      <c r="T521" s="81"/>
      <c r="U521" s="81"/>
      <c r="V521" s="81"/>
      <c r="W521" s="81"/>
      <c r="X521" s="90"/>
      <c r="AA521" s="81"/>
      <c r="AB521" s="81"/>
      <c r="AC521" s="81"/>
    </row>
    <row r="522" spans="2:29" ht="15" customHeight="1" x14ac:dyDescent="0.25">
      <c r="B522" s="81"/>
      <c r="C522" s="81"/>
      <c r="D522" s="81"/>
      <c r="E522" s="84"/>
      <c r="F522" s="90"/>
      <c r="G522" s="84"/>
      <c r="H522" s="81"/>
      <c r="I522" s="81"/>
      <c r="J522" s="81"/>
      <c r="K522" s="81"/>
      <c r="L522" s="90"/>
      <c r="M522" s="84"/>
      <c r="N522" s="81"/>
      <c r="O522" s="81"/>
      <c r="P522" s="81"/>
      <c r="Q522" s="81"/>
      <c r="R522" s="90"/>
      <c r="S522" s="84"/>
      <c r="T522" s="81"/>
      <c r="U522" s="81"/>
      <c r="V522" s="81"/>
      <c r="W522" s="81"/>
      <c r="X522" s="90"/>
      <c r="AA522" s="81"/>
      <c r="AB522" s="81"/>
      <c r="AC522" s="81"/>
    </row>
    <row r="523" spans="2:29" ht="15" customHeight="1" x14ac:dyDescent="0.25">
      <c r="B523" s="81"/>
      <c r="C523" s="81"/>
      <c r="D523" s="81"/>
      <c r="E523" s="84"/>
      <c r="F523" s="90"/>
      <c r="G523" s="84"/>
      <c r="H523" s="81"/>
      <c r="I523" s="81"/>
      <c r="J523" s="81"/>
      <c r="K523" s="81"/>
      <c r="L523" s="90"/>
      <c r="M523" s="84"/>
      <c r="N523" s="81"/>
      <c r="O523" s="81"/>
      <c r="P523" s="81"/>
      <c r="Q523" s="81"/>
      <c r="R523" s="90"/>
      <c r="S523" s="84"/>
      <c r="T523" s="81"/>
      <c r="U523" s="81"/>
      <c r="V523" s="81"/>
      <c r="W523" s="81"/>
      <c r="X523" s="90"/>
      <c r="AA523" s="81"/>
      <c r="AB523" s="81"/>
      <c r="AC523" s="81"/>
    </row>
    <row r="524" spans="2:29" ht="15" customHeight="1" x14ac:dyDescent="0.25">
      <c r="B524" s="81"/>
      <c r="C524" s="81"/>
      <c r="D524" s="81"/>
      <c r="E524" s="84"/>
      <c r="F524" s="90"/>
      <c r="G524" s="84"/>
      <c r="H524" s="81"/>
      <c r="I524" s="81"/>
      <c r="J524" s="81"/>
      <c r="K524" s="81"/>
      <c r="L524" s="90"/>
      <c r="M524" s="84"/>
      <c r="N524" s="81"/>
      <c r="O524" s="81"/>
      <c r="P524" s="81"/>
      <c r="Q524" s="81"/>
      <c r="R524" s="90"/>
      <c r="S524" s="84"/>
      <c r="T524" s="81"/>
      <c r="U524" s="81"/>
      <c r="V524" s="81"/>
      <c r="W524" s="81"/>
      <c r="X524" s="90"/>
      <c r="AA524" s="81"/>
      <c r="AB524" s="81"/>
      <c r="AC524" s="81"/>
    </row>
    <row r="525" spans="2:29" ht="15" customHeight="1" x14ac:dyDescent="0.25">
      <c r="B525" s="81"/>
      <c r="C525" s="81"/>
      <c r="D525" s="81"/>
      <c r="E525" s="84"/>
      <c r="F525" s="90"/>
      <c r="G525" s="84"/>
      <c r="H525" s="81"/>
      <c r="I525" s="81"/>
      <c r="J525" s="81"/>
      <c r="K525" s="81"/>
      <c r="L525" s="90"/>
      <c r="M525" s="84"/>
      <c r="N525" s="81"/>
      <c r="O525" s="81"/>
      <c r="P525" s="81"/>
      <c r="Q525" s="81"/>
      <c r="R525" s="90"/>
      <c r="S525" s="84"/>
      <c r="T525" s="81"/>
      <c r="U525" s="81"/>
      <c r="V525" s="81"/>
      <c r="W525" s="81"/>
      <c r="X525" s="90"/>
      <c r="AA525" s="81"/>
      <c r="AB525" s="81"/>
      <c r="AC525" s="81"/>
    </row>
    <row r="526" spans="2:29" ht="15" customHeight="1" x14ac:dyDescent="0.25">
      <c r="B526" s="81"/>
      <c r="C526" s="81"/>
      <c r="D526" s="81"/>
      <c r="E526" s="84"/>
      <c r="F526" s="90"/>
      <c r="G526" s="84"/>
      <c r="H526" s="81"/>
      <c r="I526" s="81"/>
      <c r="J526" s="81"/>
      <c r="K526" s="81"/>
      <c r="L526" s="90"/>
      <c r="M526" s="84"/>
      <c r="N526" s="81"/>
      <c r="O526" s="81"/>
      <c r="P526" s="81"/>
      <c r="Q526" s="81"/>
      <c r="R526" s="90"/>
      <c r="S526" s="84"/>
      <c r="T526" s="81"/>
      <c r="U526" s="81"/>
      <c r="V526" s="81"/>
      <c r="W526" s="81"/>
      <c r="X526" s="90"/>
      <c r="AA526" s="81"/>
      <c r="AB526" s="81"/>
      <c r="AC526" s="81"/>
    </row>
    <row r="527" spans="2:29" ht="15" customHeight="1" x14ac:dyDescent="0.25">
      <c r="B527" s="81"/>
      <c r="C527" s="81"/>
      <c r="D527" s="81"/>
      <c r="E527" s="84"/>
      <c r="F527" s="90"/>
      <c r="G527" s="84"/>
      <c r="H527" s="81"/>
      <c r="I527" s="81"/>
      <c r="J527" s="81"/>
      <c r="K527" s="81"/>
      <c r="L527" s="90"/>
      <c r="M527" s="84"/>
      <c r="N527" s="81"/>
      <c r="O527" s="81"/>
      <c r="P527" s="81"/>
      <c r="Q527" s="81"/>
      <c r="R527" s="90"/>
      <c r="S527" s="84"/>
      <c r="T527" s="81"/>
      <c r="U527" s="81"/>
      <c r="V527" s="81"/>
      <c r="W527" s="81"/>
      <c r="X527" s="90"/>
      <c r="AA527" s="81"/>
      <c r="AB527" s="81"/>
      <c r="AC527" s="81"/>
    </row>
    <row r="528" spans="2:29" ht="15" customHeight="1" x14ac:dyDescent="0.25">
      <c r="B528" s="81"/>
      <c r="C528" s="81"/>
      <c r="D528" s="81"/>
      <c r="E528" s="84"/>
      <c r="F528" s="90"/>
      <c r="G528" s="84"/>
      <c r="H528" s="81"/>
      <c r="I528" s="81"/>
      <c r="J528" s="81"/>
      <c r="K528" s="81"/>
      <c r="L528" s="90"/>
      <c r="M528" s="84"/>
      <c r="N528" s="81"/>
      <c r="O528" s="81"/>
      <c r="P528" s="81"/>
      <c r="Q528" s="81"/>
      <c r="R528" s="90"/>
      <c r="S528" s="84"/>
      <c r="T528" s="81"/>
      <c r="U528" s="81"/>
      <c r="V528" s="81"/>
      <c r="W528" s="81"/>
      <c r="X528" s="90"/>
      <c r="AA528" s="81"/>
      <c r="AB528" s="81"/>
      <c r="AC528" s="81"/>
    </row>
    <row r="529" spans="2:29" ht="15" customHeight="1" x14ac:dyDescent="0.25">
      <c r="B529" s="81"/>
      <c r="C529" s="81"/>
      <c r="D529" s="81"/>
      <c r="E529" s="84"/>
      <c r="F529" s="90"/>
      <c r="G529" s="84"/>
      <c r="H529" s="81"/>
      <c r="I529" s="81"/>
      <c r="J529" s="81"/>
      <c r="K529" s="81"/>
      <c r="L529" s="90"/>
      <c r="M529" s="84"/>
      <c r="N529" s="81"/>
      <c r="O529" s="81"/>
      <c r="P529" s="81"/>
      <c r="Q529" s="81"/>
      <c r="R529" s="90"/>
      <c r="S529" s="84"/>
      <c r="T529" s="81"/>
      <c r="U529" s="81"/>
      <c r="V529" s="81"/>
      <c r="W529" s="81"/>
      <c r="X529" s="90"/>
      <c r="AA529" s="81"/>
      <c r="AB529" s="81"/>
      <c r="AC529" s="81"/>
    </row>
    <row r="530" spans="2:29" ht="15" customHeight="1" x14ac:dyDescent="0.25">
      <c r="B530" s="81"/>
      <c r="C530" s="81"/>
      <c r="D530" s="81"/>
      <c r="E530" s="84"/>
      <c r="F530" s="90"/>
      <c r="G530" s="84"/>
      <c r="H530" s="81"/>
      <c r="I530" s="81"/>
      <c r="J530" s="81"/>
      <c r="K530" s="81"/>
      <c r="L530" s="90"/>
      <c r="M530" s="84"/>
      <c r="N530" s="81"/>
      <c r="O530" s="81"/>
      <c r="P530" s="81"/>
      <c r="Q530" s="81"/>
      <c r="R530" s="90"/>
      <c r="S530" s="84"/>
      <c r="T530" s="81"/>
      <c r="U530" s="81"/>
      <c r="V530" s="81"/>
      <c r="W530" s="81"/>
      <c r="X530" s="90"/>
      <c r="AA530" s="81"/>
      <c r="AB530" s="81"/>
      <c r="AC530" s="81"/>
    </row>
    <row r="531" spans="2:29" ht="15" customHeight="1" x14ac:dyDescent="0.25">
      <c r="B531" s="81"/>
      <c r="C531" s="81"/>
      <c r="D531" s="81"/>
      <c r="E531" s="84"/>
      <c r="F531" s="90"/>
      <c r="G531" s="84"/>
      <c r="H531" s="81"/>
      <c r="I531" s="81"/>
      <c r="J531" s="81"/>
      <c r="K531" s="81"/>
      <c r="L531" s="90"/>
      <c r="M531" s="84"/>
      <c r="N531" s="81"/>
      <c r="O531" s="81"/>
      <c r="P531" s="81"/>
      <c r="Q531" s="81"/>
      <c r="R531" s="90"/>
      <c r="S531" s="84"/>
      <c r="T531" s="81"/>
      <c r="U531" s="81"/>
      <c r="V531" s="81"/>
      <c r="W531" s="81"/>
      <c r="X531" s="90"/>
      <c r="AA531" s="81"/>
      <c r="AB531" s="81"/>
      <c r="AC531" s="81"/>
    </row>
    <row r="532" spans="2:29" ht="15" customHeight="1" x14ac:dyDescent="0.25">
      <c r="B532" s="81"/>
      <c r="C532" s="81"/>
      <c r="D532" s="81"/>
      <c r="E532" s="84"/>
      <c r="F532" s="90"/>
      <c r="G532" s="84"/>
      <c r="H532" s="81"/>
      <c r="I532" s="81"/>
      <c r="J532" s="81"/>
      <c r="K532" s="81"/>
      <c r="L532" s="90"/>
      <c r="M532" s="84"/>
      <c r="N532" s="81"/>
      <c r="O532" s="81"/>
      <c r="P532" s="81"/>
      <c r="Q532" s="81"/>
      <c r="R532" s="90"/>
      <c r="S532" s="84"/>
      <c r="T532" s="81"/>
      <c r="U532" s="81"/>
      <c r="V532" s="81"/>
      <c r="W532" s="81"/>
      <c r="X532" s="90"/>
      <c r="AA532" s="81"/>
      <c r="AB532" s="81"/>
      <c r="AC532" s="81"/>
    </row>
    <row r="533" spans="2:29" ht="15" customHeight="1" x14ac:dyDescent="0.25">
      <c r="B533" s="81"/>
      <c r="C533" s="81"/>
      <c r="D533" s="81"/>
      <c r="E533" s="84"/>
      <c r="F533" s="90"/>
      <c r="G533" s="84"/>
      <c r="H533" s="81"/>
      <c r="I533" s="81"/>
      <c r="J533" s="81"/>
      <c r="K533" s="81"/>
      <c r="L533" s="90"/>
      <c r="M533" s="84"/>
      <c r="N533" s="81"/>
      <c r="O533" s="81"/>
      <c r="P533" s="81"/>
      <c r="Q533" s="81"/>
      <c r="R533" s="90"/>
      <c r="S533" s="84"/>
      <c r="T533" s="81"/>
      <c r="U533" s="81"/>
      <c r="V533" s="81"/>
      <c r="W533" s="81"/>
      <c r="X533" s="90"/>
      <c r="AA533" s="81"/>
      <c r="AB533" s="81"/>
      <c r="AC533" s="81"/>
    </row>
    <row r="534" spans="2:29" ht="15" customHeight="1" x14ac:dyDescent="0.25">
      <c r="B534" s="81"/>
      <c r="C534" s="81"/>
      <c r="D534" s="81"/>
      <c r="E534" s="84"/>
      <c r="F534" s="90"/>
      <c r="G534" s="84"/>
      <c r="H534" s="81"/>
      <c r="I534" s="81"/>
      <c r="J534" s="81"/>
      <c r="K534" s="81"/>
      <c r="L534" s="90"/>
      <c r="M534" s="84"/>
      <c r="N534" s="81"/>
      <c r="O534" s="81"/>
      <c r="P534" s="81"/>
      <c r="Q534" s="81"/>
      <c r="R534" s="90"/>
      <c r="S534" s="84"/>
      <c r="T534" s="81"/>
      <c r="U534" s="81"/>
      <c r="V534" s="81"/>
      <c r="W534" s="81"/>
      <c r="X534" s="90"/>
      <c r="AA534" s="81"/>
      <c r="AB534" s="81"/>
      <c r="AC534" s="81"/>
    </row>
    <row r="535" spans="2:29" ht="15" customHeight="1" x14ac:dyDescent="0.25">
      <c r="B535" s="81"/>
      <c r="C535" s="81"/>
      <c r="D535" s="81"/>
      <c r="E535" s="84"/>
      <c r="F535" s="90"/>
      <c r="G535" s="84"/>
      <c r="H535" s="81"/>
      <c r="I535" s="81"/>
      <c r="J535" s="81"/>
      <c r="K535" s="81"/>
      <c r="L535" s="90"/>
      <c r="M535" s="84"/>
      <c r="N535" s="81"/>
      <c r="O535" s="81"/>
      <c r="P535" s="81"/>
      <c r="Q535" s="81"/>
      <c r="R535" s="90"/>
      <c r="S535" s="84"/>
      <c r="T535" s="81"/>
      <c r="U535" s="81"/>
      <c r="V535" s="81"/>
      <c r="W535" s="81"/>
      <c r="X535" s="90"/>
      <c r="AA535" s="81"/>
      <c r="AB535" s="81"/>
      <c r="AC535" s="81"/>
    </row>
    <row r="536" spans="2:29" ht="15" customHeight="1" x14ac:dyDescent="0.25">
      <c r="B536" s="81"/>
      <c r="C536" s="81"/>
      <c r="D536" s="81"/>
      <c r="E536" s="84"/>
      <c r="F536" s="90"/>
      <c r="G536" s="84"/>
      <c r="H536" s="81"/>
      <c r="I536" s="81"/>
      <c r="J536" s="81"/>
      <c r="K536" s="81"/>
      <c r="L536" s="90"/>
      <c r="M536" s="84"/>
      <c r="N536" s="81"/>
      <c r="O536" s="81"/>
      <c r="P536" s="81"/>
      <c r="Q536" s="81"/>
      <c r="R536" s="90"/>
      <c r="S536" s="84"/>
      <c r="T536" s="81"/>
      <c r="U536" s="81"/>
      <c r="V536" s="81"/>
      <c r="W536" s="81"/>
      <c r="X536" s="90"/>
      <c r="AA536" s="81"/>
      <c r="AB536" s="81"/>
      <c r="AC536" s="81"/>
    </row>
    <row r="537" spans="2:29" ht="15" customHeight="1" x14ac:dyDescent="0.25">
      <c r="B537" s="81"/>
      <c r="C537" s="81"/>
      <c r="D537" s="81"/>
      <c r="E537" s="84"/>
      <c r="F537" s="90"/>
      <c r="G537" s="84"/>
      <c r="H537" s="81"/>
      <c r="I537" s="81"/>
      <c r="J537" s="81"/>
      <c r="K537" s="81"/>
      <c r="L537" s="90"/>
      <c r="M537" s="84"/>
      <c r="N537" s="81"/>
      <c r="O537" s="81"/>
      <c r="P537" s="81"/>
      <c r="Q537" s="81"/>
      <c r="R537" s="90"/>
      <c r="S537" s="84"/>
      <c r="T537" s="81"/>
      <c r="U537" s="81"/>
      <c r="V537" s="81"/>
      <c r="W537" s="81"/>
      <c r="X537" s="90"/>
      <c r="AA537" s="81"/>
      <c r="AB537" s="81"/>
      <c r="AC537" s="81"/>
    </row>
    <row r="538" spans="2:29" ht="15" customHeight="1" x14ac:dyDescent="0.25">
      <c r="B538" s="81"/>
      <c r="C538" s="81"/>
      <c r="D538" s="81"/>
      <c r="E538" s="84"/>
      <c r="F538" s="90"/>
      <c r="G538" s="84"/>
      <c r="H538" s="81"/>
      <c r="I538" s="81"/>
      <c r="J538" s="81"/>
      <c r="K538" s="81"/>
      <c r="L538" s="90"/>
      <c r="M538" s="84"/>
      <c r="N538" s="81"/>
      <c r="O538" s="81"/>
      <c r="P538" s="81"/>
      <c r="Q538" s="81"/>
      <c r="R538" s="90"/>
      <c r="S538" s="84"/>
      <c r="T538" s="81"/>
      <c r="U538" s="81"/>
      <c r="V538" s="81"/>
      <c r="W538" s="81"/>
      <c r="X538" s="90"/>
      <c r="AA538" s="81"/>
      <c r="AB538" s="81"/>
      <c r="AC538" s="81"/>
    </row>
    <row r="539" spans="2:29" ht="15" customHeight="1" x14ac:dyDescent="0.25">
      <c r="B539" s="81"/>
      <c r="C539" s="81"/>
      <c r="D539" s="81"/>
      <c r="E539" s="84"/>
      <c r="F539" s="90"/>
      <c r="G539" s="84"/>
      <c r="H539" s="81"/>
      <c r="I539" s="81"/>
      <c r="J539" s="81"/>
      <c r="K539" s="81"/>
      <c r="L539" s="90"/>
      <c r="M539" s="84"/>
      <c r="N539" s="81"/>
      <c r="O539" s="81"/>
      <c r="P539" s="81"/>
      <c r="Q539" s="81"/>
      <c r="R539" s="90"/>
      <c r="S539" s="84"/>
      <c r="T539" s="81"/>
      <c r="U539" s="81"/>
      <c r="V539" s="81"/>
      <c r="W539" s="81"/>
      <c r="X539" s="90"/>
      <c r="AA539" s="81"/>
      <c r="AB539" s="81"/>
      <c r="AC539" s="81"/>
    </row>
    <row r="540" spans="2:29" ht="15" customHeight="1" x14ac:dyDescent="0.25">
      <c r="B540" s="81"/>
      <c r="C540" s="81"/>
      <c r="D540" s="81"/>
      <c r="E540" s="84"/>
      <c r="F540" s="90"/>
      <c r="G540" s="84"/>
      <c r="H540" s="81"/>
      <c r="I540" s="81"/>
      <c r="J540" s="81"/>
      <c r="K540" s="81"/>
      <c r="L540" s="90"/>
      <c r="M540" s="84"/>
      <c r="N540" s="81"/>
      <c r="O540" s="81"/>
      <c r="P540" s="81"/>
      <c r="Q540" s="81"/>
      <c r="R540" s="90"/>
      <c r="S540" s="84"/>
      <c r="T540" s="81"/>
      <c r="U540" s="81"/>
      <c r="V540" s="81"/>
      <c r="W540" s="81"/>
      <c r="X540" s="90"/>
      <c r="AA540" s="81"/>
      <c r="AB540" s="81"/>
      <c r="AC540" s="81"/>
    </row>
    <row r="541" spans="2:29" ht="15" customHeight="1" x14ac:dyDescent="0.25">
      <c r="B541" s="81"/>
      <c r="C541" s="81"/>
      <c r="D541" s="81"/>
      <c r="E541" s="84"/>
      <c r="F541" s="90"/>
      <c r="G541" s="84"/>
      <c r="H541" s="81"/>
      <c r="I541" s="81"/>
      <c r="J541" s="81"/>
      <c r="K541" s="81"/>
      <c r="L541" s="90"/>
      <c r="M541" s="84"/>
      <c r="N541" s="81"/>
      <c r="O541" s="81"/>
      <c r="P541" s="81"/>
      <c r="Q541" s="81"/>
      <c r="R541" s="90"/>
      <c r="S541" s="84"/>
      <c r="T541" s="81"/>
      <c r="U541" s="81"/>
      <c r="V541" s="81"/>
      <c r="W541" s="81"/>
      <c r="X541" s="90"/>
      <c r="AA541" s="81"/>
      <c r="AB541" s="81"/>
      <c r="AC541" s="81"/>
    </row>
    <row r="542" spans="2:29" ht="15" customHeight="1" x14ac:dyDescent="0.25">
      <c r="B542" s="81"/>
      <c r="C542" s="81"/>
      <c r="D542" s="81"/>
      <c r="E542" s="84"/>
      <c r="F542" s="90"/>
      <c r="G542" s="84"/>
      <c r="H542" s="81"/>
      <c r="I542" s="81"/>
      <c r="J542" s="81"/>
      <c r="K542" s="81"/>
      <c r="L542" s="90"/>
      <c r="M542" s="84"/>
      <c r="N542" s="81"/>
      <c r="O542" s="81"/>
      <c r="P542" s="81"/>
      <c r="Q542" s="81"/>
      <c r="R542" s="90"/>
      <c r="S542" s="84"/>
      <c r="T542" s="81"/>
      <c r="U542" s="81"/>
      <c r="V542" s="81"/>
      <c r="W542" s="81"/>
      <c r="X542" s="90"/>
      <c r="AA542" s="81"/>
      <c r="AB542" s="81"/>
      <c r="AC542" s="81"/>
    </row>
    <row r="543" spans="2:29" ht="15" customHeight="1" x14ac:dyDescent="0.25">
      <c r="B543" s="81"/>
      <c r="C543" s="81"/>
      <c r="D543" s="81"/>
      <c r="E543" s="84"/>
      <c r="F543" s="90"/>
      <c r="G543" s="84"/>
      <c r="H543" s="81"/>
      <c r="I543" s="81"/>
      <c r="J543" s="81"/>
      <c r="K543" s="81"/>
      <c r="L543" s="90"/>
      <c r="M543" s="84"/>
      <c r="N543" s="81"/>
      <c r="O543" s="81"/>
      <c r="P543" s="81"/>
      <c r="Q543" s="81"/>
      <c r="R543" s="90"/>
      <c r="S543" s="84"/>
      <c r="T543" s="81"/>
      <c r="U543" s="81"/>
      <c r="V543" s="81"/>
      <c r="W543" s="81"/>
      <c r="X543" s="90"/>
      <c r="AA543" s="81"/>
      <c r="AB543" s="81"/>
      <c r="AC543" s="81"/>
    </row>
    <row r="544" spans="2:29" ht="15" customHeight="1" x14ac:dyDescent="0.25">
      <c r="B544" s="81"/>
      <c r="C544" s="81"/>
      <c r="D544" s="81"/>
      <c r="E544" s="84"/>
      <c r="F544" s="90"/>
      <c r="G544" s="84"/>
      <c r="H544" s="81"/>
      <c r="I544" s="81"/>
      <c r="J544" s="81"/>
      <c r="K544" s="81"/>
      <c r="L544" s="90"/>
      <c r="M544" s="84"/>
      <c r="N544" s="81"/>
      <c r="O544" s="81"/>
      <c r="P544" s="81"/>
      <c r="Q544" s="81"/>
      <c r="R544" s="90"/>
      <c r="S544" s="84"/>
      <c r="T544" s="81"/>
      <c r="U544" s="81"/>
      <c r="V544" s="81"/>
      <c r="W544" s="81"/>
      <c r="X544" s="90"/>
      <c r="AA544" s="81"/>
      <c r="AB544" s="81"/>
      <c r="AC544" s="81"/>
    </row>
    <row r="545" spans="2:29" ht="15" customHeight="1" x14ac:dyDescent="0.25">
      <c r="B545" s="81"/>
      <c r="C545" s="81"/>
      <c r="D545" s="81"/>
      <c r="E545" s="84"/>
      <c r="F545" s="90"/>
      <c r="G545" s="84"/>
      <c r="H545" s="81"/>
      <c r="I545" s="81"/>
      <c r="J545" s="81"/>
      <c r="K545" s="81"/>
      <c r="L545" s="90"/>
      <c r="M545" s="84"/>
      <c r="N545" s="81"/>
      <c r="O545" s="81"/>
      <c r="P545" s="81"/>
      <c r="Q545" s="81"/>
      <c r="R545" s="90"/>
      <c r="S545" s="84"/>
      <c r="T545" s="81"/>
      <c r="U545" s="81"/>
      <c r="V545" s="81"/>
      <c r="W545" s="81"/>
      <c r="X545" s="90"/>
      <c r="AA545" s="81"/>
      <c r="AB545" s="81"/>
      <c r="AC545" s="81"/>
    </row>
    <row r="546" spans="2:29" ht="15" customHeight="1" x14ac:dyDescent="0.25">
      <c r="B546" s="81"/>
      <c r="C546" s="81"/>
      <c r="D546" s="81"/>
      <c r="E546" s="84"/>
      <c r="F546" s="90"/>
      <c r="G546" s="84"/>
      <c r="H546" s="81"/>
      <c r="I546" s="81"/>
      <c r="J546" s="81"/>
      <c r="K546" s="81"/>
      <c r="L546" s="90"/>
      <c r="M546" s="84"/>
      <c r="N546" s="81"/>
      <c r="O546" s="81"/>
      <c r="P546" s="81"/>
      <c r="Q546" s="81"/>
      <c r="R546" s="90"/>
      <c r="S546" s="84"/>
      <c r="T546" s="81"/>
      <c r="U546" s="81"/>
      <c r="V546" s="81"/>
      <c r="W546" s="81"/>
      <c r="X546" s="90"/>
      <c r="AA546" s="81"/>
      <c r="AB546" s="81"/>
      <c r="AC546" s="81"/>
    </row>
    <row r="547" spans="2:29" ht="15" customHeight="1" x14ac:dyDescent="0.25">
      <c r="B547" s="81"/>
      <c r="C547" s="81"/>
      <c r="D547" s="81"/>
      <c r="E547" s="84"/>
      <c r="F547" s="90"/>
      <c r="G547" s="84"/>
      <c r="H547" s="81"/>
      <c r="I547" s="81"/>
      <c r="J547" s="81"/>
      <c r="K547" s="81"/>
      <c r="L547" s="90"/>
      <c r="M547" s="84"/>
      <c r="N547" s="81"/>
      <c r="O547" s="81"/>
      <c r="P547" s="81"/>
      <c r="Q547" s="81"/>
      <c r="R547" s="90"/>
      <c r="S547" s="84"/>
      <c r="T547" s="81"/>
      <c r="U547" s="81"/>
      <c r="V547" s="81"/>
      <c r="W547" s="81"/>
      <c r="X547" s="90"/>
      <c r="AA547" s="81"/>
      <c r="AB547" s="81"/>
      <c r="AC547" s="81"/>
    </row>
    <row r="548" spans="2:29" ht="15" customHeight="1" x14ac:dyDescent="0.25">
      <c r="B548" s="81"/>
      <c r="C548" s="81"/>
      <c r="D548" s="81"/>
      <c r="E548" s="84"/>
      <c r="F548" s="90"/>
      <c r="G548" s="84"/>
      <c r="H548" s="81"/>
      <c r="I548" s="81"/>
      <c r="J548" s="81"/>
      <c r="K548" s="81"/>
      <c r="L548" s="90"/>
      <c r="M548" s="84"/>
      <c r="N548" s="81"/>
      <c r="O548" s="81"/>
      <c r="P548" s="81"/>
      <c r="Q548" s="81"/>
      <c r="R548" s="90"/>
      <c r="S548" s="84"/>
      <c r="T548" s="81"/>
      <c r="U548" s="81"/>
      <c r="V548" s="81"/>
      <c r="W548" s="81"/>
      <c r="X548" s="90"/>
      <c r="AA548" s="81"/>
      <c r="AB548" s="81"/>
      <c r="AC548" s="81"/>
    </row>
    <row r="549" spans="2:29" ht="15" customHeight="1" x14ac:dyDescent="0.25">
      <c r="B549" s="81"/>
      <c r="C549" s="81"/>
      <c r="D549" s="81"/>
      <c r="E549" s="84"/>
      <c r="F549" s="90"/>
      <c r="G549" s="84"/>
      <c r="H549" s="81"/>
      <c r="I549" s="81"/>
      <c r="J549" s="81"/>
      <c r="K549" s="81"/>
      <c r="L549" s="90"/>
      <c r="M549" s="84"/>
      <c r="N549" s="81"/>
      <c r="O549" s="81"/>
      <c r="P549" s="81"/>
      <c r="Q549" s="81"/>
      <c r="R549" s="90"/>
      <c r="S549" s="84"/>
      <c r="T549" s="81"/>
      <c r="U549" s="81"/>
      <c r="V549" s="81"/>
      <c r="W549" s="81"/>
      <c r="X549" s="90"/>
      <c r="AA549" s="81"/>
      <c r="AB549" s="81"/>
      <c r="AC549" s="81"/>
    </row>
    <row r="550" spans="2:29" ht="15" customHeight="1" x14ac:dyDescent="0.25">
      <c r="B550" s="81"/>
      <c r="C550" s="81"/>
      <c r="D550" s="81"/>
      <c r="E550" s="84"/>
      <c r="F550" s="90"/>
      <c r="G550" s="84"/>
      <c r="H550" s="81"/>
      <c r="I550" s="81"/>
      <c r="J550" s="81"/>
      <c r="K550" s="81"/>
      <c r="L550" s="90"/>
      <c r="M550" s="84"/>
      <c r="N550" s="81"/>
      <c r="O550" s="81"/>
      <c r="P550" s="81"/>
      <c r="Q550" s="81"/>
      <c r="R550" s="90"/>
      <c r="S550" s="84"/>
      <c r="T550" s="81"/>
      <c r="U550" s="81"/>
      <c r="V550" s="81"/>
      <c r="W550" s="81"/>
      <c r="X550" s="90"/>
      <c r="AA550" s="81"/>
      <c r="AB550" s="81"/>
      <c r="AC550" s="81"/>
    </row>
    <row r="551" spans="2:29" ht="15" customHeight="1" x14ac:dyDescent="0.25">
      <c r="B551" s="81"/>
      <c r="C551" s="81"/>
      <c r="D551" s="81"/>
      <c r="E551" s="84"/>
      <c r="F551" s="90"/>
      <c r="G551" s="84"/>
      <c r="H551" s="81"/>
      <c r="I551" s="81"/>
      <c r="J551" s="81"/>
      <c r="K551" s="81"/>
      <c r="L551" s="90"/>
      <c r="M551" s="84"/>
      <c r="N551" s="81"/>
      <c r="O551" s="81"/>
      <c r="P551" s="81"/>
      <c r="Q551" s="81"/>
      <c r="R551" s="90"/>
      <c r="S551" s="84"/>
      <c r="T551" s="81"/>
      <c r="U551" s="81"/>
      <c r="V551" s="81"/>
      <c r="W551" s="81"/>
      <c r="X551" s="90"/>
      <c r="AA551" s="81"/>
      <c r="AB551" s="81"/>
      <c r="AC551" s="81"/>
    </row>
    <row r="552" spans="2:29" ht="15" customHeight="1" x14ac:dyDescent="0.25">
      <c r="B552" s="81"/>
      <c r="C552" s="81"/>
      <c r="D552" s="81"/>
      <c r="E552" s="84"/>
      <c r="F552" s="90"/>
      <c r="G552" s="84"/>
      <c r="H552" s="81"/>
      <c r="I552" s="81"/>
      <c r="J552" s="81"/>
      <c r="K552" s="81"/>
      <c r="L552" s="90"/>
      <c r="M552" s="84"/>
      <c r="N552" s="81"/>
      <c r="O552" s="81"/>
      <c r="P552" s="81"/>
      <c r="Q552" s="81"/>
      <c r="R552" s="90"/>
      <c r="S552" s="84"/>
      <c r="T552" s="81"/>
      <c r="U552" s="81"/>
      <c r="V552" s="81"/>
      <c r="W552" s="81"/>
      <c r="X552" s="90"/>
      <c r="AA552" s="81"/>
      <c r="AB552" s="81"/>
      <c r="AC552" s="81"/>
    </row>
    <row r="553" spans="2:29" ht="15" customHeight="1" x14ac:dyDescent="0.25">
      <c r="B553" s="81"/>
      <c r="C553" s="81"/>
      <c r="D553" s="81"/>
      <c r="E553" s="84"/>
      <c r="F553" s="90"/>
      <c r="G553" s="84"/>
      <c r="H553" s="81"/>
      <c r="I553" s="81"/>
      <c r="J553" s="81"/>
      <c r="K553" s="81"/>
      <c r="L553" s="90"/>
      <c r="M553" s="84"/>
      <c r="N553" s="81"/>
      <c r="O553" s="81"/>
      <c r="P553" s="81"/>
      <c r="Q553" s="81"/>
      <c r="R553" s="90"/>
      <c r="S553" s="84"/>
      <c r="T553" s="81"/>
      <c r="U553" s="81"/>
      <c r="V553" s="81"/>
      <c r="W553" s="81"/>
      <c r="X553" s="90"/>
      <c r="AA553" s="81"/>
      <c r="AB553" s="81"/>
      <c r="AC553" s="81"/>
    </row>
    <row r="554" spans="2:29" ht="15" customHeight="1" x14ac:dyDescent="0.25">
      <c r="B554" s="81"/>
      <c r="C554" s="81"/>
      <c r="D554" s="81"/>
      <c r="E554" s="84"/>
      <c r="F554" s="90"/>
      <c r="G554" s="84"/>
      <c r="H554" s="81"/>
      <c r="I554" s="81"/>
      <c r="J554" s="81"/>
      <c r="K554" s="81"/>
      <c r="L554" s="90"/>
      <c r="M554" s="84"/>
      <c r="N554" s="81"/>
      <c r="O554" s="81"/>
      <c r="P554" s="81"/>
      <c r="Q554" s="81"/>
      <c r="R554" s="90"/>
      <c r="S554" s="84"/>
      <c r="T554" s="81"/>
      <c r="U554" s="81"/>
      <c r="V554" s="81"/>
      <c r="W554" s="81"/>
      <c r="X554" s="90"/>
      <c r="AA554" s="81"/>
      <c r="AB554" s="81"/>
      <c r="AC554" s="81"/>
    </row>
    <row r="555" spans="2:29" ht="15" customHeight="1" x14ac:dyDescent="0.25">
      <c r="B555" s="81"/>
      <c r="C555" s="81"/>
      <c r="D555" s="81"/>
      <c r="E555" s="84"/>
      <c r="F555" s="90"/>
      <c r="G555" s="84"/>
      <c r="H555" s="81"/>
      <c r="I555" s="81"/>
      <c r="J555" s="81"/>
      <c r="K555" s="81"/>
      <c r="L555" s="90"/>
      <c r="M555" s="84"/>
      <c r="N555" s="81"/>
      <c r="O555" s="81"/>
      <c r="P555" s="81"/>
      <c r="Q555" s="81"/>
      <c r="R555" s="90"/>
      <c r="S555" s="84"/>
      <c r="T555" s="81"/>
      <c r="U555" s="81"/>
      <c r="V555" s="81"/>
      <c r="W555" s="81"/>
      <c r="X555" s="90"/>
      <c r="AA555" s="81"/>
      <c r="AB555" s="81"/>
      <c r="AC555" s="81"/>
    </row>
    <row r="556" spans="2:29" ht="15" customHeight="1" x14ac:dyDescent="0.25">
      <c r="B556" s="81"/>
      <c r="C556" s="81"/>
      <c r="D556" s="81"/>
      <c r="E556" s="84"/>
      <c r="F556" s="90"/>
      <c r="G556" s="84"/>
      <c r="H556" s="81"/>
      <c r="I556" s="81"/>
      <c r="J556" s="81"/>
      <c r="K556" s="81"/>
      <c r="L556" s="90"/>
      <c r="M556" s="84"/>
      <c r="N556" s="81"/>
      <c r="O556" s="81"/>
      <c r="P556" s="81"/>
      <c r="Q556" s="81"/>
      <c r="R556" s="90"/>
      <c r="S556" s="84"/>
      <c r="T556" s="81"/>
      <c r="U556" s="81"/>
      <c r="V556" s="81"/>
      <c r="W556" s="81"/>
      <c r="X556" s="90"/>
      <c r="AA556" s="81"/>
      <c r="AB556" s="81"/>
      <c r="AC556" s="81"/>
    </row>
    <row r="557" spans="2:29" ht="15" customHeight="1" x14ac:dyDescent="0.25">
      <c r="B557" s="81"/>
      <c r="C557" s="81"/>
      <c r="D557" s="81"/>
      <c r="E557" s="84"/>
      <c r="F557" s="90"/>
      <c r="G557" s="84"/>
      <c r="H557" s="81"/>
      <c r="I557" s="81"/>
      <c r="J557" s="81"/>
      <c r="K557" s="81"/>
      <c r="L557" s="90"/>
      <c r="M557" s="84"/>
      <c r="N557" s="81"/>
      <c r="O557" s="81"/>
      <c r="P557" s="81"/>
      <c r="Q557" s="81"/>
      <c r="R557" s="90"/>
      <c r="S557" s="84"/>
      <c r="T557" s="81"/>
      <c r="U557" s="81"/>
      <c r="V557" s="81"/>
      <c r="W557" s="81"/>
      <c r="X557" s="90"/>
      <c r="AA557" s="81"/>
      <c r="AB557" s="81"/>
      <c r="AC557" s="81"/>
    </row>
    <row r="558" spans="2:29" ht="15" customHeight="1" x14ac:dyDescent="0.25">
      <c r="B558" s="81"/>
      <c r="C558" s="81"/>
      <c r="D558" s="81"/>
      <c r="E558" s="84"/>
      <c r="F558" s="90"/>
      <c r="G558" s="84"/>
      <c r="H558" s="81"/>
      <c r="I558" s="81"/>
      <c r="J558" s="81"/>
      <c r="K558" s="81"/>
      <c r="L558" s="90"/>
      <c r="M558" s="84"/>
      <c r="N558" s="81"/>
      <c r="O558" s="81"/>
      <c r="P558" s="81"/>
      <c r="Q558" s="81"/>
      <c r="R558" s="90"/>
      <c r="S558" s="84"/>
      <c r="T558" s="81"/>
      <c r="U558" s="81"/>
      <c r="V558" s="81"/>
      <c r="W558" s="81"/>
      <c r="X558" s="90"/>
      <c r="AA558" s="81"/>
      <c r="AB558" s="81"/>
      <c r="AC558" s="81"/>
    </row>
    <row r="559" spans="2:29" ht="15" customHeight="1" x14ac:dyDescent="0.25">
      <c r="B559" s="81"/>
      <c r="C559" s="81"/>
      <c r="D559" s="81"/>
      <c r="E559" s="84"/>
      <c r="F559" s="90"/>
      <c r="G559" s="84"/>
      <c r="H559" s="81"/>
      <c r="I559" s="81"/>
      <c r="J559" s="81"/>
      <c r="K559" s="81"/>
      <c r="L559" s="90"/>
      <c r="M559" s="84"/>
      <c r="N559" s="81"/>
      <c r="O559" s="81"/>
      <c r="P559" s="81"/>
      <c r="Q559" s="81"/>
      <c r="R559" s="90"/>
      <c r="S559" s="84"/>
      <c r="T559" s="81"/>
      <c r="U559" s="81"/>
      <c r="V559" s="81"/>
      <c r="W559" s="81"/>
      <c r="X559" s="90"/>
      <c r="AA559" s="81"/>
      <c r="AB559" s="81"/>
      <c r="AC559" s="81"/>
    </row>
    <row r="560" spans="2:29" ht="15" customHeight="1" x14ac:dyDescent="0.25">
      <c r="B560" s="81"/>
      <c r="C560" s="81"/>
      <c r="D560" s="81"/>
      <c r="E560" s="84"/>
      <c r="F560" s="90"/>
      <c r="G560" s="84"/>
      <c r="H560" s="81"/>
      <c r="I560" s="81"/>
      <c r="J560" s="81"/>
      <c r="K560" s="81"/>
      <c r="L560" s="90"/>
      <c r="M560" s="84"/>
      <c r="N560" s="81"/>
      <c r="O560" s="81"/>
      <c r="P560" s="81"/>
      <c r="Q560" s="81"/>
      <c r="R560" s="90"/>
      <c r="S560" s="84"/>
      <c r="T560" s="81"/>
      <c r="U560" s="81"/>
      <c r="V560" s="81"/>
      <c r="W560" s="81"/>
      <c r="X560" s="90"/>
      <c r="AA560" s="81"/>
      <c r="AB560" s="81"/>
      <c r="AC560" s="81"/>
    </row>
    <row r="561" spans="2:29" ht="15" customHeight="1" x14ac:dyDescent="0.25">
      <c r="B561" s="81"/>
      <c r="C561" s="81"/>
      <c r="D561" s="81"/>
      <c r="E561" s="84"/>
      <c r="F561" s="90"/>
      <c r="G561" s="84"/>
      <c r="H561" s="81"/>
      <c r="I561" s="81"/>
      <c r="J561" s="81"/>
      <c r="K561" s="81"/>
      <c r="L561" s="90"/>
      <c r="M561" s="84"/>
      <c r="N561" s="81"/>
      <c r="O561" s="81"/>
      <c r="P561" s="81"/>
      <c r="Q561" s="81"/>
      <c r="R561" s="90"/>
      <c r="S561" s="84"/>
      <c r="T561" s="81"/>
      <c r="U561" s="81"/>
      <c r="V561" s="81"/>
      <c r="W561" s="81"/>
      <c r="X561" s="90"/>
      <c r="AA561" s="81"/>
      <c r="AB561" s="81"/>
      <c r="AC561" s="81"/>
    </row>
    <row r="562" spans="2:29" ht="15" customHeight="1" x14ac:dyDescent="0.25">
      <c r="B562" s="81"/>
      <c r="C562" s="81"/>
      <c r="D562" s="81"/>
      <c r="E562" s="84"/>
      <c r="F562" s="90"/>
      <c r="G562" s="84"/>
      <c r="H562" s="81"/>
      <c r="I562" s="81"/>
      <c r="J562" s="81"/>
      <c r="K562" s="81"/>
      <c r="L562" s="90"/>
      <c r="M562" s="84"/>
      <c r="N562" s="81"/>
      <c r="O562" s="81"/>
      <c r="P562" s="81"/>
      <c r="Q562" s="81"/>
      <c r="R562" s="90"/>
      <c r="S562" s="84"/>
      <c r="T562" s="81"/>
      <c r="U562" s="81"/>
      <c r="V562" s="81"/>
      <c r="W562" s="81"/>
      <c r="X562" s="90"/>
      <c r="AA562" s="81"/>
      <c r="AB562" s="81"/>
      <c r="AC562" s="81"/>
    </row>
    <row r="563" spans="2:29" ht="15" customHeight="1" x14ac:dyDescent="0.25">
      <c r="B563" s="81"/>
      <c r="C563" s="81"/>
      <c r="D563" s="81"/>
      <c r="E563" s="84"/>
      <c r="F563" s="90"/>
      <c r="G563" s="84"/>
      <c r="H563" s="81"/>
      <c r="I563" s="81"/>
      <c r="J563" s="81"/>
      <c r="K563" s="81"/>
      <c r="L563" s="90"/>
      <c r="M563" s="84"/>
      <c r="N563" s="81"/>
      <c r="O563" s="81"/>
      <c r="P563" s="81"/>
      <c r="Q563" s="81"/>
      <c r="R563" s="90"/>
      <c r="S563" s="84"/>
      <c r="T563" s="81"/>
      <c r="U563" s="81"/>
      <c r="V563" s="81"/>
      <c r="W563" s="81"/>
      <c r="X563" s="90"/>
      <c r="AA563" s="81"/>
      <c r="AB563" s="81"/>
      <c r="AC563" s="81"/>
    </row>
    <row r="564" spans="2:29" ht="15" customHeight="1" x14ac:dyDescent="0.25">
      <c r="B564" s="81"/>
      <c r="C564" s="81"/>
      <c r="D564" s="81"/>
      <c r="E564" s="84"/>
      <c r="F564" s="90"/>
      <c r="G564" s="84"/>
      <c r="H564" s="81"/>
      <c r="I564" s="81"/>
      <c r="J564" s="81"/>
      <c r="K564" s="81"/>
      <c r="L564" s="90"/>
      <c r="M564" s="84"/>
      <c r="N564" s="81"/>
      <c r="O564" s="81"/>
      <c r="P564" s="81"/>
      <c r="Q564" s="81"/>
      <c r="R564" s="90"/>
      <c r="S564" s="84"/>
      <c r="T564" s="81"/>
      <c r="U564" s="81"/>
      <c r="V564" s="81"/>
      <c r="W564" s="81"/>
      <c r="X564" s="90"/>
      <c r="AA564" s="81"/>
      <c r="AB564" s="81"/>
      <c r="AC564" s="81"/>
    </row>
    <row r="565" spans="2:29" ht="15" customHeight="1" x14ac:dyDescent="0.25">
      <c r="B565" s="81"/>
      <c r="C565" s="81"/>
      <c r="D565" s="81"/>
      <c r="E565" s="84"/>
      <c r="F565" s="90"/>
      <c r="G565" s="84"/>
      <c r="H565" s="81"/>
      <c r="I565" s="81"/>
      <c r="J565" s="81"/>
      <c r="K565" s="81"/>
      <c r="L565" s="90"/>
      <c r="M565" s="84"/>
      <c r="N565" s="81"/>
      <c r="O565" s="81"/>
      <c r="P565" s="81"/>
      <c r="Q565" s="81"/>
      <c r="R565" s="90"/>
      <c r="S565" s="84"/>
      <c r="T565" s="81"/>
      <c r="U565" s="81"/>
      <c r="V565" s="81"/>
      <c r="W565" s="81"/>
      <c r="X565" s="90"/>
      <c r="AA565" s="81"/>
      <c r="AB565" s="81"/>
      <c r="AC565" s="81"/>
    </row>
    <row r="566" spans="2:29" ht="15" customHeight="1" x14ac:dyDescent="0.25">
      <c r="B566" s="81"/>
      <c r="C566" s="81"/>
      <c r="D566" s="81"/>
      <c r="E566" s="84"/>
      <c r="F566" s="90"/>
      <c r="G566" s="84"/>
      <c r="H566" s="81"/>
      <c r="I566" s="81"/>
      <c r="J566" s="81"/>
      <c r="K566" s="81"/>
      <c r="L566" s="90"/>
      <c r="M566" s="84"/>
      <c r="N566" s="81"/>
      <c r="O566" s="81"/>
      <c r="P566" s="81"/>
      <c r="Q566" s="81"/>
      <c r="R566" s="90"/>
      <c r="S566" s="84"/>
      <c r="T566" s="81"/>
      <c r="U566" s="81"/>
      <c r="V566" s="81"/>
      <c r="W566" s="81"/>
      <c r="X566" s="90"/>
      <c r="AA566" s="81"/>
      <c r="AB566" s="81"/>
      <c r="AC566" s="81"/>
    </row>
    <row r="567" spans="2:29" ht="15" customHeight="1" x14ac:dyDescent="0.25">
      <c r="B567" s="81"/>
      <c r="C567" s="81"/>
      <c r="D567" s="81"/>
      <c r="E567" s="84"/>
      <c r="F567" s="90"/>
      <c r="G567" s="84"/>
      <c r="H567" s="81"/>
      <c r="I567" s="81"/>
      <c r="J567" s="81"/>
      <c r="K567" s="81"/>
      <c r="L567" s="90"/>
      <c r="M567" s="84"/>
      <c r="N567" s="81"/>
      <c r="O567" s="81"/>
      <c r="P567" s="81"/>
      <c r="Q567" s="81"/>
      <c r="R567" s="90"/>
      <c r="S567" s="84"/>
      <c r="T567" s="81"/>
      <c r="U567" s="81"/>
      <c r="V567" s="81"/>
      <c r="W567" s="81"/>
      <c r="X567" s="90"/>
      <c r="AA567" s="81"/>
      <c r="AB567" s="81"/>
      <c r="AC567" s="81"/>
    </row>
    <row r="568" spans="2:29" ht="15" customHeight="1" x14ac:dyDescent="0.25">
      <c r="B568" s="81"/>
      <c r="C568" s="81"/>
      <c r="D568" s="81"/>
      <c r="E568" s="84"/>
      <c r="F568" s="90"/>
      <c r="G568" s="84"/>
      <c r="H568" s="81"/>
      <c r="I568" s="81"/>
      <c r="J568" s="81"/>
      <c r="K568" s="81"/>
      <c r="L568" s="90"/>
      <c r="M568" s="84"/>
      <c r="N568" s="81"/>
      <c r="O568" s="81"/>
      <c r="P568" s="81"/>
      <c r="Q568" s="81"/>
      <c r="R568" s="90"/>
      <c r="S568" s="84"/>
      <c r="T568" s="81"/>
      <c r="U568" s="81"/>
      <c r="V568" s="81"/>
      <c r="W568" s="81"/>
      <c r="X568" s="90"/>
      <c r="AA568" s="81"/>
      <c r="AB568" s="81"/>
      <c r="AC568" s="81"/>
    </row>
    <row r="569" spans="2:29" ht="15" customHeight="1" x14ac:dyDescent="0.25">
      <c r="B569" s="81"/>
      <c r="C569" s="81"/>
      <c r="D569" s="81"/>
      <c r="E569" s="84"/>
      <c r="F569" s="90"/>
      <c r="G569" s="84"/>
      <c r="H569" s="81"/>
      <c r="I569" s="81"/>
      <c r="J569" s="81"/>
      <c r="K569" s="81"/>
      <c r="L569" s="90"/>
      <c r="M569" s="84"/>
      <c r="N569" s="81"/>
      <c r="O569" s="81"/>
      <c r="P569" s="81"/>
      <c r="Q569" s="81"/>
      <c r="R569" s="90"/>
      <c r="S569" s="84"/>
      <c r="T569" s="81"/>
      <c r="U569" s="81"/>
      <c r="V569" s="81"/>
      <c r="W569" s="81"/>
      <c r="X569" s="90"/>
      <c r="AA569" s="81"/>
      <c r="AB569" s="81"/>
      <c r="AC569" s="81"/>
    </row>
    <row r="570" spans="2:29" ht="15" customHeight="1" x14ac:dyDescent="0.25">
      <c r="B570" s="81"/>
      <c r="C570" s="81"/>
      <c r="D570" s="81"/>
      <c r="E570" s="84"/>
      <c r="F570" s="90"/>
      <c r="G570" s="84"/>
      <c r="H570" s="81"/>
      <c r="I570" s="81"/>
      <c r="J570" s="81"/>
      <c r="K570" s="81"/>
      <c r="L570" s="90"/>
      <c r="M570" s="84"/>
      <c r="N570" s="81"/>
      <c r="O570" s="81"/>
      <c r="P570" s="81"/>
      <c r="Q570" s="81"/>
      <c r="R570" s="90"/>
      <c r="S570" s="84"/>
      <c r="T570" s="81"/>
      <c r="U570" s="81"/>
      <c r="V570" s="81"/>
      <c r="W570" s="81"/>
      <c r="X570" s="90"/>
      <c r="AA570" s="81"/>
      <c r="AB570" s="81"/>
      <c r="AC570" s="81"/>
    </row>
    <row r="571" spans="2:29" ht="15" customHeight="1" x14ac:dyDescent="0.25">
      <c r="B571" s="81"/>
      <c r="C571" s="81"/>
      <c r="D571" s="81"/>
      <c r="E571" s="84"/>
      <c r="F571" s="90"/>
      <c r="G571" s="84"/>
      <c r="H571" s="81"/>
      <c r="I571" s="81"/>
      <c r="J571" s="81"/>
      <c r="K571" s="81"/>
      <c r="L571" s="90"/>
      <c r="M571" s="84"/>
      <c r="N571" s="81"/>
      <c r="O571" s="81"/>
      <c r="P571" s="81"/>
      <c r="Q571" s="81"/>
      <c r="R571" s="90"/>
      <c r="S571" s="84"/>
      <c r="T571" s="81"/>
      <c r="U571" s="81"/>
      <c r="V571" s="81"/>
      <c r="W571" s="81"/>
      <c r="X571" s="90"/>
      <c r="AA571" s="81"/>
      <c r="AB571" s="81"/>
      <c r="AC571" s="81"/>
    </row>
    <row r="572" spans="2:29" ht="15" customHeight="1" x14ac:dyDescent="0.25">
      <c r="B572" s="81"/>
      <c r="C572" s="81"/>
      <c r="D572" s="81"/>
      <c r="E572" s="84"/>
      <c r="F572" s="90"/>
      <c r="G572" s="84"/>
      <c r="H572" s="81"/>
      <c r="I572" s="81"/>
      <c r="J572" s="81"/>
      <c r="K572" s="81"/>
      <c r="L572" s="90"/>
      <c r="M572" s="84"/>
      <c r="N572" s="81"/>
      <c r="O572" s="81"/>
      <c r="P572" s="81"/>
      <c r="Q572" s="81"/>
      <c r="R572" s="90"/>
      <c r="S572" s="84"/>
      <c r="T572" s="81"/>
      <c r="U572" s="81"/>
      <c r="V572" s="81"/>
      <c r="W572" s="81"/>
      <c r="X572" s="90"/>
      <c r="AA572" s="81"/>
      <c r="AB572" s="81"/>
      <c r="AC572" s="81"/>
    </row>
    <row r="573" spans="2:29" ht="15" customHeight="1" x14ac:dyDescent="0.25">
      <c r="B573" s="81"/>
      <c r="C573" s="81"/>
      <c r="D573" s="81"/>
      <c r="E573" s="84"/>
      <c r="F573" s="90"/>
      <c r="G573" s="84"/>
      <c r="H573" s="81"/>
      <c r="I573" s="81"/>
      <c r="J573" s="81"/>
      <c r="K573" s="81"/>
      <c r="L573" s="90"/>
      <c r="M573" s="84"/>
      <c r="N573" s="81"/>
      <c r="O573" s="81"/>
      <c r="P573" s="81"/>
      <c r="Q573" s="81"/>
      <c r="R573" s="90"/>
      <c r="S573" s="84"/>
      <c r="T573" s="81"/>
      <c r="U573" s="81"/>
      <c r="V573" s="81"/>
      <c r="W573" s="81"/>
      <c r="X573" s="90"/>
      <c r="AA573" s="81"/>
      <c r="AB573" s="81"/>
      <c r="AC573" s="81"/>
    </row>
    <row r="574" spans="2:29" ht="15" customHeight="1" x14ac:dyDescent="0.25">
      <c r="B574" s="81"/>
      <c r="C574" s="81"/>
      <c r="D574" s="81"/>
      <c r="E574" s="84"/>
      <c r="F574" s="90"/>
      <c r="G574" s="84"/>
      <c r="H574" s="81"/>
      <c r="I574" s="81"/>
      <c r="J574" s="81"/>
      <c r="K574" s="81"/>
      <c r="L574" s="90"/>
      <c r="M574" s="84"/>
      <c r="N574" s="81"/>
      <c r="O574" s="81"/>
      <c r="P574" s="81"/>
      <c r="Q574" s="81"/>
      <c r="R574" s="90"/>
      <c r="S574" s="84"/>
      <c r="T574" s="81"/>
      <c r="U574" s="81"/>
      <c r="V574" s="81"/>
      <c r="W574" s="81"/>
      <c r="X574" s="90"/>
      <c r="AA574" s="81"/>
      <c r="AB574" s="81"/>
      <c r="AC574" s="81"/>
    </row>
    <row r="575" spans="2:29" ht="15" customHeight="1" x14ac:dyDescent="0.25">
      <c r="B575" s="81"/>
      <c r="C575" s="81"/>
      <c r="D575" s="81"/>
      <c r="E575" s="84"/>
      <c r="F575" s="90"/>
      <c r="G575" s="84"/>
      <c r="H575" s="81"/>
      <c r="I575" s="81"/>
      <c r="J575" s="81"/>
      <c r="K575" s="81"/>
      <c r="L575" s="90"/>
      <c r="M575" s="84"/>
      <c r="N575" s="81"/>
      <c r="O575" s="81"/>
      <c r="P575" s="81"/>
      <c r="Q575" s="81"/>
      <c r="R575" s="90"/>
      <c r="S575" s="84"/>
      <c r="T575" s="81"/>
      <c r="U575" s="81"/>
      <c r="V575" s="81"/>
      <c r="W575" s="81"/>
      <c r="X575" s="90"/>
      <c r="AA575" s="81"/>
      <c r="AB575" s="81"/>
      <c r="AC575" s="81"/>
    </row>
    <row r="576" spans="2:29" ht="15" customHeight="1" x14ac:dyDescent="0.25">
      <c r="B576" s="81"/>
      <c r="C576" s="81"/>
      <c r="D576" s="81"/>
      <c r="E576" s="84"/>
      <c r="F576" s="90"/>
      <c r="G576" s="84"/>
      <c r="H576" s="81"/>
      <c r="I576" s="81"/>
      <c r="J576" s="81"/>
      <c r="K576" s="81"/>
      <c r="L576" s="90"/>
      <c r="M576" s="84"/>
      <c r="N576" s="81"/>
      <c r="O576" s="81"/>
      <c r="P576" s="81"/>
      <c r="Q576" s="81"/>
      <c r="R576" s="90"/>
      <c r="S576" s="84"/>
      <c r="T576" s="81"/>
      <c r="U576" s="81"/>
      <c r="V576" s="81"/>
      <c r="W576" s="81"/>
      <c r="X576" s="90"/>
      <c r="AA576" s="81"/>
      <c r="AB576" s="81"/>
      <c r="AC576" s="81"/>
    </row>
    <row r="577" spans="2:29" ht="15" customHeight="1" x14ac:dyDescent="0.25">
      <c r="B577" s="81"/>
      <c r="C577" s="81"/>
      <c r="D577" s="81"/>
      <c r="E577" s="84"/>
      <c r="F577" s="90"/>
      <c r="G577" s="84"/>
      <c r="H577" s="81"/>
      <c r="I577" s="81"/>
      <c r="J577" s="81"/>
      <c r="K577" s="81"/>
      <c r="L577" s="90"/>
      <c r="M577" s="84"/>
      <c r="N577" s="81"/>
      <c r="O577" s="81"/>
      <c r="P577" s="81"/>
      <c r="Q577" s="81"/>
      <c r="R577" s="90"/>
      <c r="S577" s="84"/>
      <c r="T577" s="81"/>
      <c r="U577" s="81"/>
      <c r="V577" s="81"/>
      <c r="W577" s="81"/>
      <c r="X577" s="90"/>
      <c r="AA577" s="81"/>
      <c r="AB577" s="81"/>
      <c r="AC577" s="81"/>
    </row>
    <row r="578" spans="2:29" ht="15" customHeight="1" x14ac:dyDescent="0.25">
      <c r="B578" s="81"/>
      <c r="C578" s="81"/>
      <c r="D578" s="81"/>
      <c r="E578" s="84"/>
      <c r="F578" s="90"/>
      <c r="G578" s="84"/>
      <c r="H578" s="81"/>
      <c r="I578" s="81"/>
      <c r="J578" s="81"/>
      <c r="K578" s="81"/>
      <c r="L578" s="90"/>
      <c r="M578" s="84"/>
      <c r="N578" s="81"/>
      <c r="O578" s="81"/>
      <c r="P578" s="81"/>
      <c r="Q578" s="81"/>
      <c r="R578" s="90"/>
      <c r="S578" s="84"/>
      <c r="T578" s="81"/>
      <c r="U578" s="81"/>
      <c r="V578" s="81"/>
      <c r="W578" s="81"/>
      <c r="X578" s="90"/>
      <c r="AA578" s="81"/>
      <c r="AB578" s="81"/>
      <c r="AC578" s="81"/>
    </row>
    <row r="579" spans="2:29" ht="15" customHeight="1" x14ac:dyDescent="0.25">
      <c r="B579" s="81"/>
      <c r="C579" s="81"/>
      <c r="D579" s="81"/>
      <c r="E579" s="84"/>
      <c r="F579" s="90"/>
      <c r="G579" s="84"/>
      <c r="H579" s="81"/>
      <c r="I579" s="81"/>
      <c r="J579" s="81"/>
      <c r="K579" s="81"/>
      <c r="L579" s="90"/>
      <c r="M579" s="84"/>
      <c r="N579" s="81"/>
      <c r="O579" s="81"/>
      <c r="P579" s="81"/>
      <c r="Q579" s="81"/>
      <c r="R579" s="90"/>
      <c r="S579" s="84"/>
      <c r="T579" s="81"/>
      <c r="U579" s="81"/>
      <c r="V579" s="81"/>
      <c r="W579" s="81"/>
      <c r="X579" s="90"/>
      <c r="AA579" s="81"/>
      <c r="AB579" s="81"/>
      <c r="AC579" s="81"/>
    </row>
    <row r="580" spans="2:29" ht="15" customHeight="1" x14ac:dyDescent="0.25">
      <c r="B580" s="81"/>
      <c r="C580" s="81"/>
      <c r="D580" s="81"/>
      <c r="E580" s="84"/>
      <c r="F580" s="90"/>
      <c r="G580" s="84"/>
      <c r="H580" s="81"/>
      <c r="I580" s="81"/>
      <c r="J580" s="81"/>
      <c r="K580" s="81"/>
      <c r="L580" s="90"/>
      <c r="M580" s="84"/>
      <c r="N580" s="81"/>
      <c r="O580" s="81"/>
      <c r="P580" s="81"/>
      <c r="Q580" s="81"/>
      <c r="R580" s="90"/>
      <c r="S580" s="84"/>
      <c r="T580" s="81"/>
      <c r="U580" s="81"/>
      <c r="V580" s="81"/>
      <c r="W580" s="81"/>
      <c r="X580" s="90"/>
      <c r="AA580" s="81"/>
      <c r="AB580" s="81"/>
      <c r="AC580" s="81"/>
    </row>
    <row r="581" spans="2:29" ht="15" customHeight="1" x14ac:dyDescent="0.25">
      <c r="B581" s="81"/>
      <c r="C581" s="81"/>
      <c r="D581" s="81"/>
      <c r="E581" s="84"/>
      <c r="F581" s="90"/>
      <c r="G581" s="84"/>
      <c r="H581" s="81"/>
      <c r="I581" s="81"/>
      <c r="J581" s="81"/>
      <c r="K581" s="81"/>
      <c r="L581" s="90"/>
      <c r="M581" s="84"/>
      <c r="N581" s="81"/>
      <c r="O581" s="81"/>
      <c r="P581" s="81"/>
      <c r="Q581" s="81"/>
      <c r="R581" s="90"/>
      <c r="S581" s="84"/>
      <c r="T581" s="81"/>
      <c r="U581" s="81"/>
      <c r="V581" s="81"/>
      <c r="W581" s="81"/>
      <c r="X581" s="90"/>
      <c r="AA581" s="81"/>
      <c r="AB581" s="81"/>
      <c r="AC581" s="81"/>
    </row>
    <row r="582" spans="2:29" ht="15" customHeight="1" x14ac:dyDescent="0.25">
      <c r="B582" s="81"/>
      <c r="C582" s="81"/>
      <c r="D582" s="81"/>
      <c r="E582" s="84"/>
      <c r="F582" s="90"/>
      <c r="G582" s="84"/>
      <c r="H582" s="81"/>
      <c r="I582" s="81"/>
      <c r="J582" s="81"/>
      <c r="K582" s="81"/>
      <c r="L582" s="90"/>
      <c r="M582" s="84"/>
      <c r="N582" s="81"/>
      <c r="O582" s="81"/>
      <c r="P582" s="81"/>
      <c r="Q582" s="81"/>
      <c r="R582" s="90"/>
      <c r="S582" s="84"/>
      <c r="T582" s="81"/>
      <c r="U582" s="81"/>
      <c r="V582" s="81"/>
      <c r="W582" s="81"/>
      <c r="X582" s="90"/>
      <c r="AA582" s="81"/>
      <c r="AB582" s="81"/>
      <c r="AC582" s="81"/>
    </row>
    <row r="583" spans="2:29" ht="15" customHeight="1" x14ac:dyDescent="0.25">
      <c r="B583" s="81"/>
      <c r="C583" s="81"/>
      <c r="D583" s="81"/>
      <c r="E583" s="84"/>
      <c r="F583" s="90"/>
      <c r="G583" s="84"/>
      <c r="H583" s="81"/>
      <c r="I583" s="81"/>
      <c r="J583" s="81"/>
      <c r="K583" s="81"/>
      <c r="L583" s="90"/>
      <c r="M583" s="84"/>
      <c r="N583" s="81"/>
      <c r="O583" s="81"/>
      <c r="P583" s="81"/>
      <c r="Q583" s="81"/>
      <c r="R583" s="90"/>
      <c r="S583" s="84"/>
      <c r="T583" s="81"/>
      <c r="U583" s="81"/>
      <c r="V583" s="81"/>
      <c r="W583" s="81"/>
      <c r="X583" s="90"/>
      <c r="AA583" s="81"/>
      <c r="AB583" s="81"/>
      <c r="AC583" s="81"/>
    </row>
    <row r="584" spans="2:29" ht="15" customHeight="1" x14ac:dyDescent="0.25">
      <c r="B584" s="81"/>
      <c r="C584" s="81"/>
      <c r="D584" s="81"/>
      <c r="E584" s="84"/>
      <c r="F584" s="90"/>
      <c r="G584" s="84"/>
      <c r="H584" s="81"/>
      <c r="I584" s="81"/>
      <c r="J584" s="81"/>
      <c r="K584" s="81"/>
      <c r="L584" s="90"/>
      <c r="M584" s="84"/>
      <c r="N584" s="81"/>
      <c r="O584" s="81"/>
      <c r="P584" s="81"/>
      <c r="Q584" s="81"/>
      <c r="R584" s="90"/>
      <c r="S584" s="84"/>
      <c r="T584" s="81"/>
      <c r="U584" s="81"/>
      <c r="V584" s="81"/>
      <c r="W584" s="81"/>
      <c r="X584" s="90"/>
      <c r="AA584" s="81"/>
      <c r="AB584" s="81"/>
      <c r="AC584" s="81"/>
    </row>
    <row r="585" spans="2:29" ht="15" customHeight="1" x14ac:dyDescent="0.25">
      <c r="B585" s="81"/>
      <c r="C585" s="81"/>
      <c r="D585" s="81"/>
      <c r="E585" s="84"/>
      <c r="F585" s="90"/>
      <c r="G585" s="84"/>
      <c r="H585" s="81"/>
      <c r="I585" s="81"/>
      <c r="J585" s="81"/>
      <c r="K585" s="81"/>
      <c r="L585" s="90"/>
      <c r="M585" s="84"/>
      <c r="N585" s="81"/>
      <c r="O585" s="81"/>
      <c r="P585" s="81"/>
      <c r="Q585" s="81"/>
      <c r="R585" s="90"/>
      <c r="S585" s="84"/>
      <c r="T585" s="81"/>
      <c r="U585" s="81"/>
      <c r="V585" s="81"/>
      <c r="W585" s="81"/>
      <c r="X585" s="90"/>
      <c r="AA585" s="81"/>
      <c r="AB585" s="81"/>
      <c r="AC585" s="81"/>
    </row>
    <row r="586" spans="2:29" ht="15" customHeight="1" x14ac:dyDescent="0.25">
      <c r="B586" s="81"/>
      <c r="C586" s="81"/>
      <c r="D586" s="81"/>
      <c r="E586" s="84"/>
      <c r="F586" s="90"/>
      <c r="G586" s="84"/>
      <c r="H586" s="81"/>
      <c r="I586" s="81"/>
      <c r="J586" s="81"/>
      <c r="K586" s="81"/>
      <c r="L586" s="90"/>
      <c r="M586" s="84"/>
      <c r="N586" s="81"/>
      <c r="O586" s="81"/>
      <c r="P586" s="81"/>
      <c r="Q586" s="81"/>
      <c r="R586" s="90"/>
      <c r="S586" s="84"/>
      <c r="T586" s="81"/>
      <c r="U586" s="81"/>
      <c r="V586" s="81"/>
      <c r="W586" s="81"/>
      <c r="X586" s="90"/>
      <c r="AA586" s="81"/>
      <c r="AB586" s="81"/>
      <c r="AC586" s="81"/>
    </row>
    <row r="587" spans="2:29" ht="15" customHeight="1" x14ac:dyDescent="0.25">
      <c r="B587" s="81"/>
      <c r="C587" s="81"/>
      <c r="D587" s="81"/>
      <c r="E587" s="84"/>
      <c r="F587" s="90"/>
      <c r="G587" s="84"/>
      <c r="H587" s="81"/>
      <c r="I587" s="81"/>
      <c r="J587" s="81"/>
      <c r="K587" s="81"/>
      <c r="L587" s="90"/>
      <c r="M587" s="84"/>
      <c r="N587" s="81"/>
      <c r="O587" s="81"/>
      <c r="P587" s="81"/>
      <c r="Q587" s="81"/>
      <c r="R587" s="90"/>
      <c r="S587" s="84"/>
      <c r="T587" s="81"/>
      <c r="U587" s="81"/>
      <c r="V587" s="81"/>
      <c r="W587" s="81"/>
      <c r="X587" s="90"/>
      <c r="AA587" s="81"/>
      <c r="AB587" s="81"/>
      <c r="AC587" s="81"/>
    </row>
    <row r="588" spans="2:29" ht="15" customHeight="1" x14ac:dyDescent="0.25">
      <c r="B588" s="81"/>
      <c r="C588" s="81"/>
      <c r="D588" s="81"/>
      <c r="E588" s="84"/>
      <c r="F588" s="90"/>
      <c r="G588" s="84"/>
      <c r="H588" s="81"/>
      <c r="I588" s="81"/>
      <c r="J588" s="81"/>
      <c r="K588" s="81"/>
      <c r="L588" s="90"/>
      <c r="M588" s="84"/>
      <c r="N588" s="81"/>
      <c r="O588" s="81"/>
      <c r="P588" s="81"/>
      <c r="Q588" s="81"/>
      <c r="R588" s="90"/>
      <c r="S588" s="84"/>
      <c r="T588" s="81"/>
      <c r="U588" s="81"/>
      <c r="V588" s="81"/>
      <c r="W588" s="81"/>
      <c r="X588" s="90"/>
      <c r="AA588" s="81"/>
      <c r="AB588" s="81"/>
      <c r="AC588" s="81"/>
    </row>
    <row r="589" spans="2:29" ht="15" customHeight="1" x14ac:dyDescent="0.25">
      <c r="B589" s="81"/>
      <c r="C589" s="81"/>
      <c r="D589" s="81"/>
      <c r="E589" s="84"/>
      <c r="F589" s="90"/>
      <c r="G589" s="84"/>
      <c r="H589" s="81"/>
      <c r="I589" s="81"/>
      <c r="J589" s="81"/>
      <c r="K589" s="81"/>
      <c r="L589" s="90"/>
      <c r="M589" s="84"/>
      <c r="N589" s="81"/>
      <c r="O589" s="81"/>
      <c r="P589" s="81"/>
      <c r="Q589" s="81"/>
      <c r="R589" s="90"/>
      <c r="S589" s="84"/>
      <c r="T589" s="81"/>
      <c r="U589" s="81"/>
      <c r="V589" s="81"/>
      <c r="W589" s="81"/>
      <c r="X589" s="90"/>
      <c r="AA589" s="81"/>
      <c r="AB589" s="81"/>
      <c r="AC589" s="81"/>
    </row>
    <row r="590" spans="2:29" ht="15" customHeight="1" x14ac:dyDescent="0.25">
      <c r="B590" s="81"/>
      <c r="C590" s="81"/>
      <c r="D590" s="81"/>
      <c r="E590" s="84"/>
      <c r="F590" s="90"/>
      <c r="G590" s="84"/>
      <c r="H590" s="81"/>
      <c r="I590" s="81"/>
      <c r="J590" s="81"/>
      <c r="K590" s="81"/>
      <c r="L590" s="90"/>
      <c r="M590" s="84"/>
      <c r="N590" s="81"/>
      <c r="O590" s="81"/>
      <c r="P590" s="81"/>
      <c r="Q590" s="81"/>
      <c r="R590" s="90"/>
      <c r="S590" s="84"/>
      <c r="T590" s="81"/>
      <c r="U590" s="81"/>
      <c r="V590" s="81"/>
      <c r="W590" s="81"/>
      <c r="X590" s="90"/>
      <c r="AA590" s="81"/>
      <c r="AB590" s="81"/>
      <c r="AC590" s="81"/>
    </row>
    <row r="591" spans="2:29" ht="15" customHeight="1" x14ac:dyDescent="0.25">
      <c r="B591" s="81"/>
      <c r="C591" s="81"/>
      <c r="D591" s="81"/>
      <c r="E591" s="84"/>
      <c r="F591" s="90"/>
      <c r="G591" s="84"/>
      <c r="H591" s="81"/>
      <c r="I591" s="81"/>
      <c r="J591" s="81"/>
      <c r="K591" s="81"/>
      <c r="L591" s="90"/>
      <c r="M591" s="84"/>
      <c r="N591" s="81"/>
      <c r="O591" s="81"/>
      <c r="P591" s="81"/>
      <c r="Q591" s="81"/>
      <c r="R591" s="90"/>
      <c r="S591" s="84"/>
      <c r="T591" s="81"/>
      <c r="U591" s="81"/>
      <c r="V591" s="81"/>
      <c r="W591" s="81"/>
      <c r="X591" s="90"/>
      <c r="AA591" s="81"/>
      <c r="AB591" s="81"/>
      <c r="AC591" s="81"/>
    </row>
    <row r="592" spans="2:29" ht="15" customHeight="1" x14ac:dyDescent="0.25">
      <c r="B592" s="81"/>
      <c r="C592" s="81"/>
      <c r="D592" s="81"/>
      <c r="E592" s="84"/>
      <c r="F592" s="90"/>
      <c r="G592" s="84"/>
      <c r="H592" s="81"/>
      <c r="I592" s="81"/>
      <c r="J592" s="81"/>
      <c r="K592" s="81"/>
      <c r="L592" s="90"/>
      <c r="M592" s="84"/>
      <c r="N592" s="81"/>
      <c r="O592" s="81"/>
      <c r="P592" s="81"/>
      <c r="Q592" s="81"/>
      <c r="R592" s="90"/>
      <c r="S592" s="84"/>
      <c r="T592" s="81"/>
      <c r="U592" s="81"/>
      <c r="V592" s="81"/>
      <c r="W592" s="81"/>
      <c r="X592" s="90"/>
      <c r="AA592" s="81"/>
      <c r="AB592" s="81"/>
      <c r="AC592" s="81"/>
    </row>
    <row r="593" spans="2:29" ht="15" customHeight="1" x14ac:dyDescent="0.25">
      <c r="B593" s="81"/>
      <c r="C593" s="81"/>
      <c r="D593" s="81"/>
      <c r="E593" s="84"/>
      <c r="F593" s="90"/>
      <c r="G593" s="84"/>
      <c r="H593" s="81"/>
      <c r="I593" s="81"/>
      <c r="J593" s="81"/>
      <c r="K593" s="81"/>
      <c r="L593" s="90"/>
      <c r="M593" s="84"/>
      <c r="N593" s="81"/>
      <c r="O593" s="81"/>
      <c r="P593" s="81"/>
      <c r="Q593" s="81"/>
      <c r="R593" s="90"/>
      <c r="S593" s="84"/>
      <c r="T593" s="81"/>
      <c r="U593" s="81"/>
      <c r="V593" s="81"/>
      <c r="W593" s="81"/>
      <c r="X593" s="90"/>
      <c r="AA593" s="81"/>
      <c r="AB593" s="81"/>
      <c r="AC593" s="81"/>
    </row>
    <row r="594" spans="2:29" ht="15" customHeight="1" x14ac:dyDescent="0.25">
      <c r="B594" s="81"/>
      <c r="C594" s="81"/>
      <c r="D594" s="81"/>
      <c r="E594" s="84"/>
      <c r="F594" s="90"/>
      <c r="G594" s="84"/>
      <c r="H594" s="81"/>
      <c r="I594" s="81"/>
      <c r="J594" s="81"/>
      <c r="K594" s="81"/>
      <c r="L594" s="90"/>
      <c r="M594" s="84"/>
      <c r="N594" s="81"/>
      <c r="O594" s="81"/>
      <c r="P594" s="81"/>
      <c r="Q594" s="81"/>
      <c r="R594" s="90"/>
      <c r="S594" s="84"/>
      <c r="T594" s="81"/>
      <c r="U594" s="81"/>
      <c r="V594" s="81"/>
      <c r="W594" s="81"/>
      <c r="X594" s="90"/>
      <c r="AA594" s="81"/>
      <c r="AB594" s="81"/>
      <c r="AC594" s="81"/>
    </row>
    <row r="595" spans="2:29" ht="15" customHeight="1" x14ac:dyDescent="0.25">
      <c r="B595" s="81"/>
      <c r="C595" s="81"/>
      <c r="D595" s="81"/>
      <c r="E595" s="84"/>
      <c r="F595" s="90"/>
      <c r="G595" s="84"/>
      <c r="H595" s="81"/>
      <c r="I595" s="81"/>
      <c r="J595" s="81"/>
      <c r="K595" s="81"/>
      <c r="L595" s="90"/>
      <c r="M595" s="84"/>
      <c r="N595" s="81"/>
      <c r="O595" s="81"/>
      <c r="P595" s="81"/>
      <c r="Q595" s="81"/>
      <c r="R595" s="90"/>
      <c r="S595" s="84"/>
      <c r="T595" s="81"/>
      <c r="U595" s="81"/>
      <c r="V595" s="81"/>
      <c r="W595" s="81"/>
      <c r="X595" s="90"/>
      <c r="AA595" s="81"/>
      <c r="AB595" s="81"/>
      <c r="AC595" s="81"/>
    </row>
    <row r="596" spans="2:29" ht="15" customHeight="1" x14ac:dyDescent="0.25">
      <c r="B596" s="81"/>
      <c r="C596" s="81"/>
      <c r="D596" s="81"/>
      <c r="E596" s="84"/>
      <c r="F596" s="90"/>
      <c r="G596" s="84"/>
      <c r="H596" s="81"/>
      <c r="I596" s="81"/>
      <c r="J596" s="81"/>
      <c r="K596" s="81"/>
      <c r="L596" s="90"/>
      <c r="M596" s="84"/>
      <c r="N596" s="81"/>
      <c r="O596" s="81"/>
      <c r="P596" s="81"/>
      <c r="Q596" s="81"/>
      <c r="R596" s="90"/>
      <c r="S596" s="84"/>
      <c r="T596" s="81"/>
      <c r="U596" s="81"/>
      <c r="V596" s="81"/>
      <c r="W596" s="81"/>
      <c r="X596" s="90"/>
      <c r="AA596" s="81"/>
      <c r="AB596" s="81"/>
      <c r="AC596" s="81"/>
    </row>
    <row r="597" spans="2:29" ht="15" customHeight="1" x14ac:dyDescent="0.25">
      <c r="B597" s="81"/>
      <c r="C597" s="81"/>
      <c r="D597" s="81"/>
      <c r="E597" s="84"/>
      <c r="F597" s="90"/>
      <c r="G597" s="84"/>
      <c r="H597" s="81"/>
      <c r="I597" s="81"/>
      <c r="J597" s="81"/>
      <c r="K597" s="81"/>
      <c r="L597" s="90"/>
      <c r="M597" s="84"/>
      <c r="N597" s="81"/>
      <c r="O597" s="81"/>
      <c r="P597" s="81"/>
      <c r="Q597" s="81"/>
      <c r="R597" s="90"/>
      <c r="S597" s="84"/>
      <c r="T597" s="81"/>
      <c r="U597" s="81"/>
      <c r="V597" s="81"/>
      <c r="W597" s="81"/>
      <c r="X597" s="90"/>
      <c r="AA597" s="81"/>
      <c r="AB597" s="81"/>
      <c r="AC597" s="81"/>
    </row>
    <row r="598" spans="2:29" ht="15" customHeight="1" x14ac:dyDescent="0.25">
      <c r="B598" s="81"/>
      <c r="C598" s="81"/>
      <c r="D598" s="81"/>
      <c r="E598" s="84"/>
      <c r="F598" s="90"/>
      <c r="G598" s="84"/>
      <c r="H598" s="81"/>
      <c r="I598" s="81"/>
      <c r="J598" s="81"/>
      <c r="K598" s="81"/>
      <c r="L598" s="90"/>
      <c r="M598" s="84"/>
      <c r="N598" s="81"/>
      <c r="O598" s="81"/>
      <c r="P598" s="81"/>
      <c r="Q598" s="81"/>
      <c r="R598" s="90"/>
      <c r="S598" s="84"/>
      <c r="T598" s="81"/>
      <c r="U598" s="81"/>
      <c r="V598" s="81"/>
      <c r="W598" s="81"/>
      <c r="X598" s="90"/>
      <c r="AA598" s="81"/>
      <c r="AB598" s="81"/>
      <c r="AC598" s="81"/>
    </row>
    <row r="599" spans="2:29" ht="15" customHeight="1" x14ac:dyDescent="0.25">
      <c r="B599" s="81"/>
      <c r="C599" s="81"/>
      <c r="D599" s="81"/>
      <c r="E599" s="84"/>
      <c r="F599" s="90"/>
      <c r="G599" s="84"/>
      <c r="H599" s="81"/>
      <c r="I599" s="81"/>
      <c r="J599" s="81"/>
      <c r="K599" s="81"/>
      <c r="L599" s="90"/>
      <c r="M599" s="84"/>
      <c r="N599" s="81"/>
      <c r="O599" s="81"/>
      <c r="P599" s="81"/>
      <c r="Q599" s="81"/>
      <c r="R599" s="90"/>
      <c r="S599" s="84"/>
      <c r="T599" s="81"/>
      <c r="U599" s="81"/>
      <c r="V599" s="81"/>
      <c r="W599" s="81"/>
      <c r="X599" s="90"/>
      <c r="AA599" s="81"/>
      <c r="AB599" s="81"/>
      <c r="AC599" s="81"/>
    </row>
    <row r="600" spans="2:29" ht="15" customHeight="1" x14ac:dyDescent="0.25">
      <c r="B600" s="81"/>
      <c r="C600" s="81"/>
      <c r="D600" s="81"/>
      <c r="E600" s="84"/>
      <c r="F600" s="90"/>
      <c r="G600" s="84"/>
      <c r="H600" s="81"/>
      <c r="I600" s="81"/>
      <c r="J600" s="81"/>
      <c r="K600" s="81"/>
      <c r="L600" s="90"/>
      <c r="M600" s="84"/>
      <c r="N600" s="81"/>
      <c r="O600" s="81"/>
      <c r="P600" s="81"/>
      <c r="Q600" s="81"/>
      <c r="R600" s="90"/>
      <c r="S600" s="84"/>
      <c r="T600" s="81"/>
      <c r="U600" s="81"/>
      <c r="V600" s="81"/>
      <c r="W600" s="81"/>
      <c r="X600" s="90"/>
      <c r="AA600" s="81"/>
      <c r="AB600" s="81"/>
      <c r="AC600" s="81"/>
    </row>
    <row r="601" spans="2:29" ht="15" customHeight="1" x14ac:dyDescent="0.25">
      <c r="B601" s="81"/>
      <c r="C601" s="81"/>
      <c r="D601" s="81"/>
      <c r="E601" s="84"/>
      <c r="F601" s="90"/>
      <c r="G601" s="84"/>
      <c r="H601" s="81"/>
      <c r="I601" s="81"/>
      <c r="J601" s="81"/>
      <c r="K601" s="81"/>
      <c r="L601" s="90"/>
      <c r="M601" s="84"/>
      <c r="N601" s="81"/>
      <c r="O601" s="81"/>
      <c r="P601" s="81"/>
      <c r="Q601" s="81"/>
      <c r="R601" s="90"/>
      <c r="S601" s="84"/>
      <c r="T601" s="81"/>
      <c r="U601" s="81"/>
      <c r="V601" s="81"/>
      <c r="W601" s="81"/>
      <c r="X601" s="90"/>
      <c r="AA601" s="81"/>
      <c r="AB601" s="81"/>
      <c r="AC601" s="81"/>
    </row>
    <row r="602" spans="2:29" ht="15" customHeight="1" x14ac:dyDescent="0.25">
      <c r="B602" s="81"/>
      <c r="C602" s="81"/>
      <c r="D602" s="81"/>
      <c r="E602" s="84"/>
      <c r="F602" s="90"/>
      <c r="G602" s="84"/>
      <c r="H602" s="81"/>
      <c r="I602" s="81"/>
      <c r="J602" s="81"/>
      <c r="K602" s="81"/>
      <c r="L602" s="90"/>
      <c r="M602" s="84"/>
      <c r="N602" s="81"/>
      <c r="O602" s="81"/>
      <c r="P602" s="81"/>
      <c r="Q602" s="81"/>
      <c r="R602" s="90"/>
      <c r="S602" s="84"/>
      <c r="T602" s="81"/>
      <c r="U602" s="81"/>
      <c r="V602" s="81"/>
      <c r="W602" s="81"/>
      <c r="X602" s="90"/>
      <c r="AA602" s="81"/>
      <c r="AB602" s="81"/>
      <c r="AC602" s="81"/>
    </row>
    <row r="603" spans="2:29" ht="15" customHeight="1" x14ac:dyDescent="0.25">
      <c r="B603" s="81"/>
      <c r="C603" s="81"/>
      <c r="D603" s="81"/>
      <c r="E603" s="84"/>
      <c r="F603" s="90"/>
      <c r="G603" s="84"/>
      <c r="H603" s="81"/>
      <c r="I603" s="81"/>
      <c r="J603" s="81"/>
      <c r="K603" s="81"/>
      <c r="L603" s="90"/>
      <c r="M603" s="84"/>
      <c r="N603" s="81"/>
      <c r="O603" s="81"/>
      <c r="P603" s="81"/>
      <c r="Q603" s="81"/>
      <c r="R603" s="90"/>
      <c r="S603" s="84"/>
      <c r="T603" s="81"/>
      <c r="U603" s="81"/>
      <c r="V603" s="81"/>
      <c r="W603" s="81"/>
      <c r="X603" s="90"/>
      <c r="AA603" s="81"/>
      <c r="AB603" s="81"/>
      <c r="AC603" s="81"/>
    </row>
    <row r="604" spans="2:29" ht="15" customHeight="1" x14ac:dyDescent="0.25">
      <c r="B604" s="81"/>
      <c r="C604" s="81"/>
      <c r="D604" s="81"/>
      <c r="E604" s="84"/>
      <c r="F604" s="90"/>
      <c r="G604" s="84"/>
      <c r="H604" s="81"/>
      <c r="I604" s="81"/>
      <c r="J604" s="81"/>
      <c r="K604" s="81"/>
      <c r="L604" s="90"/>
      <c r="M604" s="84"/>
      <c r="N604" s="81"/>
      <c r="O604" s="81"/>
      <c r="P604" s="81"/>
      <c r="Q604" s="81"/>
      <c r="R604" s="90"/>
      <c r="S604" s="84"/>
      <c r="T604" s="81"/>
      <c r="U604" s="81"/>
      <c r="V604" s="81"/>
      <c r="W604" s="81"/>
      <c r="X604" s="90"/>
      <c r="AA604" s="81"/>
      <c r="AB604" s="81"/>
      <c r="AC604" s="81"/>
    </row>
    <row r="605" spans="2:29" ht="15" customHeight="1" x14ac:dyDescent="0.25">
      <c r="B605" s="81"/>
      <c r="C605" s="81"/>
      <c r="D605" s="81"/>
      <c r="E605" s="84"/>
      <c r="F605" s="90"/>
      <c r="G605" s="84"/>
      <c r="H605" s="81"/>
      <c r="I605" s="81"/>
      <c r="J605" s="81"/>
      <c r="K605" s="81"/>
      <c r="L605" s="90"/>
      <c r="M605" s="84"/>
      <c r="N605" s="81"/>
      <c r="O605" s="81"/>
      <c r="P605" s="81"/>
      <c r="Q605" s="81"/>
      <c r="R605" s="90"/>
      <c r="S605" s="84"/>
      <c r="T605" s="81"/>
      <c r="U605" s="81"/>
      <c r="V605" s="81"/>
      <c r="W605" s="81"/>
      <c r="X605" s="90"/>
      <c r="AA605" s="81"/>
      <c r="AB605" s="81"/>
      <c r="AC605" s="81"/>
    </row>
    <row r="606" spans="2:29" ht="15" customHeight="1" x14ac:dyDescent="0.25">
      <c r="B606" s="81"/>
      <c r="C606" s="81"/>
      <c r="D606" s="81"/>
      <c r="E606" s="84"/>
      <c r="F606" s="90"/>
      <c r="G606" s="84"/>
      <c r="H606" s="81"/>
      <c r="I606" s="81"/>
      <c r="J606" s="81"/>
      <c r="K606" s="81"/>
      <c r="L606" s="90"/>
      <c r="M606" s="84"/>
      <c r="N606" s="81"/>
      <c r="O606" s="81"/>
      <c r="P606" s="81"/>
      <c r="Q606" s="81"/>
      <c r="R606" s="90"/>
      <c r="S606" s="84"/>
      <c r="T606" s="81"/>
      <c r="U606" s="81"/>
      <c r="V606" s="81"/>
      <c r="W606" s="81"/>
      <c r="X606" s="90"/>
      <c r="AA606" s="81"/>
      <c r="AB606" s="81"/>
      <c r="AC606" s="81"/>
    </row>
    <row r="607" spans="2:29" ht="15" customHeight="1" x14ac:dyDescent="0.25">
      <c r="B607" s="81"/>
      <c r="C607" s="81"/>
      <c r="D607" s="81"/>
      <c r="E607" s="84"/>
      <c r="F607" s="90"/>
      <c r="G607" s="84"/>
      <c r="H607" s="81"/>
      <c r="I607" s="81"/>
      <c r="J607" s="81"/>
      <c r="K607" s="81"/>
      <c r="L607" s="90"/>
      <c r="M607" s="84"/>
      <c r="N607" s="81"/>
      <c r="O607" s="81"/>
      <c r="P607" s="81"/>
      <c r="Q607" s="81"/>
      <c r="R607" s="90"/>
      <c r="S607" s="84"/>
      <c r="T607" s="81"/>
      <c r="U607" s="81"/>
      <c r="V607" s="81"/>
      <c r="W607" s="81"/>
      <c r="X607" s="90"/>
      <c r="AA607" s="81"/>
      <c r="AB607" s="81"/>
      <c r="AC607" s="81"/>
    </row>
    <row r="608" spans="2:29" ht="15" customHeight="1" x14ac:dyDescent="0.25">
      <c r="B608" s="81"/>
      <c r="C608" s="81"/>
      <c r="D608" s="81"/>
      <c r="E608" s="84"/>
      <c r="F608" s="90"/>
      <c r="G608" s="84"/>
      <c r="H608" s="81"/>
      <c r="I608" s="81"/>
      <c r="J608" s="81"/>
      <c r="K608" s="81"/>
      <c r="L608" s="90"/>
      <c r="M608" s="84"/>
      <c r="N608" s="81"/>
      <c r="O608" s="81"/>
      <c r="P608" s="81"/>
      <c r="Q608" s="81"/>
      <c r="R608" s="90"/>
      <c r="S608" s="84"/>
      <c r="T608" s="81"/>
      <c r="U608" s="81"/>
      <c r="V608" s="81"/>
      <c r="W608" s="81"/>
      <c r="X608" s="90"/>
      <c r="AA608" s="81"/>
      <c r="AB608" s="81"/>
      <c r="AC608" s="81"/>
    </row>
    <row r="609" spans="2:29" ht="15" customHeight="1" x14ac:dyDescent="0.25">
      <c r="B609" s="81"/>
      <c r="C609" s="81"/>
      <c r="D609" s="81"/>
      <c r="E609" s="84"/>
      <c r="F609" s="90"/>
      <c r="G609" s="84"/>
      <c r="H609" s="81"/>
      <c r="I609" s="81"/>
      <c r="J609" s="81"/>
      <c r="K609" s="81"/>
      <c r="L609" s="90"/>
      <c r="M609" s="84"/>
      <c r="N609" s="81"/>
      <c r="O609" s="81"/>
      <c r="P609" s="81"/>
      <c r="Q609" s="81"/>
      <c r="R609" s="90"/>
      <c r="S609" s="84"/>
      <c r="T609" s="81"/>
      <c r="U609" s="81"/>
      <c r="V609" s="81"/>
      <c r="W609" s="81"/>
      <c r="X609" s="90"/>
      <c r="AA609" s="81"/>
      <c r="AB609" s="81"/>
      <c r="AC609" s="81"/>
    </row>
    <row r="610" spans="2:29" ht="15" customHeight="1" x14ac:dyDescent="0.25">
      <c r="B610" s="81"/>
      <c r="C610" s="81"/>
      <c r="D610" s="81"/>
      <c r="E610" s="84"/>
      <c r="F610" s="90"/>
      <c r="G610" s="84"/>
      <c r="H610" s="81"/>
      <c r="I610" s="81"/>
      <c r="J610" s="81"/>
      <c r="K610" s="81"/>
      <c r="L610" s="90"/>
      <c r="M610" s="84"/>
      <c r="N610" s="81"/>
      <c r="O610" s="81"/>
      <c r="P610" s="81"/>
      <c r="Q610" s="81"/>
      <c r="R610" s="90"/>
      <c r="S610" s="84"/>
      <c r="T610" s="81"/>
      <c r="U610" s="81"/>
      <c r="V610" s="81"/>
      <c r="W610" s="81"/>
      <c r="X610" s="90"/>
      <c r="AA610" s="81"/>
      <c r="AB610" s="81"/>
      <c r="AC610" s="81"/>
    </row>
    <row r="611" spans="2:29" ht="15" customHeight="1" x14ac:dyDescent="0.25">
      <c r="B611" s="81"/>
      <c r="C611" s="81"/>
      <c r="D611" s="81"/>
      <c r="E611" s="84"/>
      <c r="F611" s="90"/>
      <c r="G611" s="84"/>
      <c r="H611" s="81"/>
      <c r="I611" s="81"/>
      <c r="J611" s="81"/>
      <c r="K611" s="81"/>
      <c r="L611" s="90"/>
      <c r="M611" s="84"/>
      <c r="N611" s="81"/>
      <c r="O611" s="81"/>
      <c r="P611" s="81"/>
      <c r="Q611" s="81"/>
      <c r="R611" s="90"/>
      <c r="S611" s="84"/>
      <c r="T611" s="81"/>
      <c r="U611" s="81"/>
      <c r="V611" s="81"/>
      <c r="W611" s="81"/>
      <c r="X611" s="90"/>
      <c r="AA611" s="81"/>
      <c r="AB611" s="81"/>
      <c r="AC611" s="81"/>
    </row>
    <row r="612" spans="2:29" ht="15" customHeight="1" x14ac:dyDescent="0.25">
      <c r="B612" s="81"/>
      <c r="C612" s="81"/>
      <c r="D612" s="81"/>
      <c r="E612" s="84"/>
      <c r="F612" s="90"/>
      <c r="G612" s="84"/>
      <c r="H612" s="81"/>
      <c r="I612" s="81"/>
      <c r="J612" s="81"/>
      <c r="K612" s="81"/>
      <c r="L612" s="90"/>
      <c r="M612" s="84"/>
      <c r="N612" s="81"/>
      <c r="O612" s="81"/>
      <c r="P612" s="81"/>
      <c r="Q612" s="81"/>
      <c r="R612" s="90"/>
      <c r="S612" s="84"/>
      <c r="T612" s="81"/>
      <c r="U612" s="81"/>
      <c r="V612" s="81"/>
      <c r="W612" s="81"/>
      <c r="X612" s="90"/>
      <c r="AA612" s="81"/>
      <c r="AB612" s="81"/>
      <c r="AC612" s="81"/>
    </row>
    <row r="613" spans="2:29" ht="15" customHeight="1" x14ac:dyDescent="0.25">
      <c r="B613" s="81"/>
      <c r="C613" s="81"/>
      <c r="D613" s="81"/>
      <c r="E613" s="84"/>
      <c r="F613" s="90"/>
      <c r="G613" s="84"/>
      <c r="H613" s="81"/>
      <c r="I613" s="81"/>
      <c r="J613" s="81"/>
      <c r="K613" s="81"/>
      <c r="L613" s="90"/>
      <c r="M613" s="84"/>
      <c r="N613" s="81"/>
      <c r="O613" s="81"/>
      <c r="P613" s="81"/>
      <c r="Q613" s="81"/>
      <c r="R613" s="90"/>
      <c r="S613" s="84"/>
      <c r="T613" s="81"/>
      <c r="U613" s="81"/>
      <c r="V613" s="81"/>
      <c r="W613" s="81"/>
      <c r="X613" s="90"/>
      <c r="AA613" s="81"/>
      <c r="AB613" s="81"/>
      <c r="AC613" s="81"/>
    </row>
    <row r="614" spans="2:29" ht="15" customHeight="1" x14ac:dyDescent="0.25">
      <c r="B614" s="81"/>
      <c r="C614" s="81"/>
      <c r="D614" s="81"/>
      <c r="E614" s="84"/>
      <c r="F614" s="90"/>
      <c r="G614" s="84"/>
      <c r="H614" s="81"/>
      <c r="I614" s="81"/>
      <c r="J614" s="81"/>
      <c r="K614" s="81"/>
      <c r="L614" s="90"/>
      <c r="M614" s="84"/>
      <c r="N614" s="81"/>
      <c r="O614" s="81"/>
      <c r="P614" s="81"/>
      <c r="Q614" s="81"/>
      <c r="R614" s="90"/>
      <c r="S614" s="84"/>
      <c r="T614" s="81"/>
      <c r="U614" s="81"/>
      <c r="V614" s="81"/>
      <c r="W614" s="81"/>
      <c r="X614" s="90"/>
      <c r="AA614" s="81"/>
      <c r="AB614" s="81"/>
      <c r="AC614" s="81"/>
    </row>
    <row r="615" spans="2:29" ht="15" customHeight="1" x14ac:dyDescent="0.25">
      <c r="B615" s="81"/>
      <c r="C615" s="81"/>
      <c r="D615" s="81"/>
      <c r="E615" s="84"/>
      <c r="F615" s="90"/>
      <c r="G615" s="84"/>
      <c r="H615" s="81"/>
      <c r="I615" s="81"/>
      <c r="J615" s="81"/>
      <c r="K615" s="81"/>
      <c r="L615" s="90"/>
      <c r="M615" s="84"/>
      <c r="N615" s="81"/>
      <c r="O615" s="81"/>
      <c r="P615" s="81"/>
      <c r="Q615" s="81"/>
      <c r="R615" s="90"/>
      <c r="S615" s="84"/>
      <c r="T615" s="81"/>
      <c r="U615" s="81"/>
      <c r="V615" s="81"/>
      <c r="W615" s="81"/>
      <c r="X615" s="90"/>
      <c r="AA615" s="81"/>
      <c r="AB615" s="81"/>
      <c r="AC615" s="81"/>
    </row>
    <row r="616" spans="2:29" ht="15" customHeight="1" x14ac:dyDescent="0.25">
      <c r="B616" s="81"/>
      <c r="C616" s="81"/>
      <c r="D616" s="81"/>
      <c r="E616" s="84"/>
      <c r="F616" s="90"/>
      <c r="G616" s="84"/>
      <c r="H616" s="81"/>
      <c r="I616" s="81"/>
      <c r="J616" s="81"/>
      <c r="K616" s="81"/>
      <c r="L616" s="90"/>
      <c r="M616" s="84"/>
      <c r="N616" s="81"/>
      <c r="O616" s="81"/>
      <c r="P616" s="81"/>
      <c r="Q616" s="81"/>
      <c r="R616" s="90"/>
      <c r="S616" s="84"/>
      <c r="T616" s="81"/>
      <c r="U616" s="81"/>
      <c r="V616" s="81"/>
      <c r="W616" s="81"/>
      <c r="X616" s="90"/>
      <c r="AA616" s="81"/>
      <c r="AB616" s="81"/>
      <c r="AC616" s="81"/>
    </row>
    <row r="617" spans="2:29" ht="15" customHeight="1" x14ac:dyDescent="0.25">
      <c r="B617" s="81"/>
      <c r="C617" s="81"/>
      <c r="D617" s="81"/>
      <c r="E617" s="84"/>
      <c r="F617" s="90"/>
      <c r="G617" s="84"/>
      <c r="H617" s="81"/>
      <c r="I617" s="81"/>
      <c r="J617" s="81"/>
      <c r="K617" s="81"/>
      <c r="L617" s="90"/>
      <c r="M617" s="84"/>
      <c r="N617" s="81"/>
      <c r="O617" s="81"/>
      <c r="P617" s="81"/>
      <c r="Q617" s="81"/>
      <c r="R617" s="90"/>
      <c r="S617" s="84"/>
      <c r="T617" s="81"/>
      <c r="U617" s="81"/>
      <c r="V617" s="81"/>
      <c r="W617" s="81"/>
      <c r="X617" s="90"/>
      <c r="AA617" s="81"/>
      <c r="AB617" s="81"/>
      <c r="AC617" s="81"/>
    </row>
    <row r="618" spans="2:29" ht="15" customHeight="1" x14ac:dyDescent="0.25">
      <c r="B618" s="81"/>
      <c r="C618" s="81"/>
      <c r="D618" s="81"/>
      <c r="E618" s="84"/>
      <c r="F618" s="90"/>
      <c r="G618" s="84"/>
      <c r="H618" s="81"/>
      <c r="I618" s="81"/>
      <c r="J618" s="81"/>
      <c r="K618" s="81"/>
      <c r="L618" s="90"/>
      <c r="M618" s="84"/>
      <c r="N618" s="81"/>
      <c r="O618" s="81"/>
      <c r="P618" s="81"/>
      <c r="Q618" s="81"/>
      <c r="R618" s="90"/>
      <c r="S618" s="84"/>
      <c r="T618" s="81"/>
      <c r="U618" s="81"/>
      <c r="V618" s="81"/>
      <c r="W618" s="81"/>
      <c r="X618" s="90"/>
      <c r="AA618" s="81"/>
      <c r="AB618" s="81"/>
      <c r="AC618" s="81"/>
    </row>
    <row r="619" spans="2:29" ht="15" customHeight="1" x14ac:dyDescent="0.25">
      <c r="B619" s="81"/>
      <c r="C619" s="81"/>
      <c r="D619" s="81"/>
      <c r="E619" s="84"/>
      <c r="F619" s="90"/>
      <c r="G619" s="84"/>
      <c r="H619" s="81"/>
      <c r="I619" s="81"/>
      <c r="J619" s="81"/>
      <c r="K619" s="81"/>
      <c r="L619" s="90"/>
      <c r="M619" s="84"/>
      <c r="N619" s="81"/>
      <c r="O619" s="81"/>
      <c r="P619" s="81"/>
      <c r="Q619" s="81"/>
      <c r="R619" s="90"/>
      <c r="S619" s="84"/>
      <c r="T619" s="81"/>
      <c r="U619" s="81"/>
      <c r="V619" s="81"/>
      <c r="W619" s="81"/>
      <c r="X619" s="90"/>
      <c r="AA619" s="81"/>
      <c r="AB619" s="81"/>
      <c r="AC619" s="81"/>
    </row>
    <row r="620" spans="2:29" ht="15" customHeight="1" x14ac:dyDescent="0.25">
      <c r="B620" s="81"/>
      <c r="C620" s="81"/>
      <c r="D620" s="81"/>
      <c r="E620" s="84"/>
      <c r="F620" s="90"/>
      <c r="G620" s="84"/>
      <c r="H620" s="81"/>
      <c r="I620" s="81"/>
      <c r="J620" s="81"/>
      <c r="K620" s="81"/>
      <c r="L620" s="90"/>
      <c r="M620" s="84"/>
      <c r="N620" s="81"/>
      <c r="O620" s="81"/>
      <c r="P620" s="81"/>
      <c r="Q620" s="81"/>
      <c r="R620" s="90"/>
      <c r="S620" s="84"/>
      <c r="T620" s="81"/>
      <c r="U620" s="81"/>
      <c r="V620" s="81"/>
      <c r="W620" s="81"/>
      <c r="X620" s="90"/>
      <c r="AA620" s="81"/>
      <c r="AB620" s="81"/>
      <c r="AC620" s="81"/>
    </row>
    <row r="621" spans="2:29" ht="15" customHeight="1" x14ac:dyDescent="0.25">
      <c r="B621" s="81"/>
      <c r="C621" s="81"/>
      <c r="D621" s="81"/>
      <c r="E621" s="84"/>
      <c r="F621" s="90"/>
      <c r="G621" s="84"/>
      <c r="H621" s="81"/>
      <c r="I621" s="81"/>
      <c r="J621" s="81"/>
      <c r="K621" s="81"/>
      <c r="L621" s="90"/>
      <c r="M621" s="84"/>
      <c r="N621" s="81"/>
      <c r="O621" s="81"/>
      <c r="P621" s="81"/>
      <c r="Q621" s="81"/>
      <c r="R621" s="90"/>
      <c r="S621" s="84"/>
      <c r="T621" s="81"/>
      <c r="U621" s="81"/>
      <c r="V621" s="81"/>
      <c r="W621" s="81"/>
      <c r="X621" s="90"/>
      <c r="AA621" s="81"/>
      <c r="AB621" s="81"/>
      <c r="AC621" s="81"/>
    </row>
    <row r="622" spans="2:29" ht="15" customHeight="1" x14ac:dyDescent="0.25">
      <c r="B622" s="81"/>
      <c r="C622" s="81"/>
      <c r="D622" s="81"/>
      <c r="E622" s="84"/>
      <c r="F622" s="90"/>
      <c r="G622" s="84"/>
      <c r="H622" s="81"/>
      <c r="I622" s="81"/>
      <c r="J622" s="81"/>
      <c r="K622" s="81"/>
      <c r="L622" s="90"/>
      <c r="M622" s="84"/>
      <c r="N622" s="81"/>
      <c r="O622" s="81"/>
      <c r="P622" s="81"/>
      <c r="Q622" s="81"/>
      <c r="R622" s="90"/>
      <c r="S622" s="84"/>
      <c r="T622" s="81"/>
      <c r="U622" s="81"/>
      <c r="V622" s="81"/>
      <c r="W622" s="81"/>
      <c r="X622" s="90"/>
      <c r="AA622" s="81"/>
      <c r="AB622" s="81"/>
      <c r="AC622" s="81"/>
    </row>
    <row r="623" spans="2:29" ht="15" customHeight="1" x14ac:dyDescent="0.25">
      <c r="B623" s="81"/>
      <c r="C623" s="81"/>
      <c r="D623" s="81"/>
      <c r="E623" s="84"/>
      <c r="F623" s="90"/>
      <c r="G623" s="84"/>
      <c r="H623" s="81"/>
      <c r="I623" s="81"/>
      <c r="J623" s="81"/>
      <c r="K623" s="81"/>
      <c r="L623" s="90"/>
      <c r="M623" s="84"/>
      <c r="N623" s="81"/>
      <c r="O623" s="81"/>
      <c r="P623" s="81"/>
      <c r="Q623" s="81"/>
      <c r="R623" s="90"/>
      <c r="S623" s="84"/>
      <c r="T623" s="81"/>
      <c r="U623" s="81"/>
      <c r="V623" s="81"/>
      <c r="W623" s="81"/>
      <c r="X623" s="90"/>
      <c r="AA623" s="81"/>
      <c r="AB623" s="81"/>
      <c r="AC623" s="81"/>
    </row>
    <row r="624" spans="2:29" ht="15" customHeight="1" x14ac:dyDescent="0.25">
      <c r="B624" s="81"/>
      <c r="C624" s="81"/>
      <c r="D624" s="81"/>
      <c r="E624" s="84"/>
      <c r="F624" s="90"/>
      <c r="G624" s="84"/>
      <c r="H624" s="81"/>
      <c r="I624" s="81"/>
      <c r="J624" s="81"/>
      <c r="K624" s="81"/>
      <c r="L624" s="90"/>
      <c r="M624" s="84"/>
      <c r="N624" s="81"/>
      <c r="O624" s="81"/>
      <c r="P624" s="81"/>
      <c r="Q624" s="81"/>
      <c r="R624" s="90"/>
      <c r="S624" s="84"/>
      <c r="T624" s="81"/>
      <c r="U624" s="81"/>
      <c r="V624" s="81"/>
      <c r="W624" s="81"/>
      <c r="X624" s="90"/>
      <c r="AA624" s="81"/>
      <c r="AB624" s="81"/>
      <c r="AC624" s="81"/>
    </row>
    <row r="625" spans="2:29" ht="15" customHeight="1" x14ac:dyDescent="0.25">
      <c r="B625" s="81"/>
      <c r="C625" s="81"/>
      <c r="D625" s="81"/>
      <c r="E625" s="84"/>
      <c r="F625" s="90"/>
      <c r="G625" s="84"/>
      <c r="H625" s="81"/>
      <c r="I625" s="81"/>
      <c r="J625" s="81"/>
      <c r="K625" s="81"/>
      <c r="L625" s="90"/>
      <c r="M625" s="84"/>
      <c r="N625" s="81"/>
      <c r="O625" s="81"/>
      <c r="P625" s="81"/>
      <c r="Q625" s="81"/>
      <c r="R625" s="90"/>
      <c r="S625" s="84"/>
      <c r="T625" s="81"/>
      <c r="U625" s="81"/>
      <c r="V625" s="81"/>
      <c r="W625" s="81"/>
      <c r="X625" s="90"/>
      <c r="AA625" s="81"/>
      <c r="AB625" s="81"/>
      <c r="AC625" s="81"/>
    </row>
    <row r="626" spans="2:29" ht="15" customHeight="1" x14ac:dyDescent="0.25">
      <c r="B626" s="81"/>
      <c r="C626" s="81"/>
      <c r="D626" s="81"/>
      <c r="E626" s="84"/>
      <c r="F626" s="90"/>
      <c r="G626" s="84"/>
      <c r="H626" s="81"/>
      <c r="I626" s="81"/>
      <c r="J626" s="81"/>
      <c r="K626" s="81"/>
      <c r="L626" s="90"/>
      <c r="M626" s="84"/>
      <c r="N626" s="81"/>
      <c r="O626" s="81"/>
      <c r="P626" s="81"/>
      <c r="Q626" s="81"/>
      <c r="R626" s="90"/>
      <c r="S626" s="84"/>
      <c r="T626" s="81"/>
      <c r="U626" s="81"/>
      <c r="V626" s="81"/>
      <c r="W626" s="81"/>
      <c r="X626" s="90"/>
      <c r="AA626" s="81"/>
      <c r="AB626" s="81"/>
      <c r="AC626" s="81"/>
    </row>
    <row r="627" spans="2:29" ht="15" customHeight="1" x14ac:dyDescent="0.25">
      <c r="B627" s="81"/>
      <c r="C627" s="81"/>
      <c r="D627" s="81"/>
      <c r="E627" s="84"/>
      <c r="F627" s="90"/>
      <c r="G627" s="84"/>
      <c r="H627" s="81"/>
      <c r="I627" s="81"/>
      <c r="J627" s="81"/>
      <c r="K627" s="81"/>
      <c r="L627" s="90"/>
      <c r="M627" s="84"/>
      <c r="N627" s="81"/>
      <c r="O627" s="81"/>
      <c r="P627" s="81"/>
      <c r="Q627" s="81"/>
      <c r="R627" s="90"/>
      <c r="S627" s="84"/>
      <c r="T627" s="81"/>
      <c r="U627" s="81"/>
      <c r="V627" s="81"/>
      <c r="W627" s="81"/>
      <c r="X627" s="90"/>
      <c r="AA627" s="81"/>
      <c r="AB627" s="81"/>
      <c r="AC627" s="81"/>
    </row>
    <row r="628" spans="2:29" ht="15" customHeight="1" x14ac:dyDescent="0.25">
      <c r="B628" s="81"/>
      <c r="C628" s="81"/>
      <c r="D628" s="81"/>
      <c r="E628" s="84"/>
      <c r="F628" s="90"/>
      <c r="G628" s="84"/>
      <c r="H628" s="81"/>
      <c r="I628" s="81"/>
      <c r="J628" s="81"/>
      <c r="K628" s="81"/>
      <c r="L628" s="90"/>
      <c r="M628" s="84"/>
      <c r="N628" s="81"/>
      <c r="O628" s="81"/>
      <c r="P628" s="81"/>
      <c r="Q628" s="81"/>
      <c r="R628" s="90"/>
      <c r="S628" s="84"/>
      <c r="T628" s="81"/>
      <c r="U628" s="81"/>
      <c r="V628" s="81"/>
      <c r="W628" s="81"/>
      <c r="X628" s="90"/>
      <c r="AA628" s="81"/>
      <c r="AB628" s="81"/>
      <c r="AC628" s="81"/>
    </row>
    <row r="629" spans="2:29" ht="15" customHeight="1" x14ac:dyDescent="0.25">
      <c r="B629" s="81"/>
      <c r="C629" s="81"/>
      <c r="D629" s="81"/>
      <c r="E629" s="84"/>
      <c r="F629" s="90"/>
      <c r="G629" s="84"/>
      <c r="H629" s="81"/>
      <c r="I629" s="81"/>
      <c r="J629" s="81"/>
      <c r="K629" s="81"/>
      <c r="L629" s="90"/>
      <c r="M629" s="84"/>
      <c r="N629" s="81"/>
      <c r="O629" s="81"/>
      <c r="P629" s="81"/>
      <c r="Q629" s="81"/>
      <c r="R629" s="90"/>
      <c r="S629" s="84"/>
      <c r="T629" s="81"/>
      <c r="U629" s="81"/>
      <c r="V629" s="81"/>
      <c r="W629" s="81"/>
      <c r="X629" s="90"/>
      <c r="AA629" s="81"/>
      <c r="AB629" s="81"/>
      <c r="AC629" s="81"/>
    </row>
    <row r="630" spans="2:29" ht="15" customHeight="1" x14ac:dyDescent="0.25">
      <c r="B630" s="81"/>
      <c r="C630" s="81"/>
      <c r="D630" s="81"/>
      <c r="E630" s="84"/>
      <c r="F630" s="90"/>
      <c r="G630" s="84"/>
      <c r="H630" s="81"/>
      <c r="I630" s="81"/>
      <c r="J630" s="81"/>
      <c r="K630" s="81"/>
      <c r="L630" s="90"/>
      <c r="M630" s="84"/>
      <c r="N630" s="81"/>
      <c r="O630" s="81"/>
      <c r="P630" s="81"/>
      <c r="Q630" s="81"/>
      <c r="R630" s="90"/>
      <c r="S630" s="84"/>
      <c r="T630" s="81"/>
      <c r="U630" s="81"/>
      <c r="V630" s="81"/>
      <c r="W630" s="81"/>
      <c r="X630" s="90"/>
      <c r="AA630" s="81"/>
      <c r="AB630" s="81"/>
      <c r="AC630" s="81"/>
    </row>
    <row r="631" spans="2:29" ht="15" customHeight="1" x14ac:dyDescent="0.25">
      <c r="B631" s="81"/>
      <c r="C631" s="81"/>
      <c r="D631" s="81"/>
      <c r="E631" s="84"/>
      <c r="F631" s="90"/>
      <c r="G631" s="84"/>
      <c r="H631" s="81"/>
      <c r="I631" s="81"/>
      <c r="J631" s="81"/>
      <c r="K631" s="81"/>
      <c r="L631" s="90"/>
      <c r="M631" s="84"/>
      <c r="N631" s="81"/>
      <c r="O631" s="81"/>
      <c r="P631" s="81"/>
      <c r="Q631" s="81"/>
      <c r="R631" s="90"/>
      <c r="S631" s="84"/>
      <c r="T631" s="81"/>
      <c r="U631" s="81"/>
      <c r="V631" s="81"/>
      <c r="W631" s="81"/>
      <c r="X631" s="90"/>
      <c r="AA631" s="81"/>
      <c r="AB631" s="81"/>
      <c r="AC631" s="81"/>
    </row>
    <row r="632" spans="2:29" ht="15" customHeight="1" x14ac:dyDescent="0.25">
      <c r="B632" s="81"/>
      <c r="C632" s="81"/>
      <c r="D632" s="81"/>
      <c r="E632" s="84"/>
      <c r="F632" s="90"/>
      <c r="G632" s="84"/>
      <c r="H632" s="81"/>
      <c r="I632" s="81"/>
      <c r="J632" s="81"/>
      <c r="K632" s="81"/>
      <c r="L632" s="90"/>
      <c r="M632" s="84"/>
      <c r="N632" s="81"/>
      <c r="O632" s="81"/>
      <c r="P632" s="81"/>
      <c r="Q632" s="81"/>
      <c r="R632" s="90"/>
      <c r="S632" s="84"/>
      <c r="T632" s="81"/>
      <c r="U632" s="81"/>
      <c r="V632" s="81"/>
      <c r="W632" s="81"/>
      <c r="X632" s="90"/>
      <c r="AA632" s="81"/>
      <c r="AB632" s="81"/>
      <c r="AC632" s="81"/>
    </row>
    <row r="633" spans="2:29" ht="15" customHeight="1" x14ac:dyDescent="0.25">
      <c r="B633" s="81"/>
      <c r="C633" s="81"/>
      <c r="D633" s="81"/>
      <c r="E633" s="84"/>
      <c r="F633" s="90"/>
      <c r="G633" s="84"/>
      <c r="H633" s="81"/>
      <c r="I633" s="81"/>
      <c r="J633" s="81"/>
      <c r="K633" s="81"/>
      <c r="L633" s="90"/>
      <c r="M633" s="84"/>
      <c r="N633" s="81"/>
      <c r="O633" s="81"/>
      <c r="P633" s="81"/>
      <c r="Q633" s="81"/>
      <c r="R633" s="90"/>
      <c r="S633" s="84"/>
      <c r="T633" s="81"/>
      <c r="U633" s="81"/>
      <c r="V633" s="81"/>
      <c r="W633" s="81"/>
      <c r="X633" s="90"/>
      <c r="AA633" s="81"/>
      <c r="AB633" s="81"/>
      <c r="AC633" s="81"/>
    </row>
    <row r="634" spans="2:29" ht="15" customHeight="1" x14ac:dyDescent="0.25">
      <c r="B634" s="81"/>
      <c r="C634" s="81"/>
      <c r="D634" s="81"/>
      <c r="E634" s="84"/>
      <c r="F634" s="90"/>
      <c r="G634" s="84"/>
      <c r="H634" s="81"/>
      <c r="I634" s="81"/>
      <c r="J634" s="81"/>
      <c r="K634" s="81"/>
      <c r="L634" s="90"/>
      <c r="M634" s="84"/>
      <c r="N634" s="81"/>
      <c r="O634" s="81"/>
      <c r="P634" s="81"/>
      <c r="Q634" s="81"/>
      <c r="R634" s="90"/>
      <c r="S634" s="84"/>
      <c r="T634" s="81"/>
      <c r="U634" s="81"/>
      <c r="V634" s="81"/>
      <c r="W634" s="81"/>
      <c r="X634" s="90"/>
      <c r="AA634" s="81"/>
      <c r="AB634" s="81"/>
      <c r="AC634" s="81"/>
    </row>
    <row r="635" spans="2:29" ht="15" customHeight="1" x14ac:dyDescent="0.25">
      <c r="B635" s="81"/>
      <c r="C635" s="81"/>
      <c r="D635" s="81"/>
      <c r="E635" s="84"/>
      <c r="F635" s="90"/>
      <c r="G635" s="84"/>
      <c r="H635" s="81"/>
      <c r="I635" s="81"/>
      <c r="J635" s="81"/>
      <c r="K635" s="81"/>
      <c r="L635" s="90"/>
      <c r="M635" s="84"/>
      <c r="N635" s="81"/>
      <c r="O635" s="81"/>
      <c r="P635" s="81"/>
      <c r="Q635" s="81"/>
      <c r="R635" s="90"/>
      <c r="S635" s="84"/>
      <c r="T635" s="81"/>
      <c r="U635" s="81"/>
      <c r="V635" s="81"/>
      <c r="W635" s="81"/>
      <c r="X635" s="90"/>
      <c r="AA635" s="81"/>
      <c r="AB635" s="81"/>
      <c r="AC635" s="81"/>
    </row>
    <row r="636" spans="2:29" ht="15" customHeight="1" x14ac:dyDescent="0.25">
      <c r="B636" s="81"/>
      <c r="C636" s="81"/>
      <c r="D636" s="81"/>
      <c r="E636" s="84"/>
      <c r="F636" s="90"/>
      <c r="G636" s="84"/>
      <c r="H636" s="81"/>
      <c r="I636" s="81"/>
      <c r="J636" s="81"/>
      <c r="K636" s="81"/>
      <c r="L636" s="90"/>
      <c r="M636" s="84"/>
      <c r="N636" s="81"/>
      <c r="O636" s="81"/>
      <c r="P636" s="81"/>
      <c r="Q636" s="81"/>
      <c r="R636" s="90"/>
      <c r="S636" s="84"/>
      <c r="T636" s="81"/>
      <c r="U636" s="81"/>
      <c r="V636" s="81"/>
      <c r="W636" s="81"/>
      <c r="X636" s="90"/>
      <c r="AA636" s="81"/>
      <c r="AB636" s="81"/>
      <c r="AC636" s="81"/>
    </row>
    <row r="637" spans="2:29" ht="15" customHeight="1" x14ac:dyDescent="0.25">
      <c r="B637" s="81"/>
      <c r="C637" s="81"/>
      <c r="D637" s="81"/>
      <c r="E637" s="84"/>
      <c r="F637" s="90"/>
      <c r="G637" s="84"/>
      <c r="H637" s="81"/>
      <c r="I637" s="81"/>
      <c r="J637" s="81"/>
      <c r="K637" s="81"/>
      <c r="L637" s="90"/>
      <c r="M637" s="84"/>
      <c r="N637" s="81"/>
      <c r="O637" s="81"/>
      <c r="P637" s="81"/>
      <c r="Q637" s="81"/>
      <c r="R637" s="90"/>
      <c r="S637" s="84"/>
      <c r="T637" s="81"/>
      <c r="U637" s="81"/>
      <c r="V637" s="81"/>
      <c r="W637" s="81"/>
      <c r="X637" s="90"/>
      <c r="AA637" s="81"/>
      <c r="AB637" s="81"/>
      <c r="AC637" s="81"/>
    </row>
    <row r="638" spans="2:29" ht="15" customHeight="1" x14ac:dyDescent="0.25">
      <c r="B638" s="81"/>
      <c r="C638" s="81"/>
      <c r="D638" s="81"/>
      <c r="E638" s="84"/>
      <c r="F638" s="90"/>
      <c r="G638" s="84"/>
      <c r="H638" s="81"/>
      <c r="I638" s="81"/>
      <c r="J638" s="81"/>
      <c r="K638" s="81"/>
      <c r="L638" s="90"/>
      <c r="M638" s="84"/>
      <c r="N638" s="81"/>
      <c r="O638" s="81"/>
      <c r="P638" s="81"/>
      <c r="Q638" s="81"/>
      <c r="R638" s="90"/>
      <c r="S638" s="84"/>
      <c r="T638" s="81"/>
      <c r="U638" s="81"/>
      <c r="V638" s="81"/>
      <c r="W638" s="81"/>
      <c r="X638" s="90"/>
      <c r="AA638" s="81"/>
      <c r="AB638" s="81"/>
      <c r="AC638" s="81"/>
    </row>
    <row r="639" spans="2:29" ht="15" customHeight="1" x14ac:dyDescent="0.25">
      <c r="B639" s="81"/>
      <c r="C639" s="81"/>
      <c r="D639" s="81"/>
      <c r="E639" s="84"/>
      <c r="F639" s="90"/>
      <c r="G639" s="84"/>
      <c r="H639" s="81"/>
      <c r="I639" s="81"/>
      <c r="J639" s="81"/>
      <c r="K639" s="81"/>
      <c r="L639" s="90"/>
      <c r="M639" s="84"/>
      <c r="N639" s="81"/>
      <c r="O639" s="81"/>
      <c r="P639" s="81"/>
      <c r="Q639" s="81"/>
      <c r="R639" s="90"/>
      <c r="S639" s="84"/>
      <c r="T639" s="81"/>
      <c r="U639" s="81"/>
      <c r="V639" s="81"/>
      <c r="W639" s="81"/>
      <c r="X639" s="90"/>
      <c r="AA639" s="81"/>
      <c r="AB639" s="81"/>
      <c r="AC639" s="81"/>
    </row>
    <row r="640" spans="2:29" ht="15" customHeight="1" x14ac:dyDescent="0.25">
      <c r="B640" s="81"/>
      <c r="C640" s="81"/>
      <c r="D640" s="81"/>
      <c r="E640" s="84"/>
      <c r="F640" s="90"/>
      <c r="G640" s="84"/>
      <c r="H640" s="81"/>
      <c r="I640" s="81"/>
      <c r="J640" s="81"/>
      <c r="K640" s="81"/>
      <c r="L640" s="90"/>
      <c r="M640" s="84"/>
      <c r="N640" s="81"/>
      <c r="O640" s="81"/>
      <c r="P640" s="81"/>
      <c r="Q640" s="81"/>
      <c r="R640" s="90"/>
      <c r="S640" s="84"/>
      <c r="T640" s="81"/>
      <c r="U640" s="81"/>
      <c r="V640" s="81"/>
      <c r="W640" s="81"/>
      <c r="X640" s="90"/>
      <c r="AA640" s="81"/>
      <c r="AB640" s="81"/>
      <c r="AC640" s="81"/>
    </row>
    <row r="641" spans="2:29" ht="15" customHeight="1" x14ac:dyDescent="0.25">
      <c r="B641" s="81"/>
      <c r="C641" s="81"/>
      <c r="D641" s="81"/>
      <c r="E641" s="84"/>
      <c r="F641" s="90"/>
      <c r="G641" s="84"/>
      <c r="H641" s="81"/>
      <c r="I641" s="81"/>
      <c r="J641" s="81"/>
      <c r="K641" s="81"/>
      <c r="L641" s="90"/>
      <c r="M641" s="84"/>
      <c r="N641" s="81"/>
      <c r="O641" s="81"/>
      <c r="P641" s="81"/>
      <c r="Q641" s="81"/>
      <c r="R641" s="90"/>
      <c r="S641" s="84"/>
      <c r="T641" s="81"/>
      <c r="U641" s="81"/>
      <c r="V641" s="81"/>
      <c r="W641" s="81"/>
      <c r="X641" s="90"/>
      <c r="AA641" s="81"/>
      <c r="AB641" s="81"/>
      <c r="AC641" s="81"/>
    </row>
    <row r="642" spans="2:29" ht="15" customHeight="1" x14ac:dyDescent="0.25">
      <c r="B642" s="81"/>
      <c r="C642" s="81"/>
      <c r="D642" s="81"/>
      <c r="E642" s="84"/>
      <c r="F642" s="90"/>
      <c r="G642" s="84"/>
      <c r="H642" s="81"/>
      <c r="I642" s="81"/>
      <c r="J642" s="81"/>
      <c r="K642" s="81"/>
      <c r="L642" s="90"/>
      <c r="M642" s="84"/>
      <c r="N642" s="81"/>
      <c r="O642" s="81"/>
      <c r="P642" s="81"/>
      <c r="Q642" s="81"/>
      <c r="R642" s="90"/>
      <c r="S642" s="84"/>
      <c r="T642" s="81"/>
      <c r="U642" s="81"/>
      <c r="V642" s="81"/>
      <c r="W642" s="81"/>
      <c r="X642" s="90"/>
      <c r="AA642" s="81"/>
      <c r="AB642" s="81"/>
      <c r="AC642" s="81"/>
    </row>
    <row r="643" spans="2:29" ht="15" customHeight="1" x14ac:dyDescent="0.25">
      <c r="B643" s="81"/>
      <c r="C643" s="81"/>
      <c r="D643" s="81"/>
      <c r="E643" s="84"/>
      <c r="F643" s="90"/>
      <c r="G643" s="84"/>
      <c r="H643" s="81"/>
      <c r="I643" s="81"/>
      <c r="J643" s="81"/>
      <c r="K643" s="81"/>
      <c r="L643" s="90"/>
      <c r="M643" s="84"/>
      <c r="N643" s="81"/>
      <c r="O643" s="81"/>
      <c r="P643" s="81"/>
      <c r="Q643" s="81"/>
      <c r="R643" s="90"/>
      <c r="S643" s="84"/>
      <c r="T643" s="81"/>
      <c r="U643" s="81"/>
      <c r="V643" s="81"/>
      <c r="W643" s="81"/>
      <c r="X643" s="90"/>
      <c r="AA643" s="81"/>
      <c r="AB643" s="81"/>
      <c r="AC643" s="81"/>
    </row>
    <row r="644" spans="2:29" ht="15" customHeight="1" x14ac:dyDescent="0.25">
      <c r="B644" s="81"/>
      <c r="C644" s="81"/>
      <c r="D644" s="81"/>
      <c r="E644" s="84"/>
      <c r="F644" s="90"/>
      <c r="G644" s="84"/>
      <c r="H644" s="81"/>
      <c r="I644" s="81"/>
      <c r="J644" s="81"/>
      <c r="K644" s="81"/>
      <c r="L644" s="90"/>
      <c r="M644" s="84"/>
      <c r="N644" s="81"/>
      <c r="O644" s="81"/>
      <c r="P644" s="81"/>
      <c r="Q644" s="81"/>
      <c r="R644" s="90"/>
      <c r="S644" s="84"/>
      <c r="T644" s="81"/>
      <c r="U644" s="81"/>
      <c r="V644" s="81"/>
      <c r="W644" s="81"/>
      <c r="X644" s="90"/>
      <c r="AA644" s="81"/>
      <c r="AB644" s="81"/>
      <c r="AC644" s="81"/>
    </row>
    <row r="645" spans="2:29" ht="15" customHeight="1" x14ac:dyDescent="0.25">
      <c r="B645" s="81"/>
      <c r="C645" s="81"/>
      <c r="D645" s="81"/>
      <c r="E645" s="84"/>
      <c r="F645" s="90"/>
      <c r="G645" s="84"/>
      <c r="H645" s="81"/>
      <c r="I645" s="81"/>
      <c r="J645" s="81"/>
      <c r="K645" s="81"/>
      <c r="L645" s="90"/>
      <c r="M645" s="84"/>
      <c r="N645" s="81"/>
      <c r="O645" s="81"/>
      <c r="P645" s="81"/>
      <c r="Q645" s="81"/>
      <c r="R645" s="90"/>
      <c r="S645" s="84"/>
      <c r="T645" s="81"/>
      <c r="U645" s="81"/>
      <c r="V645" s="81"/>
      <c r="W645" s="81"/>
      <c r="X645" s="90"/>
      <c r="AA645" s="81"/>
      <c r="AB645" s="81"/>
      <c r="AC645" s="81"/>
    </row>
    <row r="646" spans="2:29" ht="15" customHeight="1" x14ac:dyDescent="0.25">
      <c r="B646" s="81"/>
      <c r="C646" s="81"/>
      <c r="D646" s="81"/>
      <c r="E646" s="84"/>
      <c r="F646" s="90"/>
      <c r="G646" s="84"/>
      <c r="H646" s="81"/>
      <c r="I646" s="81"/>
      <c r="J646" s="81"/>
      <c r="K646" s="81"/>
      <c r="L646" s="90"/>
      <c r="M646" s="84"/>
      <c r="N646" s="81"/>
      <c r="O646" s="81"/>
      <c r="P646" s="81"/>
      <c r="Q646" s="81"/>
      <c r="R646" s="90"/>
      <c r="S646" s="84"/>
      <c r="T646" s="81"/>
      <c r="U646" s="81"/>
      <c r="V646" s="81"/>
      <c r="W646" s="81"/>
      <c r="X646" s="90"/>
      <c r="AA646" s="81"/>
      <c r="AB646" s="81"/>
      <c r="AC646" s="81"/>
    </row>
    <row r="647" spans="2:29" ht="15" customHeight="1" x14ac:dyDescent="0.25">
      <c r="B647" s="81"/>
      <c r="C647" s="81"/>
      <c r="D647" s="81"/>
      <c r="E647" s="84"/>
      <c r="F647" s="90"/>
      <c r="G647" s="84"/>
      <c r="H647" s="81"/>
      <c r="I647" s="81"/>
      <c r="J647" s="81"/>
      <c r="K647" s="81"/>
      <c r="L647" s="90"/>
      <c r="M647" s="84"/>
      <c r="N647" s="81"/>
      <c r="O647" s="81"/>
      <c r="P647" s="81"/>
      <c r="Q647" s="81"/>
      <c r="R647" s="90"/>
      <c r="S647" s="84"/>
      <c r="T647" s="81"/>
      <c r="U647" s="81"/>
      <c r="V647" s="81"/>
      <c r="W647" s="81"/>
      <c r="X647" s="90"/>
      <c r="AA647" s="81"/>
      <c r="AB647" s="81"/>
      <c r="AC647" s="81"/>
    </row>
    <row r="648" spans="2:29" ht="15" customHeight="1" x14ac:dyDescent="0.25">
      <c r="B648" s="81"/>
      <c r="C648" s="81"/>
      <c r="D648" s="81"/>
      <c r="E648" s="84"/>
      <c r="F648" s="90"/>
      <c r="G648" s="84"/>
      <c r="H648" s="81"/>
      <c r="I648" s="81"/>
      <c r="J648" s="81"/>
      <c r="K648" s="81"/>
      <c r="L648" s="90"/>
      <c r="M648" s="84"/>
      <c r="N648" s="81"/>
      <c r="O648" s="81"/>
      <c r="P648" s="81"/>
      <c r="Q648" s="81"/>
      <c r="R648" s="90"/>
      <c r="S648" s="84"/>
      <c r="T648" s="81"/>
      <c r="U648" s="81"/>
      <c r="V648" s="81"/>
      <c r="W648" s="81"/>
      <c r="X648" s="90"/>
      <c r="AA648" s="81"/>
      <c r="AB648" s="81"/>
      <c r="AC648" s="81"/>
    </row>
    <row r="649" spans="2:29" ht="15" customHeight="1" x14ac:dyDescent="0.25">
      <c r="B649" s="81"/>
      <c r="C649" s="81"/>
      <c r="D649" s="81"/>
      <c r="E649" s="84"/>
      <c r="F649" s="90"/>
      <c r="G649" s="84"/>
      <c r="H649" s="81"/>
      <c r="I649" s="81"/>
      <c r="J649" s="81"/>
      <c r="K649" s="81"/>
      <c r="L649" s="90"/>
      <c r="M649" s="84"/>
      <c r="N649" s="81"/>
      <c r="O649" s="81"/>
      <c r="P649" s="81"/>
      <c r="Q649" s="81"/>
      <c r="R649" s="90"/>
      <c r="S649" s="84"/>
      <c r="T649" s="81"/>
      <c r="U649" s="81"/>
      <c r="V649" s="81"/>
      <c r="W649" s="81"/>
      <c r="X649" s="90"/>
      <c r="AA649" s="81"/>
      <c r="AB649" s="81"/>
      <c r="AC649" s="81"/>
    </row>
    <row r="650" spans="2:29" ht="15" customHeight="1" x14ac:dyDescent="0.25">
      <c r="B650" s="81"/>
      <c r="C650" s="81"/>
      <c r="D650" s="81"/>
      <c r="E650" s="84"/>
      <c r="F650" s="90"/>
      <c r="G650" s="84"/>
      <c r="H650" s="81"/>
      <c r="I650" s="81"/>
      <c r="J650" s="81"/>
      <c r="K650" s="81"/>
      <c r="L650" s="90"/>
      <c r="M650" s="84"/>
      <c r="N650" s="81"/>
      <c r="O650" s="81"/>
      <c r="P650" s="81"/>
      <c r="Q650" s="81"/>
      <c r="R650" s="90"/>
      <c r="S650" s="84"/>
      <c r="T650" s="81"/>
      <c r="U650" s="81"/>
      <c r="V650" s="81"/>
      <c r="W650" s="81"/>
      <c r="X650" s="90"/>
      <c r="AA650" s="81"/>
      <c r="AB650" s="81"/>
      <c r="AC650" s="81"/>
    </row>
    <row r="651" spans="2:29" ht="15" customHeight="1" x14ac:dyDescent="0.25">
      <c r="B651" s="81"/>
      <c r="C651" s="81"/>
      <c r="D651" s="81"/>
      <c r="E651" s="84"/>
      <c r="F651" s="90"/>
      <c r="G651" s="84"/>
      <c r="H651" s="81"/>
      <c r="I651" s="81"/>
      <c r="J651" s="81"/>
      <c r="K651" s="81"/>
      <c r="L651" s="90"/>
      <c r="M651" s="84"/>
      <c r="N651" s="81"/>
      <c r="O651" s="81"/>
      <c r="P651" s="81"/>
      <c r="Q651" s="81"/>
      <c r="R651" s="90"/>
      <c r="S651" s="84"/>
      <c r="T651" s="81"/>
      <c r="U651" s="81"/>
      <c r="V651" s="81"/>
      <c r="W651" s="81"/>
      <c r="X651" s="90"/>
      <c r="AA651" s="81"/>
      <c r="AB651" s="81"/>
      <c r="AC651" s="81"/>
    </row>
    <row r="652" spans="2:29" ht="15" customHeight="1" x14ac:dyDescent="0.25">
      <c r="B652" s="81"/>
      <c r="C652" s="81"/>
      <c r="D652" s="81"/>
      <c r="E652" s="84"/>
      <c r="F652" s="90"/>
      <c r="G652" s="84"/>
      <c r="H652" s="81"/>
      <c r="I652" s="81"/>
      <c r="J652" s="81"/>
      <c r="K652" s="81"/>
      <c r="L652" s="90"/>
      <c r="M652" s="84"/>
      <c r="N652" s="81"/>
      <c r="O652" s="81"/>
      <c r="P652" s="81"/>
      <c r="Q652" s="81"/>
      <c r="R652" s="90"/>
      <c r="S652" s="84"/>
      <c r="T652" s="81"/>
      <c r="U652" s="81"/>
      <c r="V652" s="81"/>
      <c r="W652" s="81"/>
      <c r="X652" s="90"/>
      <c r="AA652" s="81"/>
      <c r="AB652" s="81"/>
      <c r="AC652" s="81"/>
    </row>
    <row r="653" spans="2:29" ht="15" customHeight="1" x14ac:dyDescent="0.25">
      <c r="B653" s="81"/>
      <c r="C653" s="81"/>
      <c r="D653" s="81"/>
      <c r="E653" s="84"/>
      <c r="F653" s="90"/>
      <c r="G653" s="84"/>
      <c r="H653" s="81"/>
      <c r="I653" s="81"/>
      <c r="J653" s="81"/>
      <c r="K653" s="81"/>
      <c r="L653" s="90"/>
      <c r="M653" s="84"/>
      <c r="N653" s="81"/>
      <c r="O653" s="81"/>
      <c r="P653" s="81"/>
      <c r="Q653" s="81"/>
      <c r="R653" s="90"/>
      <c r="S653" s="84"/>
      <c r="T653" s="81"/>
      <c r="U653" s="81"/>
      <c r="V653" s="81"/>
      <c r="W653" s="81"/>
      <c r="X653" s="90"/>
      <c r="AA653" s="81"/>
      <c r="AB653" s="81"/>
      <c r="AC653" s="81"/>
    </row>
    <row r="654" spans="2:29" ht="15" customHeight="1" x14ac:dyDescent="0.25">
      <c r="B654" s="81"/>
      <c r="C654" s="81"/>
      <c r="D654" s="81"/>
      <c r="E654" s="84"/>
      <c r="F654" s="90"/>
      <c r="G654" s="84"/>
      <c r="H654" s="81"/>
      <c r="I654" s="81"/>
      <c r="J654" s="81"/>
      <c r="K654" s="81"/>
      <c r="L654" s="90"/>
      <c r="M654" s="84"/>
      <c r="N654" s="81"/>
      <c r="O654" s="81"/>
      <c r="P654" s="81"/>
      <c r="Q654" s="81"/>
      <c r="R654" s="90"/>
      <c r="S654" s="84"/>
      <c r="T654" s="81"/>
      <c r="U654" s="81"/>
      <c r="V654" s="81"/>
      <c r="W654" s="81"/>
      <c r="X654" s="90"/>
      <c r="AA654" s="81"/>
      <c r="AB654" s="81"/>
      <c r="AC654" s="81"/>
    </row>
    <row r="655" spans="2:29" ht="15" customHeight="1" x14ac:dyDescent="0.25">
      <c r="B655" s="81"/>
      <c r="C655" s="81"/>
      <c r="D655" s="81"/>
      <c r="E655" s="84"/>
      <c r="F655" s="90"/>
      <c r="G655" s="84"/>
      <c r="H655" s="81"/>
      <c r="I655" s="81"/>
      <c r="J655" s="81"/>
      <c r="K655" s="81"/>
      <c r="L655" s="90"/>
      <c r="M655" s="84"/>
      <c r="N655" s="81"/>
      <c r="O655" s="81"/>
      <c r="P655" s="81"/>
      <c r="Q655" s="81"/>
      <c r="R655" s="90"/>
      <c r="S655" s="84"/>
      <c r="T655" s="81"/>
      <c r="U655" s="81"/>
      <c r="V655" s="81"/>
      <c r="W655" s="81"/>
      <c r="X655" s="90"/>
      <c r="AA655" s="81"/>
      <c r="AB655" s="81"/>
      <c r="AC655" s="81"/>
    </row>
    <row r="656" spans="2:29" ht="15" customHeight="1" x14ac:dyDescent="0.25">
      <c r="B656" s="81"/>
      <c r="C656" s="81"/>
      <c r="D656" s="81"/>
      <c r="E656" s="84"/>
      <c r="F656" s="90"/>
      <c r="G656" s="84"/>
      <c r="H656" s="81"/>
      <c r="I656" s="81"/>
      <c r="J656" s="81"/>
      <c r="K656" s="81"/>
      <c r="L656" s="90"/>
      <c r="M656" s="84"/>
      <c r="N656" s="81"/>
      <c r="O656" s="81"/>
      <c r="P656" s="81"/>
      <c r="Q656" s="81"/>
      <c r="R656" s="90"/>
      <c r="S656" s="84"/>
      <c r="T656" s="81"/>
      <c r="U656" s="81"/>
      <c r="V656" s="81"/>
      <c r="W656" s="81"/>
      <c r="X656" s="90"/>
      <c r="AA656" s="81"/>
      <c r="AB656" s="81"/>
      <c r="AC656" s="81"/>
    </row>
    <row r="657" spans="2:29" ht="15" customHeight="1" x14ac:dyDescent="0.25">
      <c r="B657" s="81"/>
      <c r="C657" s="81"/>
      <c r="D657" s="81"/>
      <c r="E657" s="84"/>
      <c r="F657" s="90"/>
      <c r="G657" s="84"/>
      <c r="H657" s="81"/>
      <c r="I657" s="81"/>
      <c r="J657" s="81"/>
      <c r="K657" s="81"/>
      <c r="L657" s="90"/>
      <c r="M657" s="84"/>
      <c r="N657" s="81"/>
      <c r="O657" s="81"/>
      <c r="P657" s="81"/>
      <c r="Q657" s="81"/>
      <c r="R657" s="90"/>
      <c r="S657" s="84"/>
      <c r="T657" s="81"/>
      <c r="U657" s="81"/>
      <c r="V657" s="81"/>
      <c r="W657" s="81"/>
      <c r="X657" s="90"/>
      <c r="AA657" s="81"/>
      <c r="AB657" s="81"/>
      <c r="AC657" s="81"/>
    </row>
    <row r="658" spans="2:29" ht="15" customHeight="1" x14ac:dyDescent="0.25">
      <c r="B658" s="81"/>
      <c r="C658" s="81"/>
      <c r="D658" s="81"/>
      <c r="E658" s="84"/>
      <c r="F658" s="90"/>
      <c r="G658" s="84"/>
      <c r="H658" s="81"/>
      <c r="I658" s="81"/>
      <c r="J658" s="81"/>
      <c r="K658" s="81"/>
      <c r="L658" s="90"/>
      <c r="M658" s="84"/>
      <c r="N658" s="81"/>
      <c r="O658" s="81"/>
      <c r="P658" s="81"/>
      <c r="Q658" s="81"/>
      <c r="R658" s="90"/>
      <c r="S658" s="84"/>
      <c r="T658" s="81"/>
      <c r="U658" s="81"/>
      <c r="V658" s="81"/>
      <c r="W658" s="81"/>
      <c r="X658" s="90"/>
      <c r="AA658" s="81"/>
      <c r="AB658" s="81"/>
      <c r="AC658" s="81"/>
    </row>
    <row r="659" spans="2:29" ht="15" customHeight="1" x14ac:dyDescent="0.25">
      <c r="B659" s="81"/>
      <c r="C659" s="81"/>
      <c r="D659" s="81"/>
      <c r="E659" s="84"/>
      <c r="F659" s="90"/>
      <c r="G659" s="84"/>
      <c r="H659" s="81"/>
      <c r="I659" s="81"/>
      <c r="J659" s="81"/>
      <c r="K659" s="81"/>
      <c r="L659" s="90"/>
      <c r="M659" s="84"/>
      <c r="N659" s="81"/>
      <c r="O659" s="81"/>
      <c r="P659" s="81"/>
      <c r="Q659" s="81"/>
      <c r="R659" s="90"/>
      <c r="S659" s="84"/>
      <c r="T659" s="81"/>
      <c r="U659" s="81"/>
      <c r="V659" s="81"/>
      <c r="W659" s="81"/>
      <c r="X659" s="90"/>
      <c r="AA659" s="81"/>
      <c r="AB659" s="81"/>
      <c r="AC659" s="81"/>
    </row>
    <row r="660" spans="2:29" ht="15" customHeight="1" x14ac:dyDescent="0.25">
      <c r="B660" s="81"/>
      <c r="C660" s="81"/>
      <c r="D660" s="81"/>
      <c r="E660" s="84"/>
      <c r="F660" s="90"/>
      <c r="G660" s="84"/>
      <c r="H660" s="81"/>
      <c r="I660" s="81"/>
      <c r="J660" s="81"/>
      <c r="K660" s="81"/>
      <c r="L660" s="90"/>
      <c r="M660" s="84"/>
      <c r="N660" s="81"/>
      <c r="O660" s="81"/>
      <c r="P660" s="81"/>
      <c r="Q660" s="81"/>
      <c r="R660" s="90"/>
      <c r="S660" s="84"/>
      <c r="T660" s="81"/>
      <c r="U660" s="81"/>
      <c r="V660" s="81"/>
      <c r="W660" s="81"/>
      <c r="X660" s="90"/>
      <c r="AA660" s="81"/>
      <c r="AB660" s="81"/>
      <c r="AC660" s="81"/>
    </row>
    <row r="661" spans="2:29" ht="15" customHeight="1" x14ac:dyDescent="0.25">
      <c r="B661" s="81"/>
      <c r="C661" s="81"/>
      <c r="D661" s="81"/>
      <c r="E661" s="84"/>
      <c r="F661" s="90"/>
      <c r="G661" s="84"/>
      <c r="H661" s="81"/>
      <c r="I661" s="81"/>
      <c r="J661" s="81"/>
      <c r="K661" s="81"/>
      <c r="L661" s="90"/>
      <c r="M661" s="84"/>
      <c r="N661" s="81"/>
      <c r="O661" s="81"/>
      <c r="P661" s="81"/>
      <c r="Q661" s="81"/>
      <c r="R661" s="90"/>
      <c r="S661" s="84"/>
      <c r="T661" s="81"/>
      <c r="U661" s="81"/>
      <c r="V661" s="81"/>
      <c r="W661" s="81"/>
      <c r="X661" s="90"/>
      <c r="AA661" s="81"/>
      <c r="AB661" s="81"/>
      <c r="AC661" s="81"/>
    </row>
    <row r="662" spans="2:29" ht="15" customHeight="1" x14ac:dyDescent="0.25">
      <c r="B662" s="81"/>
      <c r="C662" s="81"/>
      <c r="D662" s="81"/>
      <c r="E662" s="84"/>
      <c r="F662" s="90"/>
      <c r="G662" s="84"/>
      <c r="H662" s="81"/>
      <c r="I662" s="81"/>
      <c r="J662" s="81"/>
      <c r="K662" s="81"/>
      <c r="L662" s="90"/>
      <c r="M662" s="84"/>
      <c r="N662" s="81"/>
      <c r="O662" s="81"/>
      <c r="P662" s="81"/>
      <c r="Q662" s="81"/>
      <c r="R662" s="90"/>
      <c r="S662" s="84"/>
      <c r="T662" s="81"/>
      <c r="U662" s="81"/>
      <c r="V662" s="81"/>
      <c r="W662" s="81"/>
      <c r="X662" s="90"/>
      <c r="AA662" s="81"/>
      <c r="AB662" s="81"/>
      <c r="AC662" s="81"/>
    </row>
    <row r="663" spans="2:29" ht="15" customHeight="1" x14ac:dyDescent="0.25">
      <c r="B663" s="81"/>
      <c r="C663" s="81"/>
      <c r="D663" s="81"/>
      <c r="E663" s="84"/>
      <c r="F663" s="90"/>
      <c r="G663" s="84"/>
      <c r="H663" s="81"/>
      <c r="I663" s="81"/>
      <c r="J663" s="81"/>
      <c r="K663" s="81"/>
      <c r="L663" s="90"/>
      <c r="M663" s="84"/>
      <c r="N663" s="81"/>
      <c r="O663" s="81"/>
      <c r="P663" s="81"/>
      <c r="Q663" s="81"/>
      <c r="R663" s="90"/>
      <c r="S663" s="84"/>
      <c r="T663" s="81"/>
      <c r="U663" s="81"/>
      <c r="V663" s="81"/>
      <c r="W663" s="81"/>
      <c r="X663" s="90"/>
      <c r="AA663" s="81"/>
      <c r="AB663" s="81"/>
      <c r="AC663" s="81"/>
    </row>
    <row r="664" spans="2:29" ht="15" customHeight="1" x14ac:dyDescent="0.25">
      <c r="B664" s="81"/>
      <c r="C664" s="81"/>
      <c r="D664" s="81"/>
      <c r="E664" s="84"/>
      <c r="F664" s="90"/>
      <c r="G664" s="84"/>
      <c r="H664" s="81"/>
      <c r="I664" s="81"/>
      <c r="J664" s="81"/>
      <c r="K664" s="81"/>
      <c r="L664" s="90"/>
      <c r="M664" s="84"/>
      <c r="N664" s="81"/>
      <c r="O664" s="81"/>
      <c r="P664" s="81"/>
      <c r="Q664" s="81"/>
      <c r="R664" s="90"/>
      <c r="S664" s="84"/>
      <c r="T664" s="81"/>
      <c r="U664" s="81"/>
      <c r="V664" s="81"/>
      <c r="W664" s="81"/>
      <c r="X664" s="90"/>
      <c r="AA664" s="81"/>
      <c r="AB664" s="81"/>
      <c r="AC664" s="81"/>
    </row>
    <row r="665" spans="2:29" ht="15" customHeight="1" x14ac:dyDescent="0.25">
      <c r="B665" s="81"/>
      <c r="C665" s="81"/>
      <c r="D665" s="81"/>
      <c r="E665" s="84"/>
      <c r="F665" s="90"/>
      <c r="G665" s="84"/>
      <c r="H665" s="81"/>
      <c r="I665" s="81"/>
      <c r="J665" s="81"/>
      <c r="K665" s="81"/>
      <c r="L665" s="90"/>
      <c r="M665" s="84"/>
      <c r="N665" s="81"/>
      <c r="O665" s="81"/>
      <c r="P665" s="81"/>
      <c r="Q665" s="81"/>
      <c r="R665" s="90"/>
      <c r="S665" s="84"/>
      <c r="T665" s="81"/>
      <c r="U665" s="81"/>
      <c r="V665" s="81"/>
      <c r="W665" s="81"/>
      <c r="X665" s="90"/>
      <c r="AA665" s="81"/>
      <c r="AB665" s="81"/>
      <c r="AC665" s="81"/>
    </row>
    <row r="666" spans="2:29" ht="15" customHeight="1" x14ac:dyDescent="0.25">
      <c r="B666" s="81"/>
      <c r="C666" s="81"/>
      <c r="D666" s="81"/>
      <c r="E666" s="84"/>
      <c r="F666" s="90"/>
      <c r="G666" s="84"/>
      <c r="H666" s="81"/>
      <c r="I666" s="81"/>
      <c r="J666" s="81"/>
      <c r="K666" s="81"/>
      <c r="L666" s="90"/>
      <c r="M666" s="84"/>
      <c r="N666" s="81"/>
      <c r="O666" s="81"/>
      <c r="P666" s="81"/>
      <c r="Q666" s="81"/>
      <c r="R666" s="90"/>
      <c r="S666" s="84"/>
      <c r="T666" s="81"/>
      <c r="U666" s="81"/>
      <c r="V666" s="81"/>
      <c r="W666" s="81"/>
      <c r="X666" s="90"/>
      <c r="AA666" s="81"/>
      <c r="AB666" s="81"/>
      <c r="AC666" s="81"/>
    </row>
    <row r="667" spans="2:29" ht="15" customHeight="1" x14ac:dyDescent="0.25">
      <c r="B667" s="81"/>
      <c r="C667" s="81"/>
      <c r="D667" s="81"/>
      <c r="E667" s="84"/>
      <c r="F667" s="90"/>
      <c r="G667" s="84"/>
      <c r="H667" s="81"/>
      <c r="I667" s="81"/>
      <c r="J667" s="81"/>
      <c r="K667" s="81"/>
      <c r="L667" s="90"/>
      <c r="M667" s="84"/>
      <c r="N667" s="81"/>
      <c r="O667" s="81"/>
      <c r="P667" s="81"/>
      <c r="Q667" s="81"/>
      <c r="R667" s="90"/>
      <c r="S667" s="84"/>
      <c r="T667" s="81"/>
      <c r="U667" s="81"/>
      <c r="V667" s="81"/>
      <c r="W667" s="81"/>
      <c r="X667" s="90"/>
      <c r="AA667" s="81"/>
      <c r="AB667" s="81"/>
      <c r="AC667" s="81"/>
    </row>
    <row r="668" spans="2:29" ht="15" customHeight="1" x14ac:dyDescent="0.25">
      <c r="B668" s="81"/>
      <c r="C668" s="81"/>
      <c r="D668" s="81"/>
      <c r="E668" s="84"/>
      <c r="F668" s="90"/>
      <c r="G668" s="84"/>
      <c r="H668" s="81"/>
      <c r="I668" s="81"/>
      <c r="J668" s="81"/>
      <c r="K668" s="81"/>
      <c r="L668" s="90"/>
      <c r="M668" s="84"/>
      <c r="N668" s="81"/>
      <c r="O668" s="81"/>
      <c r="P668" s="81"/>
      <c r="Q668" s="81"/>
      <c r="R668" s="90"/>
      <c r="S668" s="84"/>
      <c r="T668" s="81"/>
      <c r="U668" s="81"/>
      <c r="V668" s="81"/>
      <c r="W668" s="81"/>
      <c r="X668" s="90"/>
      <c r="AA668" s="81"/>
      <c r="AB668" s="81"/>
      <c r="AC668" s="81"/>
    </row>
    <row r="669" spans="2:29" ht="15" customHeight="1" x14ac:dyDescent="0.25">
      <c r="B669" s="81"/>
      <c r="C669" s="81"/>
      <c r="D669" s="81"/>
      <c r="E669" s="84"/>
      <c r="F669" s="90"/>
      <c r="G669" s="84"/>
      <c r="H669" s="81"/>
      <c r="I669" s="81"/>
      <c r="J669" s="81"/>
      <c r="K669" s="81"/>
      <c r="L669" s="90"/>
      <c r="M669" s="84"/>
      <c r="N669" s="81"/>
      <c r="O669" s="81"/>
      <c r="P669" s="81"/>
      <c r="Q669" s="81"/>
      <c r="R669" s="90"/>
      <c r="S669" s="84"/>
      <c r="T669" s="81"/>
      <c r="U669" s="81"/>
      <c r="V669" s="81"/>
      <c r="W669" s="81"/>
      <c r="X669" s="90"/>
      <c r="AA669" s="81"/>
      <c r="AB669" s="81"/>
      <c r="AC669" s="81"/>
    </row>
    <row r="670" spans="2:29" ht="15" customHeight="1" x14ac:dyDescent="0.25">
      <c r="B670" s="81"/>
      <c r="C670" s="81"/>
      <c r="D670" s="81"/>
      <c r="E670" s="84"/>
      <c r="F670" s="90"/>
      <c r="G670" s="84"/>
      <c r="H670" s="81"/>
      <c r="I670" s="81"/>
      <c r="J670" s="81"/>
      <c r="K670" s="81"/>
      <c r="L670" s="90"/>
      <c r="M670" s="84"/>
      <c r="N670" s="81"/>
      <c r="O670" s="81"/>
      <c r="P670" s="81"/>
      <c r="Q670" s="81"/>
      <c r="R670" s="90"/>
      <c r="S670" s="84"/>
      <c r="T670" s="81"/>
      <c r="U670" s="81"/>
      <c r="V670" s="81"/>
      <c r="W670" s="81"/>
      <c r="X670" s="90"/>
      <c r="AA670" s="81"/>
      <c r="AB670" s="81"/>
      <c r="AC670" s="81"/>
    </row>
    <row r="671" spans="2:29" ht="15" customHeight="1" x14ac:dyDescent="0.25">
      <c r="B671" s="81"/>
      <c r="C671" s="81"/>
      <c r="D671" s="81"/>
      <c r="E671" s="84"/>
      <c r="F671" s="90"/>
      <c r="G671" s="84"/>
      <c r="H671" s="81"/>
      <c r="I671" s="81"/>
      <c r="J671" s="81"/>
      <c r="K671" s="81"/>
      <c r="L671" s="90"/>
      <c r="M671" s="84"/>
      <c r="N671" s="81"/>
      <c r="O671" s="81"/>
      <c r="P671" s="81"/>
      <c r="Q671" s="81"/>
      <c r="R671" s="90"/>
      <c r="S671" s="84"/>
      <c r="T671" s="81"/>
      <c r="U671" s="81"/>
      <c r="V671" s="81"/>
      <c r="W671" s="81"/>
      <c r="X671" s="90"/>
      <c r="AA671" s="81"/>
      <c r="AB671" s="81"/>
      <c r="AC671" s="81"/>
    </row>
    <row r="672" spans="2:29" ht="15" customHeight="1" x14ac:dyDescent="0.25">
      <c r="B672" s="81"/>
      <c r="C672" s="81"/>
      <c r="D672" s="81"/>
      <c r="E672" s="84"/>
      <c r="F672" s="90"/>
      <c r="G672" s="84"/>
      <c r="H672" s="81"/>
      <c r="I672" s="81"/>
      <c r="J672" s="81"/>
      <c r="K672" s="81"/>
      <c r="L672" s="90"/>
      <c r="M672" s="84"/>
      <c r="N672" s="81"/>
      <c r="O672" s="81"/>
      <c r="P672" s="81"/>
      <c r="Q672" s="81"/>
      <c r="R672" s="90"/>
      <c r="S672" s="84"/>
      <c r="T672" s="81"/>
      <c r="U672" s="81"/>
      <c r="V672" s="81"/>
      <c r="W672" s="81"/>
      <c r="X672" s="90"/>
      <c r="AA672" s="81"/>
      <c r="AB672" s="81"/>
      <c r="AC672" s="81"/>
    </row>
    <row r="673" spans="2:29" ht="15" customHeight="1" x14ac:dyDescent="0.25">
      <c r="B673" s="81"/>
      <c r="C673" s="81"/>
      <c r="D673" s="81"/>
      <c r="E673" s="84"/>
      <c r="F673" s="90"/>
      <c r="G673" s="84"/>
      <c r="H673" s="81"/>
      <c r="I673" s="81"/>
      <c r="J673" s="81"/>
      <c r="K673" s="81"/>
      <c r="L673" s="90"/>
      <c r="M673" s="84"/>
      <c r="N673" s="81"/>
      <c r="O673" s="81"/>
      <c r="P673" s="81"/>
      <c r="Q673" s="81"/>
      <c r="R673" s="90"/>
      <c r="S673" s="84"/>
      <c r="T673" s="81"/>
      <c r="U673" s="81"/>
      <c r="V673" s="81"/>
      <c r="W673" s="81"/>
      <c r="X673" s="90"/>
      <c r="AA673" s="81"/>
      <c r="AB673" s="81"/>
      <c r="AC673" s="81"/>
    </row>
    <row r="674" spans="2:29" ht="15" customHeight="1" x14ac:dyDescent="0.25">
      <c r="B674" s="81"/>
      <c r="C674" s="81"/>
      <c r="D674" s="81"/>
      <c r="E674" s="84"/>
      <c r="F674" s="90"/>
      <c r="G674" s="84"/>
      <c r="H674" s="81"/>
      <c r="I674" s="81"/>
      <c r="J674" s="81"/>
      <c r="K674" s="81"/>
      <c r="L674" s="90"/>
      <c r="M674" s="84"/>
      <c r="N674" s="81"/>
      <c r="O674" s="81"/>
      <c r="P674" s="81"/>
      <c r="Q674" s="81"/>
      <c r="R674" s="90"/>
      <c r="S674" s="84"/>
      <c r="T674" s="81"/>
      <c r="U674" s="81"/>
      <c r="V674" s="81"/>
      <c r="W674" s="81"/>
      <c r="X674" s="90"/>
      <c r="AA674" s="81"/>
      <c r="AB674" s="81"/>
      <c r="AC674" s="81"/>
    </row>
    <row r="675" spans="2:29" ht="15" customHeight="1" x14ac:dyDescent="0.25">
      <c r="B675" s="81"/>
      <c r="C675" s="81"/>
      <c r="D675" s="81"/>
      <c r="E675" s="84"/>
      <c r="F675" s="90"/>
      <c r="G675" s="84"/>
      <c r="H675" s="81"/>
      <c r="I675" s="81"/>
      <c r="J675" s="81"/>
      <c r="K675" s="81"/>
      <c r="L675" s="90"/>
      <c r="M675" s="84"/>
      <c r="N675" s="81"/>
      <c r="O675" s="81"/>
      <c r="P675" s="81"/>
      <c r="Q675" s="81"/>
      <c r="R675" s="90"/>
      <c r="S675" s="84"/>
      <c r="T675" s="81"/>
      <c r="U675" s="81"/>
      <c r="V675" s="81"/>
      <c r="W675" s="81"/>
      <c r="X675" s="90"/>
      <c r="AA675" s="81"/>
      <c r="AB675" s="81"/>
      <c r="AC675" s="81"/>
    </row>
    <row r="676" spans="2:29" ht="15" customHeight="1" x14ac:dyDescent="0.25">
      <c r="B676" s="81"/>
      <c r="C676" s="81"/>
      <c r="D676" s="81"/>
      <c r="E676" s="84"/>
      <c r="F676" s="90"/>
      <c r="G676" s="84"/>
      <c r="H676" s="81"/>
      <c r="I676" s="81"/>
      <c r="J676" s="81"/>
      <c r="K676" s="81"/>
      <c r="L676" s="90"/>
      <c r="M676" s="84"/>
      <c r="N676" s="81"/>
      <c r="O676" s="81"/>
      <c r="P676" s="81"/>
      <c r="Q676" s="81"/>
      <c r="R676" s="90"/>
      <c r="S676" s="84"/>
      <c r="T676" s="81"/>
      <c r="U676" s="81"/>
      <c r="V676" s="81"/>
      <c r="W676" s="81"/>
      <c r="X676" s="90"/>
      <c r="AA676" s="81"/>
      <c r="AB676" s="81"/>
      <c r="AC676" s="81"/>
    </row>
    <row r="677" spans="2:29" ht="15" customHeight="1" x14ac:dyDescent="0.25">
      <c r="B677" s="81"/>
      <c r="C677" s="81"/>
      <c r="D677" s="81"/>
      <c r="E677" s="84"/>
      <c r="F677" s="90"/>
      <c r="G677" s="84"/>
      <c r="H677" s="81"/>
      <c r="I677" s="81"/>
      <c r="J677" s="81"/>
      <c r="K677" s="81"/>
      <c r="L677" s="90"/>
      <c r="M677" s="84"/>
      <c r="N677" s="81"/>
      <c r="O677" s="81"/>
      <c r="P677" s="81"/>
      <c r="Q677" s="81"/>
      <c r="R677" s="90"/>
      <c r="S677" s="84"/>
      <c r="T677" s="81"/>
      <c r="U677" s="81"/>
      <c r="V677" s="81"/>
      <c r="W677" s="81"/>
      <c r="X677" s="90"/>
      <c r="AA677" s="81"/>
      <c r="AB677" s="81"/>
      <c r="AC677" s="81"/>
    </row>
    <row r="678" spans="2:29" ht="15" customHeight="1" x14ac:dyDescent="0.25">
      <c r="B678" s="81"/>
      <c r="C678" s="81"/>
      <c r="D678" s="81"/>
      <c r="E678" s="84"/>
      <c r="F678" s="90"/>
      <c r="G678" s="84"/>
      <c r="H678" s="81"/>
      <c r="I678" s="81"/>
      <c r="J678" s="81"/>
      <c r="K678" s="81"/>
      <c r="L678" s="90"/>
      <c r="M678" s="84"/>
      <c r="N678" s="81"/>
      <c r="O678" s="81"/>
      <c r="P678" s="81"/>
      <c r="Q678" s="81"/>
      <c r="R678" s="90"/>
      <c r="S678" s="84"/>
      <c r="T678" s="81"/>
      <c r="U678" s="81"/>
      <c r="V678" s="81"/>
      <c r="W678" s="81"/>
      <c r="X678" s="90"/>
      <c r="AA678" s="81"/>
      <c r="AB678" s="81"/>
      <c r="AC678" s="81"/>
    </row>
    <row r="679" spans="2:29" ht="15" customHeight="1" x14ac:dyDescent="0.25">
      <c r="B679" s="81"/>
      <c r="C679" s="81"/>
      <c r="D679" s="81"/>
      <c r="E679" s="84"/>
      <c r="F679" s="90"/>
      <c r="G679" s="84"/>
      <c r="H679" s="81"/>
      <c r="I679" s="81"/>
      <c r="J679" s="81"/>
      <c r="K679" s="81"/>
      <c r="L679" s="90"/>
      <c r="M679" s="84"/>
      <c r="N679" s="81"/>
      <c r="O679" s="81"/>
      <c r="P679" s="81"/>
      <c r="Q679" s="81"/>
      <c r="R679" s="90"/>
      <c r="S679" s="84"/>
      <c r="T679" s="81"/>
      <c r="U679" s="81"/>
      <c r="V679" s="81"/>
      <c r="W679" s="81"/>
      <c r="X679" s="90"/>
      <c r="AA679" s="81"/>
      <c r="AB679" s="81"/>
      <c r="AC679" s="81"/>
    </row>
    <row r="680" spans="2:29" ht="15" customHeight="1" x14ac:dyDescent="0.25">
      <c r="B680" s="81"/>
      <c r="C680" s="81"/>
      <c r="D680" s="81"/>
      <c r="E680" s="84"/>
      <c r="F680" s="90"/>
      <c r="G680" s="84"/>
      <c r="H680" s="81"/>
      <c r="I680" s="81"/>
      <c r="J680" s="81"/>
      <c r="K680" s="81"/>
      <c r="L680" s="90"/>
      <c r="M680" s="84"/>
      <c r="N680" s="81"/>
      <c r="O680" s="81"/>
      <c r="P680" s="81"/>
      <c r="Q680" s="81"/>
      <c r="R680" s="90"/>
      <c r="S680" s="84"/>
      <c r="T680" s="81"/>
      <c r="U680" s="81"/>
      <c r="V680" s="81"/>
      <c r="W680" s="81"/>
      <c r="X680" s="90"/>
      <c r="AA680" s="81"/>
      <c r="AB680" s="81"/>
      <c r="AC680" s="81"/>
    </row>
    <row r="681" spans="2:29" ht="15" customHeight="1" x14ac:dyDescent="0.25">
      <c r="B681" s="81"/>
      <c r="C681" s="81"/>
      <c r="D681" s="81"/>
      <c r="E681" s="84"/>
      <c r="F681" s="90"/>
      <c r="G681" s="84"/>
      <c r="H681" s="81"/>
      <c r="I681" s="81"/>
      <c r="J681" s="81"/>
      <c r="K681" s="81"/>
      <c r="L681" s="90"/>
      <c r="M681" s="84"/>
      <c r="N681" s="81"/>
      <c r="O681" s="81"/>
      <c r="P681" s="81"/>
      <c r="Q681" s="81"/>
      <c r="R681" s="90"/>
      <c r="S681" s="84"/>
      <c r="T681" s="81"/>
      <c r="U681" s="81"/>
      <c r="V681" s="81"/>
      <c r="W681" s="81"/>
      <c r="X681" s="90"/>
      <c r="AA681" s="81"/>
      <c r="AB681" s="81"/>
      <c r="AC681" s="81"/>
    </row>
    <row r="682" spans="2:29" ht="15" customHeight="1" x14ac:dyDescent="0.25">
      <c r="B682" s="81"/>
      <c r="C682" s="81"/>
      <c r="D682" s="81"/>
      <c r="E682" s="84"/>
      <c r="F682" s="90"/>
      <c r="G682" s="84"/>
      <c r="H682" s="81"/>
      <c r="I682" s="81"/>
      <c r="J682" s="81"/>
      <c r="K682" s="81"/>
      <c r="L682" s="90"/>
      <c r="M682" s="84"/>
      <c r="N682" s="81"/>
      <c r="O682" s="81"/>
      <c r="P682" s="81"/>
      <c r="Q682" s="81"/>
      <c r="R682" s="90"/>
      <c r="S682" s="84"/>
      <c r="T682" s="81"/>
      <c r="U682" s="81"/>
      <c r="V682" s="81"/>
      <c r="W682" s="81"/>
      <c r="X682" s="90"/>
      <c r="AA682" s="81"/>
      <c r="AB682" s="81"/>
      <c r="AC682" s="81"/>
    </row>
    <row r="683" spans="2:29" ht="15" customHeight="1" x14ac:dyDescent="0.25">
      <c r="B683" s="81"/>
      <c r="C683" s="81"/>
      <c r="D683" s="81"/>
      <c r="E683" s="84"/>
      <c r="F683" s="90"/>
      <c r="G683" s="84"/>
      <c r="H683" s="81"/>
      <c r="I683" s="81"/>
      <c r="J683" s="81"/>
      <c r="K683" s="81"/>
      <c r="L683" s="90"/>
      <c r="M683" s="84"/>
      <c r="N683" s="81"/>
      <c r="O683" s="81"/>
      <c r="P683" s="81"/>
      <c r="Q683" s="81"/>
      <c r="R683" s="90"/>
      <c r="S683" s="84"/>
      <c r="T683" s="81"/>
      <c r="U683" s="81"/>
      <c r="V683" s="81"/>
      <c r="W683" s="81"/>
      <c r="X683" s="90"/>
      <c r="AA683" s="81"/>
      <c r="AB683" s="81"/>
      <c r="AC683" s="81"/>
    </row>
    <row r="684" spans="2:29" ht="15" customHeight="1" x14ac:dyDescent="0.25">
      <c r="B684" s="81"/>
      <c r="C684" s="81"/>
      <c r="D684" s="81"/>
      <c r="E684" s="84"/>
      <c r="F684" s="90"/>
      <c r="G684" s="84"/>
      <c r="H684" s="81"/>
      <c r="I684" s="81"/>
      <c r="J684" s="81"/>
      <c r="K684" s="81"/>
      <c r="L684" s="90"/>
      <c r="M684" s="84"/>
      <c r="N684" s="81"/>
      <c r="O684" s="81"/>
      <c r="P684" s="81"/>
      <c r="Q684" s="81"/>
      <c r="R684" s="90"/>
      <c r="S684" s="84"/>
      <c r="T684" s="81"/>
      <c r="U684" s="81"/>
      <c r="V684" s="81"/>
      <c r="W684" s="81"/>
      <c r="X684" s="90"/>
      <c r="AA684" s="81"/>
      <c r="AB684" s="81"/>
      <c r="AC684" s="81"/>
    </row>
    <row r="685" spans="2:29" ht="15" customHeight="1" x14ac:dyDescent="0.25">
      <c r="B685" s="81"/>
      <c r="C685" s="81"/>
      <c r="D685" s="81"/>
      <c r="E685" s="84"/>
      <c r="F685" s="90"/>
      <c r="G685" s="84"/>
      <c r="H685" s="81"/>
      <c r="I685" s="81"/>
      <c r="J685" s="81"/>
      <c r="K685" s="81"/>
      <c r="L685" s="90"/>
      <c r="M685" s="84"/>
      <c r="N685" s="81"/>
      <c r="O685" s="81"/>
      <c r="P685" s="81"/>
      <c r="Q685" s="81"/>
      <c r="R685" s="90"/>
      <c r="S685" s="84"/>
      <c r="T685" s="81"/>
      <c r="U685" s="81"/>
      <c r="V685" s="81"/>
      <c r="W685" s="81"/>
      <c r="X685" s="90"/>
      <c r="AA685" s="81"/>
      <c r="AB685" s="81"/>
      <c r="AC685" s="81"/>
    </row>
    <row r="686" spans="2:29" ht="15" customHeight="1" x14ac:dyDescent="0.25">
      <c r="B686" s="81"/>
      <c r="C686" s="81"/>
      <c r="D686" s="81"/>
      <c r="E686" s="84"/>
      <c r="F686" s="90"/>
      <c r="G686" s="84"/>
      <c r="H686" s="81"/>
      <c r="I686" s="81"/>
      <c r="J686" s="81"/>
      <c r="K686" s="81"/>
      <c r="L686" s="90"/>
      <c r="M686" s="84"/>
      <c r="N686" s="81"/>
      <c r="O686" s="81"/>
      <c r="P686" s="81"/>
      <c r="Q686" s="81"/>
      <c r="R686" s="90"/>
      <c r="S686" s="84"/>
      <c r="T686" s="81"/>
      <c r="U686" s="81"/>
      <c r="V686" s="81"/>
      <c r="W686" s="81"/>
      <c r="X686" s="90"/>
      <c r="AA686" s="81"/>
      <c r="AB686" s="81"/>
      <c r="AC686" s="81"/>
    </row>
    <row r="687" spans="2:29" ht="15" customHeight="1" x14ac:dyDescent="0.25">
      <c r="B687" s="81"/>
      <c r="C687" s="81"/>
      <c r="D687" s="81"/>
      <c r="E687" s="84"/>
      <c r="F687" s="90"/>
      <c r="G687" s="84"/>
      <c r="H687" s="81"/>
      <c r="I687" s="81"/>
      <c r="J687" s="81"/>
      <c r="K687" s="81"/>
      <c r="L687" s="90"/>
      <c r="M687" s="84"/>
      <c r="N687" s="81"/>
      <c r="O687" s="81"/>
      <c r="P687" s="81"/>
      <c r="Q687" s="81"/>
      <c r="R687" s="90"/>
      <c r="S687" s="84"/>
      <c r="T687" s="81"/>
      <c r="U687" s="81"/>
      <c r="V687" s="81"/>
      <c r="W687" s="81"/>
      <c r="X687" s="90"/>
      <c r="AA687" s="81"/>
      <c r="AB687" s="81"/>
      <c r="AC687" s="81"/>
    </row>
    <row r="688" spans="2:29" ht="15" customHeight="1" x14ac:dyDescent="0.25">
      <c r="B688" s="81"/>
      <c r="C688" s="81"/>
      <c r="D688" s="81"/>
      <c r="E688" s="84"/>
      <c r="F688" s="90"/>
      <c r="G688" s="84"/>
      <c r="H688" s="81"/>
      <c r="I688" s="81"/>
      <c r="J688" s="81"/>
      <c r="K688" s="81"/>
      <c r="L688" s="90"/>
      <c r="M688" s="84"/>
      <c r="N688" s="81"/>
      <c r="O688" s="81"/>
      <c r="P688" s="81"/>
      <c r="Q688" s="81"/>
      <c r="R688" s="90"/>
      <c r="S688" s="84"/>
      <c r="T688" s="81"/>
      <c r="U688" s="81"/>
      <c r="V688" s="81"/>
      <c r="W688" s="81"/>
      <c r="X688" s="90"/>
      <c r="AA688" s="81"/>
      <c r="AB688" s="81"/>
      <c r="AC688" s="81"/>
    </row>
    <row r="689" spans="2:29" ht="15" customHeight="1" x14ac:dyDescent="0.25">
      <c r="B689" s="81"/>
      <c r="C689" s="81"/>
      <c r="D689" s="81"/>
      <c r="E689" s="84"/>
      <c r="F689" s="90"/>
      <c r="G689" s="84"/>
      <c r="H689" s="81"/>
      <c r="I689" s="81"/>
      <c r="J689" s="81"/>
      <c r="K689" s="81"/>
      <c r="L689" s="90"/>
      <c r="M689" s="84"/>
      <c r="N689" s="81"/>
      <c r="O689" s="81"/>
      <c r="P689" s="81"/>
      <c r="Q689" s="81"/>
      <c r="R689" s="90"/>
      <c r="S689" s="84"/>
      <c r="T689" s="81"/>
      <c r="U689" s="81"/>
      <c r="V689" s="81"/>
      <c r="W689" s="81"/>
      <c r="X689" s="90"/>
      <c r="AA689" s="81"/>
      <c r="AB689" s="81"/>
      <c r="AC689" s="81"/>
    </row>
    <row r="690" spans="2:29" ht="15" customHeight="1" x14ac:dyDescent="0.25">
      <c r="B690" s="81"/>
      <c r="C690" s="81"/>
      <c r="D690" s="81"/>
      <c r="E690" s="84"/>
      <c r="F690" s="90"/>
      <c r="G690" s="84"/>
      <c r="H690" s="81"/>
      <c r="I690" s="81"/>
      <c r="J690" s="81"/>
      <c r="K690" s="81"/>
      <c r="L690" s="90"/>
      <c r="M690" s="84"/>
      <c r="N690" s="81"/>
      <c r="O690" s="81"/>
      <c r="P690" s="81"/>
      <c r="Q690" s="81"/>
      <c r="R690" s="90"/>
      <c r="S690" s="84"/>
      <c r="T690" s="81"/>
      <c r="U690" s="81"/>
      <c r="V690" s="81"/>
      <c r="W690" s="81"/>
      <c r="X690" s="90"/>
      <c r="AA690" s="81"/>
      <c r="AB690" s="81"/>
      <c r="AC690" s="81"/>
    </row>
    <row r="691" spans="2:29" ht="15" customHeight="1" x14ac:dyDescent="0.25">
      <c r="B691" s="81"/>
      <c r="C691" s="81"/>
      <c r="D691" s="81"/>
      <c r="E691" s="84"/>
      <c r="F691" s="90"/>
      <c r="G691" s="84"/>
      <c r="H691" s="81"/>
      <c r="I691" s="81"/>
      <c r="J691" s="81"/>
      <c r="K691" s="81"/>
      <c r="L691" s="90"/>
      <c r="M691" s="84"/>
      <c r="N691" s="81"/>
      <c r="O691" s="81"/>
      <c r="P691" s="81"/>
      <c r="Q691" s="81"/>
      <c r="R691" s="90"/>
      <c r="S691" s="84"/>
      <c r="T691" s="81"/>
      <c r="U691" s="81"/>
      <c r="V691" s="81"/>
      <c r="W691" s="81"/>
      <c r="X691" s="90"/>
      <c r="AA691" s="81"/>
      <c r="AB691" s="81"/>
      <c r="AC691" s="81"/>
    </row>
    <row r="692" spans="2:29" ht="15" customHeight="1" x14ac:dyDescent="0.25">
      <c r="B692" s="81"/>
      <c r="C692" s="81"/>
      <c r="D692" s="81"/>
      <c r="E692" s="84"/>
      <c r="F692" s="90"/>
      <c r="G692" s="84"/>
      <c r="H692" s="81"/>
      <c r="I692" s="81"/>
      <c r="J692" s="81"/>
      <c r="K692" s="81"/>
      <c r="L692" s="90"/>
      <c r="M692" s="84"/>
      <c r="N692" s="81"/>
      <c r="O692" s="81"/>
      <c r="P692" s="81"/>
      <c r="Q692" s="81"/>
      <c r="R692" s="90"/>
      <c r="S692" s="84"/>
      <c r="T692" s="81"/>
      <c r="U692" s="81"/>
      <c r="V692" s="81"/>
      <c r="W692" s="81"/>
      <c r="X692" s="90"/>
      <c r="AA692" s="81"/>
      <c r="AB692" s="81"/>
      <c r="AC692" s="81"/>
    </row>
    <row r="693" spans="2:29" ht="15" customHeight="1" x14ac:dyDescent="0.25">
      <c r="B693" s="81"/>
      <c r="C693" s="81"/>
      <c r="D693" s="81"/>
      <c r="E693" s="84"/>
      <c r="F693" s="90"/>
      <c r="G693" s="84"/>
      <c r="H693" s="81"/>
      <c r="I693" s="81"/>
      <c r="J693" s="81"/>
      <c r="K693" s="81"/>
      <c r="L693" s="90"/>
      <c r="M693" s="84"/>
      <c r="N693" s="81"/>
      <c r="O693" s="81"/>
      <c r="P693" s="81"/>
      <c r="Q693" s="81"/>
      <c r="R693" s="90"/>
      <c r="S693" s="84"/>
      <c r="T693" s="81"/>
      <c r="U693" s="81"/>
      <c r="V693" s="81"/>
      <c r="W693" s="81"/>
      <c r="X693" s="90"/>
      <c r="AA693" s="81"/>
      <c r="AB693" s="81"/>
      <c r="AC693" s="81"/>
    </row>
    <row r="694" spans="2:29" ht="15" customHeight="1" x14ac:dyDescent="0.25">
      <c r="B694" s="81"/>
      <c r="C694" s="81"/>
      <c r="D694" s="81"/>
      <c r="E694" s="84"/>
      <c r="F694" s="90"/>
      <c r="G694" s="84"/>
      <c r="H694" s="81"/>
      <c r="I694" s="81"/>
      <c r="J694" s="81"/>
      <c r="K694" s="81"/>
      <c r="L694" s="90"/>
      <c r="M694" s="84"/>
      <c r="N694" s="81"/>
      <c r="O694" s="81"/>
      <c r="P694" s="81"/>
      <c r="Q694" s="81"/>
      <c r="R694" s="90"/>
      <c r="S694" s="84"/>
      <c r="T694" s="81"/>
      <c r="U694" s="81"/>
      <c r="V694" s="81"/>
      <c r="W694" s="81"/>
      <c r="X694" s="90"/>
      <c r="AA694" s="81"/>
      <c r="AB694" s="81"/>
      <c r="AC694" s="81"/>
    </row>
    <row r="695" spans="2:29" ht="15" customHeight="1" x14ac:dyDescent="0.25">
      <c r="B695" s="81"/>
      <c r="C695" s="81"/>
      <c r="D695" s="81"/>
      <c r="E695" s="84"/>
      <c r="F695" s="90"/>
      <c r="G695" s="84"/>
      <c r="H695" s="81"/>
      <c r="I695" s="81"/>
      <c r="J695" s="81"/>
      <c r="K695" s="81"/>
      <c r="L695" s="90"/>
      <c r="M695" s="84"/>
      <c r="N695" s="81"/>
      <c r="O695" s="81"/>
      <c r="P695" s="81"/>
      <c r="Q695" s="81"/>
      <c r="R695" s="90"/>
      <c r="S695" s="84"/>
      <c r="T695" s="81"/>
      <c r="U695" s="81"/>
      <c r="V695" s="81"/>
      <c r="W695" s="81"/>
      <c r="X695" s="90"/>
      <c r="AA695" s="81"/>
      <c r="AB695" s="81"/>
      <c r="AC695" s="81"/>
    </row>
    <row r="696" spans="2:29" ht="15" customHeight="1" x14ac:dyDescent="0.25">
      <c r="B696" s="81"/>
      <c r="C696" s="81"/>
      <c r="D696" s="81"/>
      <c r="E696" s="84"/>
      <c r="F696" s="90"/>
      <c r="G696" s="84"/>
      <c r="H696" s="81"/>
      <c r="I696" s="81"/>
      <c r="J696" s="81"/>
      <c r="K696" s="81"/>
      <c r="L696" s="90"/>
      <c r="M696" s="84"/>
      <c r="N696" s="81"/>
      <c r="O696" s="81"/>
      <c r="P696" s="81"/>
      <c r="Q696" s="81"/>
      <c r="R696" s="90"/>
      <c r="S696" s="84"/>
      <c r="T696" s="81"/>
      <c r="U696" s="81"/>
      <c r="V696" s="81"/>
      <c r="W696" s="81"/>
      <c r="X696" s="90"/>
      <c r="AA696" s="81"/>
      <c r="AB696" s="81"/>
      <c r="AC696" s="81"/>
    </row>
    <row r="697" spans="2:29" ht="15" customHeight="1" x14ac:dyDescent="0.25">
      <c r="B697" s="81"/>
      <c r="C697" s="81"/>
      <c r="D697" s="81"/>
      <c r="E697" s="84"/>
      <c r="F697" s="90"/>
      <c r="G697" s="84"/>
      <c r="H697" s="81"/>
      <c r="I697" s="81"/>
      <c r="J697" s="81"/>
      <c r="K697" s="81"/>
      <c r="L697" s="90"/>
      <c r="M697" s="84"/>
      <c r="N697" s="81"/>
      <c r="O697" s="81"/>
      <c r="P697" s="81"/>
      <c r="Q697" s="81"/>
      <c r="R697" s="90"/>
      <c r="S697" s="84"/>
      <c r="T697" s="81"/>
      <c r="U697" s="81"/>
      <c r="V697" s="81"/>
      <c r="W697" s="81"/>
      <c r="X697" s="90"/>
      <c r="AA697" s="81"/>
      <c r="AB697" s="81"/>
      <c r="AC697" s="81"/>
    </row>
    <row r="698" spans="2:29" ht="15" customHeight="1" x14ac:dyDescent="0.25">
      <c r="B698" s="81"/>
      <c r="C698" s="81"/>
      <c r="D698" s="81"/>
      <c r="E698" s="84"/>
      <c r="F698" s="90"/>
      <c r="G698" s="84"/>
      <c r="H698" s="81"/>
      <c r="I698" s="81"/>
      <c r="J698" s="81"/>
      <c r="K698" s="81"/>
      <c r="L698" s="90"/>
      <c r="M698" s="84"/>
      <c r="N698" s="81"/>
      <c r="O698" s="81"/>
      <c r="P698" s="81"/>
      <c r="Q698" s="81"/>
      <c r="R698" s="90"/>
      <c r="S698" s="84"/>
      <c r="T698" s="81"/>
      <c r="U698" s="81"/>
      <c r="V698" s="81"/>
      <c r="W698" s="81"/>
      <c r="X698" s="90"/>
      <c r="AA698" s="81"/>
      <c r="AB698" s="81"/>
      <c r="AC698" s="81"/>
    </row>
    <row r="699" spans="2:29" ht="15" customHeight="1" x14ac:dyDescent="0.25">
      <c r="B699" s="81"/>
      <c r="C699" s="81"/>
      <c r="D699" s="81"/>
      <c r="E699" s="84"/>
      <c r="F699" s="90"/>
      <c r="G699" s="84"/>
      <c r="H699" s="81"/>
      <c r="I699" s="81"/>
      <c r="J699" s="81"/>
      <c r="K699" s="81"/>
      <c r="L699" s="90"/>
      <c r="M699" s="84"/>
      <c r="N699" s="81"/>
      <c r="O699" s="81"/>
      <c r="P699" s="81"/>
      <c r="Q699" s="81"/>
      <c r="R699" s="90"/>
      <c r="S699" s="84"/>
      <c r="T699" s="81"/>
      <c r="U699" s="81"/>
      <c r="V699" s="81"/>
      <c r="W699" s="81"/>
      <c r="X699" s="90"/>
      <c r="AA699" s="81"/>
      <c r="AB699" s="81"/>
      <c r="AC699" s="81"/>
    </row>
    <row r="700" spans="2:29" ht="15" customHeight="1" x14ac:dyDescent="0.25">
      <c r="B700" s="81"/>
      <c r="C700" s="81"/>
      <c r="D700" s="81"/>
      <c r="E700" s="84"/>
      <c r="F700" s="90"/>
      <c r="G700" s="84"/>
      <c r="H700" s="81"/>
      <c r="I700" s="81"/>
      <c r="J700" s="81"/>
      <c r="K700" s="81"/>
      <c r="L700" s="90"/>
      <c r="M700" s="84"/>
      <c r="N700" s="81"/>
      <c r="O700" s="81"/>
      <c r="P700" s="81"/>
      <c r="Q700" s="81"/>
      <c r="R700" s="90"/>
      <c r="S700" s="84"/>
      <c r="T700" s="81"/>
      <c r="U700" s="81"/>
      <c r="V700" s="81"/>
      <c r="W700" s="81"/>
      <c r="X700" s="90"/>
      <c r="AA700" s="81"/>
      <c r="AB700" s="81"/>
      <c r="AC700" s="81"/>
    </row>
    <row r="701" spans="2:29" ht="15" customHeight="1" x14ac:dyDescent="0.25">
      <c r="B701" s="81"/>
      <c r="C701" s="81"/>
      <c r="D701" s="81"/>
      <c r="E701" s="84"/>
      <c r="F701" s="90"/>
      <c r="G701" s="84"/>
      <c r="H701" s="81"/>
      <c r="I701" s="81"/>
      <c r="J701" s="81"/>
      <c r="K701" s="81"/>
      <c r="L701" s="90"/>
      <c r="M701" s="84"/>
      <c r="N701" s="81"/>
      <c r="O701" s="81"/>
      <c r="P701" s="81"/>
      <c r="Q701" s="81"/>
      <c r="R701" s="90"/>
      <c r="S701" s="84"/>
      <c r="T701" s="81"/>
      <c r="U701" s="81"/>
      <c r="V701" s="81"/>
      <c r="W701" s="81"/>
      <c r="X701" s="90"/>
      <c r="AA701" s="81"/>
      <c r="AB701" s="81"/>
      <c r="AC701" s="81"/>
    </row>
    <row r="702" spans="2:29" ht="15" customHeight="1" x14ac:dyDescent="0.25">
      <c r="B702" s="81"/>
      <c r="C702" s="81"/>
      <c r="D702" s="81"/>
      <c r="E702" s="84"/>
      <c r="F702" s="90"/>
      <c r="G702" s="84"/>
      <c r="H702" s="81"/>
      <c r="I702" s="81"/>
      <c r="J702" s="81"/>
      <c r="K702" s="81"/>
      <c r="L702" s="90"/>
      <c r="M702" s="84"/>
      <c r="N702" s="81"/>
      <c r="O702" s="81"/>
      <c r="P702" s="81"/>
      <c r="Q702" s="81"/>
      <c r="R702" s="90"/>
      <c r="S702" s="84"/>
      <c r="T702" s="81"/>
      <c r="U702" s="81"/>
      <c r="V702" s="81"/>
      <c r="W702" s="81"/>
      <c r="X702" s="90"/>
      <c r="AA702" s="81"/>
      <c r="AB702" s="81"/>
      <c r="AC702" s="81"/>
    </row>
    <row r="703" spans="2:29" ht="15" customHeight="1" x14ac:dyDescent="0.25">
      <c r="B703" s="81"/>
      <c r="C703" s="81"/>
      <c r="D703" s="81"/>
      <c r="E703" s="84"/>
      <c r="F703" s="90"/>
      <c r="G703" s="84"/>
      <c r="H703" s="81"/>
      <c r="I703" s="81"/>
      <c r="J703" s="81"/>
      <c r="K703" s="81"/>
      <c r="L703" s="90"/>
      <c r="M703" s="84"/>
      <c r="N703" s="81"/>
      <c r="O703" s="81"/>
      <c r="P703" s="81"/>
      <c r="Q703" s="81"/>
      <c r="R703" s="90"/>
      <c r="S703" s="84"/>
      <c r="T703" s="81"/>
      <c r="U703" s="81"/>
      <c r="V703" s="81"/>
      <c r="W703" s="81"/>
      <c r="X703" s="90"/>
      <c r="AA703" s="81"/>
      <c r="AB703" s="81"/>
      <c r="AC703" s="81"/>
    </row>
    <row r="704" spans="2:29" ht="15" customHeight="1" x14ac:dyDescent="0.25">
      <c r="B704" s="81"/>
      <c r="C704" s="81"/>
      <c r="D704" s="81"/>
      <c r="E704" s="84"/>
      <c r="F704" s="90"/>
      <c r="G704" s="84"/>
      <c r="H704" s="81"/>
      <c r="I704" s="81"/>
      <c r="J704" s="81"/>
      <c r="K704" s="81"/>
      <c r="L704" s="90"/>
      <c r="M704" s="84"/>
      <c r="N704" s="81"/>
      <c r="O704" s="81"/>
      <c r="P704" s="81"/>
      <c r="Q704" s="81"/>
      <c r="R704" s="90"/>
      <c r="S704" s="84"/>
      <c r="T704" s="81"/>
      <c r="U704" s="81"/>
      <c r="V704" s="81"/>
      <c r="W704" s="81"/>
      <c r="X704" s="90"/>
      <c r="AA704" s="81"/>
      <c r="AB704" s="81"/>
      <c r="AC704" s="81"/>
    </row>
    <row r="705" spans="2:29" ht="15" customHeight="1" x14ac:dyDescent="0.25">
      <c r="B705" s="81"/>
      <c r="C705" s="81"/>
      <c r="D705" s="81"/>
      <c r="E705" s="84"/>
      <c r="F705" s="90"/>
      <c r="G705" s="84"/>
      <c r="H705" s="81"/>
      <c r="I705" s="81"/>
      <c r="J705" s="81"/>
      <c r="K705" s="81"/>
      <c r="L705" s="90"/>
      <c r="M705" s="84"/>
      <c r="N705" s="81"/>
      <c r="O705" s="81"/>
      <c r="P705" s="81"/>
      <c r="Q705" s="81"/>
      <c r="R705" s="90"/>
      <c r="S705" s="84"/>
      <c r="T705" s="81"/>
      <c r="U705" s="81"/>
      <c r="V705" s="81"/>
      <c r="W705" s="81"/>
      <c r="X705" s="90"/>
      <c r="AA705" s="81"/>
      <c r="AB705" s="81"/>
      <c r="AC705" s="81"/>
    </row>
    <row r="706" spans="2:29" ht="15" customHeight="1" x14ac:dyDescent="0.25">
      <c r="B706" s="81"/>
      <c r="C706" s="81"/>
      <c r="D706" s="81"/>
      <c r="E706" s="84"/>
      <c r="F706" s="90"/>
      <c r="G706" s="84"/>
      <c r="H706" s="81"/>
      <c r="I706" s="81"/>
      <c r="J706" s="81"/>
      <c r="K706" s="81"/>
      <c r="L706" s="90"/>
      <c r="M706" s="84"/>
      <c r="N706" s="81"/>
      <c r="O706" s="81"/>
      <c r="P706" s="81"/>
      <c r="Q706" s="81"/>
      <c r="R706" s="90"/>
      <c r="S706" s="84"/>
      <c r="T706" s="81"/>
      <c r="U706" s="81"/>
      <c r="V706" s="81"/>
      <c r="W706" s="81"/>
      <c r="X706" s="90"/>
      <c r="AA706" s="81"/>
      <c r="AB706" s="81"/>
      <c r="AC706" s="81"/>
    </row>
    <row r="707" spans="2:29" ht="15" customHeight="1" x14ac:dyDescent="0.25">
      <c r="B707" s="81"/>
      <c r="C707" s="81"/>
      <c r="D707" s="81"/>
      <c r="E707" s="84"/>
      <c r="F707" s="90"/>
      <c r="G707" s="84"/>
      <c r="H707" s="81"/>
      <c r="I707" s="81"/>
      <c r="J707" s="81"/>
      <c r="K707" s="81"/>
      <c r="L707" s="90"/>
      <c r="M707" s="84"/>
      <c r="N707" s="81"/>
      <c r="O707" s="81"/>
      <c r="P707" s="81"/>
      <c r="Q707" s="81"/>
      <c r="R707" s="90"/>
      <c r="S707" s="84"/>
      <c r="T707" s="81"/>
      <c r="U707" s="81"/>
      <c r="V707" s="81"/>
      <c r="W707" s="81"/>
      <c r="X707" s="90"/>
      <c r="AA707" s="81"/>
      <c r="AB707" s="81"/>
      <c r="AC707" s="81"/>
    </row>
    <row r="708" spans="2:29" ht="15" customHeight="1" x14ac:dyDescent="0.25">
      <c r="B708" s="81"/>
      <c r="C708" s="81"/>
      <c r="D708" s="81"/>
      <c r="E708" s="84"/>
      <c r="F708" s="90"/>
      <c r="G708" s="84"/>
      <c r="H708" s="81"/>
      <c r="I708" s="81"/>
      <c r="J708" s="81"/>
      <c r="K708" s="81"/>
      <c r="L708" s="90"/>
      <c r="M708" s="84"/>
      <c r="N708" s="81"/>
      <c r="O708" s="81"/>
      <c r="P708" s="81"/>
      <c r="Q708" s="81"/>
      <c r="R708" s="90"/>
      <c r="S708" s="84"/>
      <c r="T708" s="81"/>
      <c r="U708" s="81"/>
      <c r="V708" s="81"/>
      <c r="W708" s="81"/>
      <c r="X708" s="90"/>
      <c r="AA708" s="81"/>
      <c r="AB708" s="81"/>
      <c r="AC708" s="81"/>
    </row>
    <row r="709" spans="2:29" ht="15" customHeight="1" x14ac:dyDescent="0.25">
      <c r="B709" s="81"/>
      <c r="C709" s="81"/>
      <c r="D709" s="81"/>
      <c r="E709" s="84"/>
      <c r="F709" s="90"/>
      <c r="G709" s="84"/>
      <c r="H709" s="81"/>
      <c r="I709" s="81"/>
      <c r="J709" s="81"/>
      <c r="K709" s="81"/>
      <c r="L709" s="90"/>
      <c r="M709" s="84"/>
      <c r="N709" s="81"/>
      <c r="O709" s="81"/>
      <c r="P709" s="81"/>
      <c r="Q709" s="81"/>
      <c r="R709" s="90"/>
      <c r="S709" s="84"/>
      <c r="T709" s="81"/>
      <c r="U709" s="81"/>
      <c r="V709" s="81"/>
      <c r="W709" s="81"/>
      <c r="X709" s="90"/>
      <c r="AA709" s="81"/>
      <c r="AB709" s="81"/>
      <c r="AC709" s="81"/>
    </row>
    <row r="710" spans="2:29" ht="15" customHeight="1" x14ac:dyDescent="0.25">
      <c r="B710" s="81"/>
      <c r="C710" s="81"/>
      <c r="D710" s="81"/>
      <c r="E710" s="84"/>
      <c r="F710" s="90"/>
      <c r="G710" s="84"/>
      <c r="H710" s="81"/>
      <c r="I710" s="81"/>
      <c r="J710" s="81"/>
      <c r="K710" s="81"/>
      <c r="L710" s="90"/>
      <c r="M710" s="84"/>
      <c r="N710" s="81"/>
      <c r="O710" s="81"/>
      <c r="P710" s="81"/>
      <c r="Q710" s="81"/>
      <c r="R710" s="90"/>
      <c r="S710" s="84"/>
      <c r="T710" s="81"/>
      <c r="U710" s="81"/>
      <c r="V710" s="81"/>
      <c r="W710" s="81"/>
      <c r="X710" s="90"/>
      <c r="AA710" s="81"/>
      <c r="AB710" s="81"/>
      <c r="AC710" s="81"/>
    </row>
    <row r="711" spans="2:29" ht="15" customHeight="1" x14ac:dyDescent="0.25">
      <c r="B711" s="81"/>
      <c r="C711" s="81"/>
      <c r="D711" s="81"/>
      <c r="E711" s="84"/>
      <c r="F711" s="90"/>
      <c r="G711" s="84"/>
      <c r="H711" s="81"/>
      <c r="I711" s="81"/>
      <c r="J711" s="81"/>
      <c r="K711" s="81"/>
      <c r="L711" s="90"/>
      <c r="M711" s="84"/>
      <c r="N711" s="81"/>
      <c r="O711" s="81"/>
      <c r="P711" s="81"/>
      <c r="Q711" s="81"/>
      <c r="R711" s="90"/>
      <c r="S711" s="84"/>
      <c r="T711" s="81"/>
      <c r="U711" s="81"/>
      <c r="V711" s="81"/>
      <c r="W711" s="81"/>
      <c r="X711" s="90"/>
      <c r="AA711" s="81"/>
      <c r="AB711" s="81"/>
      <c r="AC711" s="81"/>
    </row>
    <row r="712" spans="2:29" ht="15" customHeight="1" x14ac:dyDescent="0.25">
      <c r="B712" s="81"/>
      <c r="C712" s="81"/>
      <c r="D712" s="81"/>
      <c r="E712" s="84"/>
      <c r="F712" s="90"/>
      <c r="G712" s="84"/>
      <c r="H712" s="81"/>
      <c r="I712" s="81"/>
      <c r="J712" s="81"/>
      <c r="K712" s="81"/>
      <c r="L712" s="90"/>
      <c r="M712" s="84"/>
      <c r="N712" s="81"/>
      <c r="O712" s="81"/>
      <c r="P712" s="81"/>
      <c r="Q712" s="81"/>
      <c r="R712" s="90"/>
      <c r="S712" s="84"/>
      <c r="T712" s="81"/>
      <c r="U712" s="81"/>
      <c r="V712" s="81"/>
      <c r="W712" s="81"/>
      <c r="X712" s="90"/>
      <c r="AA712" s="81"/>
      <c r="AB712" s="81"/>
      <c r="AC712" s="81"/>
    </row>
    <row r="713" spans="2:29" ht="15" customHeight="1" x14ac:dyDescent="0.25">
      <c r="B713" s="81"/>
      <c r="C713" s="81"/>
      <c r="D713" s="81"/>
      <c r="E713" s="84"/>
      <c r="F713" s="90"/>
      <c r="G713" s="84"/>
      <c r="H713" s="81"/>
      <c r="I713" s="81"/>
      <c r="J713" s="81"/>
      <c r="K713" s="81"/>
      <c r="L713" s="90"/>
      <c r="M713" s="84"/>
      <c r="N713" s="81"/>
      <c r="O713" s="81"/>
      <c r="P713" s="81"/>
      <c r="Q713" s="81"/>
      <c r="R713" s="90"/>
      <c r="S713" s="84"/>
      <c r="T713" s="81"/>
      <c r="U713" s="81"/>
      <c r="V713" s="81"/>
      <c r="W713" s="81"/>
      <c r="X713" s="90"/>
      <c r="AA713" s="81"/>
      <c r="AB713" s="81"/>
      <c r="AC713" s="81"/>
    </row>
    <row r="714" spans="2:29" ht="15" customHeight="1" x14ac:dyDescent="0.25">
      <c r="B714" s="81"/>
      <c r="C714" s="81"/>
      <c r="D714" s="81"/>
      <c r="E714" s="84"/>
      <c r="F714" s="90"/>
      <c r="G714" s="84"/>
      <c r="H714" s="81"/>
      <c r="I714" s="81"/>
      <c r="J714" s="81"/>
      <c r="K714" s="81"/>
      <c r="L714" s="90"/>
      <c r="M714" s="84"/>
      <c r="N714" s="81"/>
      <c r="O714" s="81"/>
      <c r="P714" s="81"/>
      <c r="Q714" s="81"/>
      <c r="R714" s="90"/>
      <c r="S714" s="84"/>
      <c r="T714" s="81"/>
      <c r="U714" s="81"/>
      <c r="V714" s="81"/>
      <c r="W714" s="81"/>
      <c r="X714" s="90"/>
      <c r="AA714" s="81"/>
      <c r="AB714" s="81"/>
      <c r="AC714" s="81"/>
    </row>
    <row r="715" spans="2:29" ht="15" customHeight="1" x14ac:dyDescent="0.25">
      <c r="B715" s="81"/>
      <c r="C715" s="81"/>
      <c r="D715" s="81"/>
      <c r="E715" s="84"/>
      <c r="F715" s="90"/>
      <c r="G715" s="84"/>
      <c r="H715" s="81"/>
      <c r="I715" s="81"/>
      <c r="J715" s="81"/>
      <c r="K715" s="81"/>
      <c r="L715" s="90"/>
      <c r="M715" s="84"/>
      <c r="N715" s="81"/>
      <c r="O715" s="81"/>
      <c r="P715" s="81"/>
      <c r="Q715" s="81"/>
      <c r="R715" s="90"/>
      <c r="S715" s="84"/>
      <c r="T715" s="81"/>
      <c r="U715" s="81"/>
      <c r="V715" s="81"/>
      <c r="W715" s="81"/>
      <c r="X715" s="90"/>
      <c r="AA715" s="81"/>
      <c r="AB715" s="81"/>
      <c r="AC715" s="81"/>
    </row>
    <row r="716" spans="2:29" ht="15" customHeight="1" x14ac:dyDescent="0.25">
      <c r="B716" s="81"/>
      <c r="C716" s="81"/>
      <c r="D716" s="81"/>
      <c r="E716" s="84"/>
      <c r="F716" s="90"/>
      <c r="G716" s="84"/>
      <c r="H716" s="81"/>
      <c r="I716" s="81"/>
      <c r="J716" s="81"/>
      <c r="K716" s="81"/>
      <c r="L716" s="90"/>
      <c r="M716" s="84"/>
      <c r="N716" s="81"/>
      <c r="O716" s="81"/>
      <c r="P716" s="81"/>
      <c r="Q716" s="81"/>
      <c r="R716" s="90"/>
      <c r="S716" s="84"/>
      <c r="T716" s="81"/>
      <c r="U716" s="81"/>
      <c r="V716" s="81"/>
      <c r="W716" s="81"/>
      <c r="X716" s="90"/>
      <c r="AA716" s="81"/>
      <c r="AB716" s="81"/>
      <c r="AC716" s="81"/>
    </row>
    <row r="717" spans="2:29" ht="15" customHeight="1" x14ac:dyDescent="0.25">
      <c r="B717" s="81"/>
      <c r="C717" s="81"/>
      <c r="D717" s="81"/>
      <c r="E717" s="84"/>
      <c r="F717" s="90"/>
      <c r="G717" s="84"/>
      <c r="H717" s="81"/>
      <c r="I717" s="81"/>
      <c r="J717" s="81"/>
      <c r="K717" s="81"/>
      <c r="L717" s="90"/>
      <c r="M717" s="84"/>
      <c r="N717" s="81"/>
      <c r="O717" s="81"/>
      <c r="P717" s="81"/>
      <c r="Q717" s="81"/>
      <c r="R717" s="90"/>
      <c r="S717" s="84"/>
      <c r="T717" s="81"/>
      <c r="U717" s="81"/>
      <c r="V717" s="81"/>
      <c r="W717" s="81"/>
      <c r="X717" s="90"/>
      <c r="AA717" s="81"/>
      <c r="AB717" s="81"/>
      <c r="AC717" s="81"/>
    </row>
    <row r="718" spans="2:29" ht="15" customHeight="1" x14ac:dyDescent="0.25">
      <c r="B718" s="81"/>
      <c r="C718" s="81"/>
      <c r="D718" s="81"/>
      <c r="E718" s="84"/>
      <c r="F718" s="90"/>
      <c r="G718" s="84"/>
      <c r="H718" s="81"/>
      <c r="I718" s="81"/>
      <c r="J718" s="81"/>
      <c r="K718" s="81"/>
      <c r="L718" s="90"/>
      <c r="M718" s="84"/>
      <c r="N718" s="81"/>
      <c r="O718" s="81"/>
      <c r="P718" s="81"/>
      <c r="Q718" s="81"/>
      <c r="R718" s="90"/>
      <c r="S718" s="84"/>
      <c r="T718" s="81"/>
      <c r="U718" s="81"/>
      <c r="V718" s="81"/>
      <c r="W718" s="81"/>
      <c r="X718" s="90"/>
      <c r="AA718" s="81"/>
      <c r="AB718" s="81"/>
      <c r="AC718" s="81"/>
    </row>
    <row r="719" spans="2:29" ht="15" customHeight="1" x14ac:dyDescent="0.25">
      <c r="B719" s="81"/>
      <c r="C719" s="81"/>
      <c r="D719" s="81"/>
      <c r="E719" s="84"/>
      <c r="F719" s="90"/>
      <c r="G719" s="84"/>
      <c r="H719" s="81"/>
      <c r="I719" s="81"/>
      <c r="J719" s="81"/>
      <c r="K719" s="81"/>
      <c r="L719" s="90"/>
      <c r="M719" s="84"/>
      <c r="N719" s="81"/>
      <c r="O719" s="81"/>
      <c r="P719" s="81"/>
      <c r="Q719" s="81"/>
      <c r="R719" s="90"/>
      <c r="S719" s="84"/>
      <c r="T719" s="81"/>
      <c r="U719" s="81"/>
      <c r="V719" s="81"/>
      <c r="W719" s="81"/>
      <c r="X719" s="90"/>
      <c r="AA719" s="81"/>
      <c r="AB719" s="81"/>
      <c r="AC719" s="81"/>
    </row>
    <row r="720" spans="2:29" ht="15" customHeight="1" x14ac:dyDescent="0.25">
      <c r="B720" s="81"/>
      <c r="C720" s="81"/>
      <c r="D720" s="81"/>
      <c r="E720" s="84"/>
      <c r="F720" s="90"/>
      <c r="G720" s="84"/>
      <c r="H720" s="81"/>
      <c r="I720" s="81"/>
      <c r="J720" s="81"/>
      <c r="K720" s="81"/>
      <c r="L720" s="90"/>
      <c r="M720" s="84"/>
      <c r="N720" s="81"/>
      <c r="O720" s="81"/>
      <c r="P720" s="81"/>
      <c r="Q720" s="81"/>
      <c r="R720" s="90"/>
      <c r="S720" s="84"/>
      <c r="T720" s="81"/>
      <c r="U720" s="81"/>
      <c r="V720" s="81"/>
      <c r="W720" s="81"/>
      <c r="X720" s="90"/>
      <c r="AA720" s="81"/>
      <c r="AB720" s="81"/>
      <c r="AC720" s="81"/>
    </row>
    <row r="721" spans="2:29" ht="15" customHeight="1" x14ac:dyDescent="0.25">
      <c r="B721" s="81"/>
      <c r="C721" s="81"/>
      <c r="D721" s="81"/>
      <c r="E721" s="84"/>
      <c r="F721" s="90"/>
      <c r="G721" s="84"/>
      <c r="H721" s="81"/>
      <c r="I721" s="81"/>
      <c r="J721" s="81"/>
      <c r="K721" s="81"/>
      <c r="L721" s="90"/>
      <c r="M721" s="84"/>
      <c r="N721" s="81"/>
      <c r="O721" s="81"/>
      <c r="P721" s="81"/>
      <c r="Q721" s="81"/>
      <c r="R721" s="90"/>
      <c r="S721" s="84"/>
      <c r="T721" s="81"/>
      <c r="U721" s="81"/>
      <c r="V721" s="81"/>
      <c r="W721" s="81"/>
      <c r="X721" s="90"/>
      <c r="AA721" s="81"/>
      <c r="AB721" s="81"/>
      <c r="AC721" s="81"/>
    </row>
    <row r="722" spans="2:29" ht="15" customHeight="1" x14ac:dyDescent="0.25">
      <c r="B722" s="81"/>
      <c r="C722" s="81"/>
      <c r="D722" s="81"/>
      <c r="E722" s="84"/>
      <c r="F722" s="90"/>
      <c r="G722" s="84"/>
      <c r="H722" s="81"/>
      <c r="I722" s="81"/>
      <c r="J722" s="81"/>
      <c r="K722" s="81"/>
      <c r="L722" s="90"/>
      <c r="M722" s="84"/>
      <c r="N722" s="81"/>
      <c r="O722" s="81"/>
      <c r="P722" s="81"/>
      <c r="Q722" s="81"/>
      <c r="R722" s="90"/>
      <c r="S722" s="84"/>
      <c r="T722" s="81"/>
      <c r="U722" s="81"/>
      <c r="V722" s="81"/>
      <c r="W722" s="81"/>
      <c r="X722" s="90"/>
      <c r="AA722" s="81"/>
      <c r="AB722" s="81"/>
      <c r="AC722" s="81"/>
    </row>
    <row r="723" spans="2:29" ht="15" customHeight="1" x14ac:dyDescent="0.25">
      <c r="B723" s="81"/>
      <c r="C723" s="81"/>
      <c r="D723" s="81"/>
      <c r="E723" s="84"/>
      <c r="F723" s="90"/>
      <c r="G723" s="84"/>
      <c r="H723" s="81"/>
      <c r="I723" s="81"/>
      <c r="J723" s="81"/>
      <c r="K723" s="81"/>
      <c r="L723" s="90"/>
      <c r="M723" s="84"/>
      <c r="N723" s="81"/>
      <c r="O723" s="81"/>
      <c r="P723" s="81"/>
      <c r="Q723" s="81"/>
      <c r="R723" s="90"/>
      <c r="S723" s="84"/>
      <c r="T723" s="81"/>
      <c r="U723" s="81"/>
      <c r="V723" s="81"/>
      <c r="W723" s="81"/>
      <c r="X723" s="90"/>
      <c r="AA723" s="81"/>
      <c r="AB723" s="81"/>
      <c r="AC723" s="81"/>
    </row>
    <row r="724" spans="2:29" ht="15" customHeight="1" x14ac:dyDescent="0.25">
      <c r="B724" s="81"/>
      <c r="C724" s="81"/>
      <c r="D724" s="81"/>
      <c r="E724" s="84"/>
      <c r="F724" s="90"/>
      <c r="G724" s="84"/>
      <c r="H724" s="81"/>
      <c r="I724" s="81"/>
      <c r="J724" s="81"/>
      <c r="K724" s="81"/>
      <c r="L724" s="90"/>
      <c r="M724" s="84"/>
      <c r="N724" s="81"/>
      <c r="O724" s="81"/>
      <c r="P724" s="81"/>
      <c r="Q724" s="81"/>
      <c r="R724" s="90"/>
      <c r="S724" s="84"/>
      <c r="T724" s="81"/>
      <c r="U724" s="81"/>
      <c r="V724" s="81"/>
      <c r="W724" s="81"/>
      <c r="X724" s="90"/>
      <c r="AA724" s="81"/>
      <c r="AB724" s="81"/>
      <c r="AC724" s="81"/>
    </row>
    <row r="725" spans="2:29" ht="15" customHeight="1" x14ac:dyDescent="0.25">
      <c r="B725" s="81"/>
      <c r="C725" s="81"/>
      <c r="D725" s="81"/>
      <c r="E725" s="84"/>
      <c r="F725" s="90"/>
      <c r="G725" s="84"/>
      <c r="H725" s="81"/>
      <c r="I725" s="81"/>
      <c r="J725" s="81"/>
      <c r="K725" s="81"/>
      <c r="L725" s="90"/>
      <c r="M725" s="84"/>
      <c r="N725" s="81"/>
      <c r="O725" s="81"/>
      <c r="P725" s="81"/>
      <c r="Q725" s="81"/>
      <c r="R725" s="90"/>
      <c r="S725" s="84"/>
      <c r="T725" s="81"/>
      <c r="U725" s="81"/>
      <c r="V725" s="81"/>
      <c r="W725" s="81"/>
      <c r="X725" s="90"/>
      <c r="AA725" s="81"/>
      <c r="AB725" s="81"/>
      <c r="AC725" s="81"/>
    </row>
    <row r="726" spans="2:29" ht="15" customHeight="1" x14ac:dyDescent="0.25">
      <c r="B726" s="81"/>
      <c r="C726" s="81"/>
      <c r="D726" s="81"/>
      <c r="E726" s="84"/>
      <c r="F726" s="90"/>
      <c r="G726" s="84"/>
      <c r="H726" s="81"/>
      <c r="I726" s="81"/>
      <c r="J726" s="81"/>
      <c r="K726" s="81"/>
      <c r="L726" s="90"/>
      <c r="M726" s="84"/>
      <c r="N726" s="81"/>
      <c r="O726" s="81"/>
      <c r="P726" s="81"/>
      <c r="Q726" s="81"/>
      <c r="R726" s="90"/>
      <c r="S726" s="84"/>
      <c r="T726" s="81"/>
      <c r="U726" s="81"/>
      <c r="V726" s="81"/>
      <c r="W726" s="81"/>
      <c r="X726" s="90"/>
      <c r="AA726" s="81"/>
      <c r="AB726" s="81"/>
      <c r="AC726" s="81"/>
    </row>
    <row r="727" spans="2:29" ht="15" customHeight="1" x14ac:dyDescent="0.25">
      <c r="B727" s="81"/>
      <c r="C727" s="81"/>
      <c r="D727" s="81"/>
      <c r="E727" s="84"/>
      <c r="F727" s="90"/>
      <c r="G727" s="84"/>
      <c r="H727" s="81"/>
      <c r="I727" s="81"/>
      <c r="J727" s="81"/>
      <c r="K727" s="81"/>
      <c r="L727" s="90"/>
      <c r="M727" s="84"/>
      <c r="N727" s="81"/>
      <c r="O727" s="81"/>
      <c r="P727" s="81"/>
      <c r="Q727" s="81"/>
      <c r="R727" s="90"/>
      <c r="S727" s="84"/>
      <c r="T727" s="81"/>
      <c r="U727" s="81"/>
      <c r="V727" s="81"/>
      <c r="W727" s="81"/>
      <c r="X727" s="90"/>
      <c r="AA727" s="81"/>
      <c r="AB727" s="81"/>
      <c r="AC727" s="81"/>
    </row>
    <row r="728" spans="2:29" ht="15" customHeight="1" x14ac:dyDescent="0.25">
      <c r="B728" s="81"/>
      <c r="C728" s="81"/>
      <c r="D728" s="81"/>
      <c r="E728" s="84"/>
      <c r="F728" s="90"/>
      <c r="G728" s="84"/>
      <c r="H728" s="81"/>
      <c r="I728" s="81"/>
      <c r="J728" s="81"/>
      <c r="K728" s="81"/>
      <c r="L728" s="90"/>
      <c r="M728" s="84"/>
      <c r="N728" s="81"/>
      <c r="O728" s="81"/>
      <c r="P728" s="81"/>
      <c r="Q728" s="81"/>
      <c r="R728" s="90"/>
      <c r="S728" s="84"/>
      <c r="T728" s="81"/>
      <c r="U728" s="81"/>
      <c r="V728" s="81"/>
      <c r="W728" s="81"/>
      <c r="X728" s="90"/>
      <c r="AA728" s="81"/>
      <c r="AB728" s="81"/>
      <c r="AC728" s="81"/>
    </row>
    <row r="729" spans="2:29" ht="15" customHeight="1" x14ac:dyDescent="0.25">
      <c r="B729" s="81"/>
      <c r="C729" s="81"/>
      <c r="D729" s="81"/>
      <c r="E729" s="84"/>
      <c r="F729" s="90"/>
      <c r="G729" s="84"/>
      <c r="H729" s="81"/>
      <c r="I729" s="81"/>
      <c r="J729" s="81"/>
      <c r="K729" s="81"/>
      <c r="L729" s="90"/>
      <c r="M729" s="84"/>
      <c r="N729" s="81"/>
      <c r="O729" s="81"/>
      <c r="P729" s="81"/>
      <c r="Q729" s="81"/>
      <c r="R729" s="90"/>
      <c r="S729" s="84"/>
      <c r="T729" s="81"/>
      <c r="U729" s="81"/>
      <c r="V729" s="81"/>
      <c r="W729" s="81"/>
      <c r="X729" s="90"/>
      <c r="AA729" s="81"/>
      <c r="AB729" s="81"/>
      <c r="AC729" s="81"/>
    </row>
    <row r="730" spans="2:29" ht="15" customHeight="1" x14ac:dyDescent="0.25">
      <c r="B730" s="81"/>
      <c r="C730" s="81"/>
      <c r="D730" s="81"/>
      <c r="E730" s="84"/>
      <c r="F730" s="90"/>
      <c r="G730" s="84"/>
      <c r="H730" s="81"/>
      <c r="I730" s="81"/>
      <c r="J730" s="81"/>
      <c r="K730" s="81"/>
      <c r="L730" s="90"/>
      <c r="M730" s="84"/>
      <c r="N730" s="81"/>
      <c r="O730" s="81"/>
      <c r="P730" s="81"/>
      <c r="Q730" s="81"/>
      <c r="R730" s="90"/>
      <c r="S730" s="84"/>
      <c r="T730" s="81"/>
      <c r="U730" s="81"/>
      <c r="V730" s="81"/>
      <c r="W730" s="81"/>
      <c r="X730" s="90"/>
      <c r="AA730" s="81"/>
      <c r="AB730" s="81"/>
      <c r="AC730" s="81"/>
    </row>
    <row r="731" spans="2:29" ht="15" customHeight="1" x14ac:dyDescent="0.25">
      <c r="B731" s="81"/>
      <c r="C731" s="81"/>
      <c r="D731" s="81"/>
      <c r="E731" s="84"/>
      <c r="F731" s="90"/>
      <c r="G731" s="84"/>
      <c r="H731" s="81"/>
      <c r="I731" s="81"/>
      <c r="J731" s="81"/>
      <c r="K731" s="81"/>
      <c r="L731" s="90"/>
      <c r="M731" s="84"/>
      <c r="N731" s="81"/>
      <c r="O731" s="81"/>
      <c r="P731" s="81"/>
      <c r="Q731" s="81"/>
      <c r="R731" s="90"/>
      <c r="S731" s="84"/>
      <c r="T731" s="81"/>
      <c r="U731" s="81"/>
      <c r="V731" s="81"/>
      <c r="W731" s="81"/>
      <c r="X731" s="90"/>
      <c r="AA731" s="81"/>
      <c r="AB731" s="81"/>
      <c r="AC731" s="81"/>
    </row>
    <row r="732" spans="2:29" ht="15" customHeight="1" x14ac:dyDescent="0.25">
      <c r="B732" s="81"/>
      <c r="C732" s="81"/>
      <c r="D732" s="81"/>
      <c r="E732" s="84"/>
      <c r="F732" s="90"/>
      <c r="G732" s="84"/>
      <c r="H732" s="81"/>
      <c r="I732" s="81"/>
      <c r="J732" s="81"/>
      <c r="K732" s="81"/>
      <c r="L732" s="90"/>
      <c r="M732" s="84"/>
      <c r="N732" s="81"/>
      <c r="O732" s="81"/>
      <c r="P732" s="81"/>
      <c r="Q732" s="81"/>
      <c r="R732" s="90"/>
      <c r="S732" s="84"/>
      <c r="T732" s="81"/>
      <c r="U732" s="81"/>
      <c r="V732" s="81"/>
      <c r="W732" s="81"/>
      <c r="X732" s="90"/>
      <c r="AA732" s="81"/>
      <c r="AB732" s="81"/>
      <c r="AC732" s="81"/>
    </row>
    <row r="733" spans="2:29" ht="15" customHeight="1" x14ac:dyDescent="0.25">
      <c r="B733" s="81"/>
      <c r="C733" s="81"/>
      <c r="D733" s="81"/>
      <c r="E733" s="84"/>
      <c r="F733" s="90"/>
      <c r="G733" s="84"/>
      <c r="H733" s="81"/>
      <c r="I733" s="81"/>
      <c r="J733" s="81"/>
      <c r="K733" s="81"/>
      <c r="L733" s="90"/>
      <c r="M733" s="84"/>
      <c r="N733" s="81"/>
      <c r="O733" s="81"/>
      <c r="P733" s="81"/>
      <c r="Q733" s="81"/>
      <c r="R733" s="90"/>
      <c r="S733" s="84"/>
      <c r="T733" s="81"/>
      <c r="U733" s="81"/>
      <c r="V733" s="81"/>
      <c r="W733" s="81"/>
      <c r="X733" s="90"/>
      <c r="AA733" s="81"/>
      <c r="AB733" s="81"/>
      <c r="AC733" s="81"/>
    </row>
    <row r="734" spans="2:29" ht="15" customHeight="1" x14ac:dyDescent="0.25">
      <c r="B734" s="81"/>
      <c r="C734" s="81"/>
      <c r="D734" s="81"/>
      <c r="E734" s="84"/>
      <c r="F734" s="90"/>
      <c r="G734" s="84"/>
      <c r="H734" s="81"/>
      <c r="I734" s="81"/>
      <c r="J734" s="81"/>
      <c r="K734" s="81"/>
      <c r="L734" s="90"/>
      <c r="M734" s="84"/>
      <c r="N734" s="81"/>
      <c r="O734" s="81"/>
      <c r="P734" s="81"/>
      <c r="Q734" s="81"/>
      <c r="R734" s="90"/>
      <c r="S734" s="84"/>
      <c r="T734" s="81"/>
      <c r="U734" s="81"/>
      <c r="V734" s="81"/>
      <c r="W734" s="81"/>
      <c r="X734" s="90"/>
      <c r="AA734" s="81"/>
      <c r="AB734" s="81"/>
      <c r="AC734" s="81"/>
    </row>
    <row r="735" spans="2:29" ht="15" customHeight="1" x14ac:dyDescent="0.25">
      <c r="B735" s="81"/>
      <c r="C735" s="81"/>
      <c r="D735" s="81"/>
      <c r="E735" s="84"/>
      <c r="F735" s="90"/>
      <c r="G735" s="84"/>
      <c r="H735" s="81"/>
      <c r="I735" s="81"/>
      <c r="J735" s="81"/>
      <c r="K735" s="81"/>
      <c r="L735" s="90"/>
      <c r="M735" s="84"/>
      <c r="N735" s="81"/>
      <c r="O735" s="81"/>
      <c r="P735" s="81"/>
      <c r="Q735" s="81"/>
      <c r="R735" s="90"/>
      <c r="S735" s="84"/>
      <c r="T735" s="81"/>
      <c r="U735" s="81"/>
      <c r="V735" s="81"/>
      <c r="W735" s="81"/>
      <c r="X735" s="90"/>
      <c r="AA735" s="81"/>
      <c r="AB735" s="81"/>
      <c r="AC735" s="81"/>
    </row>
    <row r="736" spans="2:29" ht="15" customHeight="1" x14ac:dyDescent="0.25">
      <c r="B736" s="81"/>
      <c r="C736" s="81"/>
      <c r="D736" s="81"/>
      <c r="E736" s="84"/>
      <c r="F736" s="90"/>
      <c r="G736" s="84"/>
      <c r="H736" s="81"/>
      <c r="I736" s="81"/>
      <c r="J736" s="81"/>
      <c r="K736" s="81"/>
      <c r="L736" s="90"/>
      <c r="M736" s="84"/>
      <c r="N736" s="81"/>
      <c r="O736" s="81"/>
      <c r="P736" s="81"/>
      <c r="Q736" s="81"/>
      <c r="R736" s="90"/>
      <c r="S736" s="84"/>
      <c r="T736" s="81"/>
      <c r="U736" s="81"/>
      <c r="V736" s="81"/>
      <c r="W736" s="81"/>
      <c r="X736" s="90"/>
      <c r="AA736" s="81"/>
      <c r="AB736" s="81"/>
      <c r="AC736" s="81"/>
    </row>
    <row r="737" spans="2:29" ht="15" customHeight="1" x14ac:dyDescent="0.25">
      <c r="B737" s="81"/>
      <c r="C737" s="81"/>
      <c r="D737" s="81"/>
      <c r="E737" s="84"/>
      <c r="F737" s="90"/>
      <c r="G737" s="84"/>
      <c r="H737" s="81"/>
      <c r="I737" s="81"/>
      <c r="J737" s="81"/>
      <c r="K737" s="81"/>
      <c r="L737" s="90"/>
      <c r="M737" s="84"/>
      <c r="N737" s="81"/>
      <c r="O737" s="81"/>
      <c r="P737" s="81"/>
      <c r="Q737" s="81"/>
      <c r="R737" s="90"/>
      <c r="S737" s="84"/>
      <c r="T737" s="81"/>
      <c r="U737" s="81"/>
      <c r="V737" s="81"/>
      <c r="W737" s="81"/>
      <c r="X737" s="90"/>
      <c r="AA737" s="81"/>
      <c r="AB737" s="81"/>
      <c r="AC737" s="81"/>
    </row>
    <row r="738" spans="2:29" ht="15" customHeight="1" x14ac:dyDescent="0.25">
      <c r="B738" s="81"/>
      <c r="C738" s="81"/>
      <c r="D738" s="81"/>
      <c r="E738" s="84"/>
      <c r="F738" s="90"/>
      <c r="G738" s="84"/>
      <c r="H738" s="81"/>
      <c r="I738" s="81"/>
      <c r="J738" s="81"/>
      <c r="K738" s="81"/>
      <c r="L738" s="90"/>
      <c r="M738" s="84"/>
      <c r="N738" s="81"/>
      <c r="O738" s="81"/>
      <c r="P738" s="81"/>
      <c r="Q738" s="81"/>
      <c r="R738" s="90"/>
      <c r="S738" s="84"/>
      <c r="T738" s="81"/>
      <c r="U738" s="81"/>
      <c r="V738" s="81"/>
      <c r="W738" s="81"/>
      <c r="X738" s="90"/>
      <c r="AA738" s="81"/>
      <c r="AB738" s="81"/>
      <c r="AC738" s="81"/>
    </row>
    <row r="739" spans="2:29" ht="15" customHeight="1" x14ac:dyDescent="0.25">
      <c r="B739" s="81"/>
      <c r="C739" s="81"/>
      <c r="D739" s="81"/>
      <c r="E739" s="84"/>
      <c r="F739" s="90"/>
      <c r="G739" s="84"/>
      <c r="H739" s="81"/>
      <c r="I739" s="81"/>
      <c r="J739" s="81"/>
      <c r="K739" s="81"/>
      <c r="L739" s="90"/>
      <c r="M739" s="84"/>
      <c r="N739" s="81"/>
      <c r="O739" s="81"/>
      <c r="P739" s="81"/>
      <c r="Q739" s="81"/>
      <c r="R739" s="90"/>
      <c r="S739" s="84"/>
      <c r="T739" s="81"/>
      <c r="U739" s="81"/>
      <c r="V739" s="81"/>
      <c r="W739" s="81"/>
      <c r="X739" s="90"/>
      <c r="AA739" s="81"/>
      <c r="AB739" s="81"/>
      <c r="AC739" s="81"/>
    </row>
    <row r="740" spans="2:29" ht="15" customHeight="1" x14ac:dyDescent="0.25">
      <c r="B740" s="81"/>
      <c r="C740" s="81"/>
      <c r="D740" s="81"/>
      <c r="E740" s="84"/>
      <c r="F740" s="90"/>
      <c r="G740" s="84"/>
      <c r="H740" s="81"/>
      <c r="I740" s="81"/>
      <c r="J740" s="81"/>
      <c r="K740" s="81"/>
      <c r="L740" s="90"/>
      <c r="M740" s="84"/>
      <c r="N740" s="81"/>
      <c r="O740" s="81"/>
      <c r="P740" s="81"/>
      <c r="Q740" s="81"/>
      <c r="R740" s="90"/>
      <c r="S740" s="84"/>
      <c r="T740" s="81"/>
      <c r="U740" s="81"/>
      <c r="V740" s="81"/>
      <c r="W740" s="81"/>
      <c r="X740" s="90"/>
      <c r="AA740" s="81"/>
      <c r="AB740" s="81"/>
      <c r="AC740" s="81"/>
    </row>
    <row r="741" spans="2:29" ht="15" customHeight="1" x14ac:dyDescent="0.25">
      <c r="B741" s="81"/>
      <c r="C741" s="81"/>
      <c r="D741" s="81"/>
      <c r="E741" s="84"/>
      <c r="F741" s="90"/>
      <c r="G741" s="84"/>
      <c r="H741" s="81"/>
      <c r="I741" s="81"/>
      <c r="J741" s="81"/>
      <c r="K741" s="81"/>
      <c r="L741" s="90"/>
      <c r="M741" s="84"/>
      <c r="N741" s="81"/>
      <c r="O741" s="81"/>
      <c r="P741" s="81"/>
      <c r="Q741" s="81"/>
      <c r="R741" s="90"/>
      <c r="S741" s="84"/>
      <c r="T741" s="81"/>
      <c r="U741" s="81"/>
      <c r="V741" s="81"/>
      <c r="W741" s="81"/>
      <c r="X741" s="90"/>
      <c r="AA741" s="81"/>
      <c r="AB741" s="81"/>
      <c r="AC741" s="81"/>
    </row>
    <row r="742" spans="2:29" ht="15" customHeight="1" x14ac:dyDescent="0.25">
      <c r="B742" s="81"/>
      <c r="C742" s="81"/>
      <c r="D742" s="81"/>
      <c r="E742" s="84"/>
      <c r="F742" s="90"/>
      <c r="G742" s="84"/>
      <c r="H742" s="81"/>
      <c r="I742" s="81"/>
      <c r="J742" s="81"/>
      <c r="K742" s="81"/>
      <c r="L742" s="90"/>
      <c r="M742" s="84"/>
      <c r="N742" s="81"/>
      <c r="O742" s="81"/>
      <c r="P742" s="81"/>
      <c r="Q742" s="81"/>
      <c r="R742" s="90"/>
      <c r="S742" s="84"/>
      <c r="T742" s="81"/>
      <c r="U742" s="81"/>
      <c r="V742" s="81"/>
      <c r="W742" s="81"/>
      <c r="X742" s="90"/>
      <c r="AA742" s="81"/>
      <c r="AB742" s="81"/>
      <c r="AC742" s="81"/>
    </row>
    <row r="743" spans="2:29" ht="15" customHeight="1" x14ac:dyDescent="0.25">
      <c r="B743" s="81"/>
      <c r="C743" s="81"/>
      <c r="D743" s="81"/>
      <c r="E743" s="84"/>
      <c r="F743" s="90"/>
      <c r="G743" s="84"/>
      <c r="H743" s="81"/>
      <c r="I743" s="81"/>
      <c r="J743" s="81"/>
      <c r="K743" s="81"/>
      <c r="L743" s="90"/>
      <c r="M743" s="84"/>
      <c r="N743" s="81"/>
      <c r="O743" s="81"/>
      <c r="P743" s="81"/>
      <c r="Q743" s="81"/>
      <c r="R743" s="90"/>
      <c r="S743" s="84"/>
      <c r="T743" s="81"/>
      <c r="U743" s="81"/>
      <c r="V743" s="81"/>
      <c r="W743" s="81"/>
      <c r="X743" s="90"/>
      <c r="AA743" s="81"/>
      <c r="AB743" s="81"/>
      <c r="AC743" s="81"/>
    </row>
    <row r="744" spans="2:29" ht="15" customHeight="1" x14ac:dyDescent="0.25">
      <c r="B744" s="81"/>
      <c r="C744" s="81"/>
      <c r="D744" s="81"/>
      <c r="E744" s="84"/>
      <c r="F744" s="90"/>
      <c r="G744" s="84"/>
      <c r="H744" s="81"/>
      <c r="I744" s="81"/>
      <c r="J744" s="81"/>
      <c r="K744" s="81"/>
      <c r="L744" s="90"/>
      <c r="M744" s="84"/>
      <c r="N744" s="81"/>
      <c r="O744" s="81"/>
      <c r="P744" s="81"/>
      <c r="Q744" s="81"/>
      <c r="R744" s="90"/>
      <c r="S744" s="84"/>
      <c r="T744" s="81"/>
      <c r="U744" s="81"/>
      <c r="V744" s="81"/>
      <c r="W744" s="81"/>
      <c r="X744" s="90"/>
      <c r="AA744" s="81"/>
      <c r="AB744" s="81"/>
      <c r="AC744" s="81"/>
    </row>
    <row r="745" spans="2:29" ht="15" customHeight="1" x14ac:dyDescent="0.25">
      <c r="B745" s="81"/>
      <c r="C745" s="81"/>
      <c r="D745" s="81"/>
      <c r="E745" s="84"/>
      <c r="F745" s="90"/>
      <c r="G745" s="84"/>
      <c r="H745" s="81"/>
      <c r="I745" s="81"/>
      <c r="J745" s="81"/>
      <c r="K745" s="81"/>
      <c r="L745" s="90"/>
      <c r="M745" s="84"/>
      <c r="N745" s="81"/>
      <c r="O745" s="81"/>
      <c r="P745" s="81"/>
      <c r="Q745" s="81"/>
      <c r="R745" s="90"/>
      <c r="S745" s="84"/>
      <c r="T745" s="81"/>
      <c r="U745" s="81"/>
      <c r="V745" s="81"/>
      <c r="W745" s="81"/>
      <c r="X745" s="90"/>
      <c r="AA745" s="81"/>
      <c r="AB745" s="81"/>
      <c r="AC745" s="81"/>
    </row>
    <row r="746" spans="2:29" ht="15" customHeight="1" x14ac:dyDescent="0.25">
      <c r="B746" s="81"/>
      <c r="C746" s="81"/>
      <c r="D746" s="81"/>
      <c r="E746" s="84"/>
      <c r="F746" s="90"/>
      <c r="G746" s="84"/>
      <c r="H746" s="81"/>
      <c r="I746" s="81"/>
      <c r="J746" s="81"/>
      <c r="K746" s="81"/>
      <c r="L746" s="90"/>
      <c r="M746" s="84"/>
      <c r="N746" s="81"/>
      <c r="O746" s="81"/>
      <c r="P746" s="81"/>
      <c r="Q746" s="81"/>
      <c r="R746" s="90"/>
      <c r="S746" s="84"/>
      <c r="T746" s="81"/>
      <c r="U746" s="81"/>
      <c r="V746" s="81"/>
      <c r="W746" s="81"/>
      <c r="X746" s="90"/>
      <c r="AA746" s="81"/>
      <c r="AB746" s="81"/>
      <c r="AC746" s="81"/>
    </row>
    <row r="747" spans="2:29" ht="15" customHeight="1" x14ac:dyDescent="0.25">
      <c r="B747" s="81"/>
      <c r="C747" s="81"/>
      <c r="D747" s="81"/>
      <c r="E747" s="84"/>
      <c r="F747" s="90"/>
      <c r="G747" s="84"/>
      <c r="H747" s="81"/>
      <c r="I747" s="81"/>
      <c r="J747" s="81"/>
      <c r="K747" s="81"/>
      <c r="L747" s="90"/>
      <c r="M747" s="84"/>
      <c r="N747" s="81"/>
      <c r="O747" s="81"/>
      <c r="P747" s="81"/>
      <c r="Q747" s="81"/>
      <c r="R747" s="90"/>
      <c r="S747" s="84"/>
      <c r="T747" s="81"/>
      <c r="U747" s="81"/>
      <c r="V747" s="81"/>
      <c r="W747" s="81"/>
      <c r="X747" s="90"/>
      <c r="AA747" s="81"/>
      <c r="AB747" s="81"/>
      <c r="AC747" s="81"/>
    </row>
    <row r="748" spans="2:29" ht="15" customHeight="1" x14ac:dyDescent="0.25">
      <c r="B748" s="81"/>
      <c r="C748" s="81"/>
      <c r="D748" s="81"/>
      <c r="E748" s="84"/>
      <c r="F748" s="90"/>
      <c r="G748" s="84"/>
      <c r="H748" s="81"/>
      <c r="I748" s="81"/>
      <c r="J748" s="81"/>
      <c r="K748" s="81"/>
      <c r="L748" s="90"/>
      <c r="M748" s="84"/>
      <c r="N748" s="81"/>
      <c r="O748" s="81"/>
      <c r="P748" s="81"/>
      <c r="Q748" s="81"/>
      <c r="R748" s="90"/>
      <c r="S748" s="84"/>
      <c r="T748" s="81"/>
      <c r="U748" s="81"/>
      <c r="V748" s="81"/>
      <c r="W748" s="81"/>
      <c r="X748" s="90"/>
      <c r="AA748" s="81"/>
      <c r="AB748" s="81"/>
      <c r="AC748" s="81"/>
    </row>
    <row r="749" spans="2:29" ht="15" customHeight="1" x14ac:dyDescent="0.25">
      <c r="B749" s="81"/>
      <c r="C749" s="81"/>
      <c r="D749" s="81"/>
      <c r="E749" s="84"/>
      <c r="F749" s="90"/>
      <c r="G749" s="84"/>
      <c r="H749" s="81"/>
      <c r="I749" s="81"/>
      <c r="J749" s="81"/>
      <c r="K749" s="81"/>
      <c r="L749" s="90"/>
      <c r="M749" s="84"/>
      <c r="N749" s="81"/>
      <c r="O749" s="81"/>
      <c r="P749" s="81"/>
      <c r="Q749" s="81"/>
      <c r="R749" s="90"/>
      <c r="S749" s="84"/>
      <c r="T749" s="81"/>
      <c r="U749" s="81"/>
      <c r="V749" s="81"/>
      <c r="W749" s="81"/>
      <c r="X749" s="90"/>
      <c r="AA749" s="81"/>
      <c r="AB749" s="81"/>
      <c r="AC749" s="81"/>
    </row>
    <row r="750" spans="2:29" ht="15" customHeight="1" x14ac:dyDescent="0.25">
      <c r="B750" s="81"/>
      <c r="C750" s="81"/>
      <c r="D750" s="81"/>
      <c r="E750" s="84"/>
      <c r="F750" s="90"/>
      <c r="G750" s="84"/>
      <c r="H750" s="81"/>
      <c r="I750" s="81"/>
      <c r="J750" s="81"/>
      <c r="K750" s="81"/>
      <c r="L750" s="90"/>
      <c r="M750" s="84"/>
      <c r="N750" s="81"/>
      <c r="O750" s="81"/>
      <c r="P750" s="81"/>
      <c r="Q750" s="81"/>
      <c r="R750" s="90"/>
      <c r="S750" s="84"/>
      <c r="T750" s="81"/>
      <c r="U750" s="81"/>
      <c r="V750" s="81"/>
      <c r="W750" s="81"/>
      <c r="X750" s="90"/>
      <c r="AA750" s="81"/>
      <c r="AB750" s="81"/>
      <c r="AC750" s="81"/>
    </row>
    <row r="751" spans="2:29" ht="15" customHeight="1" x14ac:dyDescent="0.25">
      <c r="B751" s="81"/>
      <c r="C751" s="81"/>
      <c r="D751" s="81"/>
      <c r="E751" s="84"/>
      <c r="F751" s="90"/>
      <c r="G751" s="84"/>
      <c r="H751" s="81"/>
      <c r="I751" s="81"/>
      <c r="J751" s="81"/>
      <c r="K751" s="81"/>
      <c r="L751" s="90"/>
      <c r="M751" s="84"/>
      <c r="N751" s="81"/>
      <c r="O751" s="81"/>
      <c r="P751" s="81"/>
      <c r="Q751" s="81"/>
      <c r="R751" s="90"/>
      <c r="S751" s="84"/>
      <c r="T751" s="81"/>
      <c r="U751" s="81"/>
      <c r="V751" s="81"/>
      <c r="W751" s="81"/>
      <c r="X751" s="90"/>
      <c r="AA751" s="81"/>
      <c r="AB751" s="81"/>
      <c r="AC751" s="81"/>
    </row>
    <row r="752" spans="2:29" ht="15" customHeight="1" x14ac:dyDescent="0.25">
      <c r="B752" s="81"/>
      <c r="C752" s="81"/>
      <c r="D752" s="81"/>
      <c r="E752" s="84"/>
      <c r="F752" s="90"/>
      <c r="G752" s="84"/>
      <c r="H752" s="81"/>
      <c r="I752" s="81"/>
      <c r="J752" s="81"/>
      <c r="K752" s="81"/>
      <c r="L752" s="90"/>
      <c r="M752" s="84"/>
      <c r="N752" s="81"/>
      <c r="O752" s="81"/>
      <c r="P752" s="81"/>
      <c r="Q752" s="81"/>
      <c r="R752" s="90"/>
      <c r="S752" s="84"/>
      <c r="T752" s="81"/>
      <c r="U752" s="81"/>
      <c r="V752" s="81"/>
      <c r="W752" s="81"/>
      <c r="X752" s="90"/>
      <c r="AA752" s="81"/>
      <c r="AB752" s="81"/>
      <c r="AC752" s="81"/>
    </row>
    <row r="753" spans="2:29" ht="15" customHeight="1" x14ac:dyDescent="0.25">
      <c r="B753" s="81"/>
      <c r="C753" s="81"/>
      <c r="D753" s="81"/>
      <c r="E753" s="84"/>
      <c r="F753" s="90"/>
      <c r="G753" s="84"/>
      <c r="H753" s="81"/>
      <c r="I753" s="81"/>
      <c r="J753" s="81"/>
      <c r="K753" s="81"/>
      <c r="L753" s="90"/>
      <c r="M753" s="84"/>
      <c r="N753" s="81"/>
      <c r="O753" s="81"/>
      <c r="P753" s="81"/>
      <c r="Q753" s="81"/>
      <c r="R753" s="90"/>
      <c r="S753" s="84"/>
      <c r="T753" s="81"/>
      <c r="U753" s="81"/>
      <c r="V753" s="81"/>
      <c r="W753" s="81"/>
      <c r="X753" s="90"/>
      <c r="AA753" s="81"/>
      <c r="AB753" s="81"/>
      <c r="AC753" s="81"/>
    </row>
    <row r="754" spans="2:29" ht="15" customHeight="1" x14ac:dyDescent="0.25">
      <c r="B754" s="81"/>
      <c r="C754" s="81"/>
      <c r="D754" s="81"/>
      <c r="E754" s="84"/>
      <c r="F754" s="90"/>
      <c r="G754" s="84"/>
      <c r="H754" s="81"/>
      <c r="I754" s="81"/>
      <c r="J754" s="81"/>
      <c r="K754" s="81"/>
      <c r="L754" s="90"/>
      <c r="M754" s="84"/>
      <c r="N754" s="81"/>
      <c r="O754" s="81"/>
      <c r="P754" s="81"/>
      <c r="Q754" s="81"/>
      <c r="R754" s="90"/>
      <c r="S754" s="84"/>
      <c r="T754" s="81"/>
      <c r="U754" s="81"/>
      <c r="V754" s="81"/>
      <c r="W754" s="81"/>
      <c r="X754" s="90"/>
      <c r="AA754" s="81"/>
      <c r="AB754" s="81"/>
      <c r="AC754" s="81"/>
    </row>
    <row r="755" spans="2:29" ht="15" customHeight="1" x14ac:dyDescent="0.25">
      <c r="B755" s="81"/>
      <c r="C755" s="81"/>
      <c r="D755" s="81"/>
      <c r="E755" s="84"/>
      <c r="F755" s="90"/>
      <c r="G755" s="84"/>
      <c r="H755" s="81"/>
      <c r="I755" s="81"/>
      <c r="J755" s="81"/>
      <c r="K755" s="81"/>
      <c r="L755" s="90"/>
      <c r="M755" s="84"/>
      <c r="N755" s="81"/>
      <c r="O755" s="81"/>
      <c r="P755" s="81"/>
      <c r="Q755" s="81"/>
      <c r="R755" s="90"/>
      <c r="S755" s="84"/>
      <c r="T755" s="81"/>
      <c r="U755" s="81"/>
      <c r="V755" s="81"/>
      <c r="W755" s="81"/>
      <c r="X755" s="90"/>
      <c r="AA755" s="81"/>
      <c r="AB755" s="81"/>
      <c r="AC755" s="81"/>
    </row>
    <row r="756" spans="2:29" ht="15" customHeight="1" x14ac:dyDescent="0.25">
      <c r="B756" s="81"/>
      <c r="C756" s="81"/>
      <c r="D756" s="81"/>
      <c r="E756" s="84"/>
      <c r="F756" s="90"/>
      <c r="G756" s="84"/>
      <c r="H756" s="81"/>
      <c r="I756" s="81"/>
      <c r="J756" s="81"/>
      <c r="K756" s="81"/>
      <c r="L756" s="90"/>
      <c r="M756" s="84"/>
      <c r="N756" s="81"/>
      <c r="O756" s="81"/>
      <c r="P756" s="81"/>
      <c r="Q756" s="81"/>
      <c r="R756" s="90"/>
      <c r="S756" s="84"/>
      <c r="T756" s="81"/>
      <c r="U756" s="81"/>
      <c r="V756" s="81"/>
      <c r="W756" s="81"/>
      <c r="X756" s="90"/>
      <c r="AA756" s="81"/>
      <c r="AB756" s="81"/>
      <c r="AC756" s="81"/>
    </row>
    <row r="757" spans="2:29" ht="15" customHeight="1" x14ac:dyDescent="0.25">
      <c r="B757" s="81"/>
      <c r="C757" s="81"/>
      <c r="D757" s="81"/>
      <c r="E757" s="84"/>
      <c r="F757" s="90"/>
      <c r="G757" s="84"/>
      <c r="H757" s="81"/>
      <c r="I757" s="81"/>
      <c r="J757" s="81"/>
      <c r="K757" s="81"/>
      <c r="L757" s="90"/>
      <c r="M757" s="84"/>
      <c r="N757" s="81"/>
      <c r="O757" s="81"/>
      <c r="P757" s="81"/>
      <c r="Q757" s="81"/>
      <c r="R757" s="90"/>
      <c r="S757" s="84"/>
      <c r="T757" s="81"/>
      <c r="U757" s="81"/>
      <c r="V757" s="81"/>
      <c r="W757" s="81"/>
      <c r="X757" s="90"/>
      <c r="AA757" s="81"/>
      <c r="AB757" s="81"/>
      <c r="AC757" s="81"/>
    </row>
    <row r="758" spans="2:29" ht="15" customHeight="1" x14ac:dyDescent="0.25">
      <c r="B758" s="81"/>
      <c r="C758" s="81"/>
      <c r="D758" s="81"/>
      <c r="E758" s="84"/>
      <c r="F758" s="90"/>
      <c r="G758" s="84"/>
      <c r="H758" s="81"/>
      <c r="I758" s="81"/>
      <c r="J758" s="81"/>
      <c r="K758" s="81"/>
      <c r="L758" s="90"/>
      <c r="M758" s="84"/>
      <c r="N758" s="81"/>
      <c r="O758" s="81"/>
      <c r="P758" s="81"/>
      <c r="Q758" s="81"/>
      <c r="R758" s="90"/>
      <c r="S758" s="84"/>
      <c r="T758" s="81"/>
      <c r="U758" s="81"/>
      <c r="V758" s="81"/>
      <c r="W758" s="81"/>
      <c r="X758" s="90"/>
      <c r="AA758" s="81"/>
      <c r="AB758" s="81"/>
      <c r="AC758" s="81"/>
    </row>
    <row r="759" spans="2:29" ht="15" customHeight="1" x14ac:dyDescent="0.25">
      <c r="B759" s="81"/>
      <c r="C759" s="81"/>
      <c r="D759" s="81"/>
      <c r="E759" s="84"/>
      <c r="F759" s="90"/>
      <c r="G759" s="84"/>
      <c r="H759" s="81"/>
      <c r="I759" s="81"/>
      <c r="J759" s="81"/>
      <c r="K759" s="81"/>
      <c r="L759" s="90"/>
      <c r="M759" s="84"/>
      <c r="N759" s="81"/>
      <c r="O759" s="81"/>
      <c r="P759" s="81"/>
      <c r="Q759" s="81"/>
      <c r="R759" s="90"/>
      <c r="S759" s="84"/>
      <c r="T759" s="81"/>
      <c r="U759" s="81"/>
      <c r="V759" s="81"/>
      <c r="W759" s="81"/>
      <c r="X759" s="90"/>
      <c r="AA759" s="81"/>
      <c r="AB759" s="81"/>
      <c r="AC759" s="81"/>
    </row>
    <row r="760" spans="2:29" ht="15" customHeight="1" x14ac:dyDescent="0.25">
      <c r="B760" s="81"/>
      <c r="C760" s="81"/>
      <c r="D760" s="81"/>
      <c r="E760" s="84"/>
      <c r="F760" s="90"/>
      <c r="G760" s="84"/>
      <c r="H760" s="81"/>
      <c r="I760" s="81"/>
      <c r="J760" s="81"/>
      <c r="K760" s="81"/>
      <c r="L760" s="90"/>
      <c r="M760" s="84"/>
      <c r="N760" s="81"/>
      <c r="O760" s="81"/>
      <c r="P760" s="81"/>
      <c r="Q760" s="81"/>
      <c r="R760" s="90"/>
      <c r="S760" s="84"/>
      <c r="T760" s="81"/>
      <c r="U760" s="81"/>
      <c r="V760" s="81"/>
      <c r="W760" s="81"/>
      <c r="X760" s="90"/>
      <c r="AA760" s="81"/>
      <c r="AB760" s="81"/>
      <c r="AC760" s="81"/>
    </row>
    <row r="761" spans="2:29" ht="15" customHeight="1" x14ac:dyDescent="0.25">
      <c r="B761" s="81"/>
      <c r="C761" s="81"/>
      <c r="D761" s="81"/>
      <c r="E761" s="84"/>
      <c r="F761" s="90"/>
      <c r="G761" s="84"/>
      <c r="H761" s="81"/>
      <c r="I761" s="81"/>
      <c r="J761" s="81"/>
      <c r="K761" s="81"/>
      <c r="L761" s="90"/>
      <c r="M761" s="84"/>
      <c r="N761" s="81"/>
      <c r="O761" s="81"/>
      <c r="P761" s="81"/>
      <c r="Q761" s="81"/>
      <c r="R761" s="90"/>
      <c r="S761" s="84"/>
      <c r="T761" s="81"/>
      <c r="U761" s="81"/>
      <c r="V761" s="81"/>
      <c r="W761" s="81"/>
      <c r="X761" s="90"/>
      <c r="AA761" s="81"/>
      <c r="AB761" s="81"/>
      <c r="AC761" s="81"/>
    </row>
    <row r="762" spans="2:29" ht="15" customHeight="1" x14ac:dyDescent="0.25">
      <c r="B762" s="81"/>
      <c r="C762" s="81"/>
      <c r="D762" s="81"/>
      <c r="E762" s="84"/>
      <c r="F762" s="90"/>
      <c r="G762" s="84"/>
      <c r="H762" s="81"/>
      <c r="I762" s="81"/>
      <c r="J762" s="81"/>
      <c r="K762" s="81"/>
      <c r="L762" s="90"/>
      <c r="M762" s="84"/>
      <c r="N762" s="81"/>
      <c r="O762" s="81"/>
      <c r="P762" s="81"/>
      <c r="Q762" s="81"/>
      <c r="R762" s="90"/>
      <c r="S762" s="84"/>
      <c r="T762" s="81"/>
      <c r="U762" s="81"/>
      <c r="V762" s="81"/>
      <c r="W762" s="81"/>
      <c r="X762" s="90"/>
      <c r="AA762" s="81"/>
      <c r="AB762" s="81"/>
      <c r="AC762" s="81"/>
    </row>
    <row r="763" spans="2:29" ht="15" customHeight="1" x14ac:dyDescent="0.25">
      <c r="B763" s="81"/>
      <c r="C763" s="81"/>
      <c r="D763" s="81"/>
      <c r="E763" s="84"/>
      <c r="F763" s="90"/>
      <c r="G763" s="84"/>
      <c r="H763" s="81"/>
      <c r="I763" s="81"/>
      <c r="J763" s="81"/>
      <c r="K763" s="81"/>
      <c r="L763" s="90"/>
      <c r="M763" s="84"/>
      <c r="N763" s="81"/>
      <c r="O763" s="81"/>
      <c r="P763" s="81"/>
      <c r="Q763" s="81"/>
      <c r="R763" s="90"/>
      <c r="S763" s="84"/>
      <c r="T763" s="81"/>
      <c r="U763" s="81"/>
      <c r="V763" s="81"/>
      <c r="W763" s="81"/>
      <c r="X763" s="90"/>
      <c r="AA763" s="81"/>
      <c r="AB763" s="81"/>
      <c r="AC763" s="81"/>
    </row>
    <row r="764" spans="2:29" ht="15" customHeight="1" x14ac:dyDescent="0.25">
      <c r="B764" s="81"/>
      <c r="C764" s="81"/>
      <c r="D764" s="81"/>
      <c r="E764" s="84"/>
      <c r="F764" s="90"/>
      <c r="G764" s="84"/>
      <c r="H764" s="81"/>
      <c r="I764" s="81"/>
      <c r="J764" s="81"/>
      <c r="K764" s="81"/>
      <c r="L764" s="90"/>
      <c r="M764" s="84"/>
      <c r="N764" s="81"/>
      <c r="O764" s="81"/>
      <c r="P764" s="81"/>
      <c r="Q764" s="81"/>
      <c r="R764" s="90"/>
      <c r="S764" s="84"/>
      <c r="T764" s="81"/>
      <c r="U764" s="81"/>
      <c r="V764" s="81"/>
      <c r="W764" s="81"/>
      <c r="X764" s="90"/>
      <c r="AA764" s="81"/>
      <c r="AB764" s="81"/>
      <c r="AC764" s="81"/>
    </row>
    <row r="765" spans="2:29" ht="15" customHeight="1" x14ac:dyDescent="0.25">
      <c r="B765" s="81"/>
      <c r="C765" s="81"/>
      <c r="D765" s="81"/>
      <c r="E765" s="84"/>
      <c r="F765" s="90"/>
      <c r="G765" s="84"/>
      <c r="H765" s="81"/>
      <c r="I765" s="81"/>
      <c r="J765" s="81"/>
      <c r="K765" s="81"/>
      <c r="L765" s="90"/>
      <c r="M765" s="84"/>
      <c r="N765" s="81"/>
      <c r="O765" s="81"/>
      <c r="P765" s="81"/>
      <c r="Q765" s="81"/>
      <c r="R765" s="90"/>
      <c r="S765" s="84"/>
      <c r="T765" s="81"/>
      <c r="U765" s="81"/>
      <c r="V765" s="81"/>
      <c r="W765" s="81"/>
      <c r="X765" s="90"/>
      <c r="AA765" s="81"/>
      <c r="AB765" s="81"/>
      <c r="AC765" s="81"/>
    </row>
    <row r="766" spans="2:29" ht="15" customHeight="1" x14ac:dyDescent="0.25">
      <c r="B766" s="81"/>
      <c r="C766" s="81"/>
      <c r="D766" s="81"/>
      <c r="E766" s="84"/>
      <c r="F766" s="90"/>
      <c r="G766" s="84"/>
      <c r="H766" s="81"/>
      <c r="I766" s="81"/>
      <c r="J766" s="81"/>
      <c r="K766" s="81"/>
      <c r="L766" s="90"/>
      <c r="M766" s="84"/>
      <c r="N766" s="81"/>
      <c r="O766" s="81"/>
      <c r="P766" s="81"/>
      <c r="Q766" s="81"/>
      <c r="R766" s="90"/>
      <c r="S766" s="84"/>
      <c r="T766" s="81"/>
      <c r="U766" s="81"/>
      <c r="V766" s="81"/>
      <c r="W766" s="81"/>
      <c r="X766" s="90"/>
      <c r="AA766" s="81"/>
      <c r="AB766" s="81"/>
      <c r="AC766" s="81"/>
    </row>
    <row r="767" spans="2:29" ht="15" customHeight="1" x14ac:dyDescent="0.25">
      <c r="B767" s="81"/>
      <c r="C767" s="81"/>
      <c r="D767" s="81"/>
      <c r="E767" s="84"/>
      <c r="F767" s="90"/>
      <c r="G767" s="84"/>
      <c r="H767" s="81"/>
      <c r="I767" s="81"/>
      <c r="J767" s="81"/>
      <c r="K767" s="81"/>
      <c r="L767" s="90"/>
      <c r="M767" s="84"/>
      <c r="N767" s="81"/>
      <c r="O767" s="81"/>
      <c r="P767" s="81"/>
      <c r="Q767" s="81"/>
      <c r="R767" s="90"/>
      <c r="S767" s="84"/>
      <c r="T767" s="81"/>
      <c r="U767" s="81"/>
      <c r="V767" s="81"/>
      <c r="W767" s="81"/>
      <c r="X767" s="90"/>
      <c r="AA767" s="81"/>
      <c r="AB767" s="81"/>
      <c r="AC767" s="81"/>
    </row>
    <row r="768" spans="2:29" ht="15" customHeight="1" x14ac:dyDescent="0.25">
      <c r="B768" s="81"/>
      <c r="C768" s="81"/>
      <c r="D768" s="81"/>
      <c r="E768" s="84"/>
      <c r="F768" s="90"/>
      <c r="G768" s="84"/>
      <c r="H768" s="81"/>
      <c r="I768" s="81"/>
      <c r="J768" s="81"/>
      <c r="K768" s="81"/>
      <c r="L768" s="90"/>
      <c r="M768" s="84"/>
      <c r="N768" s="81"/>
      <c r="O768" s="81"/>
      <c r="P768" s="81"/>
      <c r="Q768" s="81"/>
      <c r="R768" s="90"/>
      <c r="S768" s="84"/>
      <c r="T768" s="81"/>
      <c r="U768" s="81"/>
      <c r="V768" s="81"/>
      <c r="W768" s="81"/>
      <c r="X768" s="90"/>
      <c r="AA768" s="81"/>
      <c r="AB768" s="81"/>
      <c r="AC768" s="81"/>
    </row>
    <row r="769" spans="2:29" ht="15" customHeight="1" x14ac:dyDescent="0.25">
      <c r="B769" s="81"/>
      <c r="C769" s="81"/>
      <c r="D769" s="81"/>
      <c r="E769" s="84"/>
      <c r="F769" s="90"/>
      <c r="G769" s="84"/>
      <c r="H769" s="81"/>
      <c r="I769" s="81"/>
      <c r="J769" s="81"/>
      <c r="K769" s="81"/>
      <c r="L769" s="90"/>
      <c r="M769" s="84"/>
      <c r="N769" s="81"/>
      <c r="O769" s="81"/>
      <c r="P769" s="81"/>
      <c r="Q769" s="81"/>
      <c r="R769" s="90"/>
      <c r="S769" s="84"/>
      <c r="T769" s="81"/>
      <c r="U769" s="81"/>
      <c r="V769" s="81"/>
      <c r="W769" s="81"/>
      <c r="X769" s="90"/>
      <c r="AA769" s="81"/>
      <c r="AB769" s="81"/>
      <c r="AC769" s="81"/>
    </row>
    <row r="770" spans="2:29" ht="15" customHeight="1" x14ac:dyDescent="0.25">
      <c r="B770" s="81"/>
      <c r="C770" s="81"/>
      <c r="D770" s="81"/>
      <c r="E770" s="84"/>
      <c r="F770" s="90"/>
      <c r="G770" s="84"/>
      <c r="H770" s="81"/>
      <c r="I770" s="81"/>
      <c r="J770" s="81"/>
      <c r="K770" s="81"/>
      <c r="L770" s="90"/>
      <c r="M770" s="84"/>
      <c r="N770" s="81"/>
      <c r="O770" s="81"/>
      <c r="P770" s="81"/>
      <c r="Q770" s="81"/>
      <c r="R770" s="90"/>
      <c r="S770" s="84"/>
      <c r="T770" s="81"/>
      <c r="U770" s="81"/>
      <c r="V770" s="81"/>
      <c r="W770" s="81"/>
      <c r="X770" s="90"/>
      <c r="AA770" s="81"/>
      <c r="AB770" s="81"/>
      <c r="AC770" s="81"/>
    </row>
    <row r="771" spans="2:29" ht="15" customHeight="1" x14ac:dyDescent="0.25">
      <c r="B771" s="81"/>
      <c r="C771" s="81"/>
      <c r="D771" s="81"/>
      <c r="E771" s="84"/>
      <c r="F771" s="90"/>
      <c r="G771" s="84"/>
      <c r="H771" s="81"/>
      <c r="I771" s="81"/>
      <c r="J771" s="81"/>
      <c r="K771" s="81"/>
      <c r="L771" s="90"/>
      <c r="M771" s="84"/>
      <c r="N771" s="81"/>
      <c r="O771" s="81"/>
      <c r="P771" s="81"/>
      <c r="Q771" s="81"/>
      <c r="R771" s="90"/>
      <c r="S771" s="84"/>
      <c r="T771" s="81"/>
      <c r="U771" s="81"/>
      <c r="V771" s="81"/>
      <c r="W771" s="81"/>
      <c r="X771" s="90"/>
      <c r="AA771" s="81"/>
      <c r="AB771" s="81"/>
      <c r="AC771" s="81"/>
    </row>
    <row r="772" spans="2:29" ht="15" customHeight="1" x14ac:dyDescent="0.25">
      <c r="B772" s="81"/>
      <c r="C772" s="81"/>
      <c r="D772" s="81"/>
      <c r="E772" s="84"/>
      <c r="F772" s="90"/>
      <c r="G772" s="84"/>
      <c r="H772" s="81"/>
      <c r="I772" s="81"/>
      <c r="J772" s="81"/>
      <c r="K772" s="81"/>
      <c r="L772" s="90"/>
      <c r="M772" s="84"/>
      <c r="N772" s="81"/>
      <c r="O772" s="81"/>
      <c r="P772" s="81"/>
      <c r="Q772" s="81"/>
      <c r="R772" s="90"/>
      <c r="S772" s="84"/>
      <c r="T772" s="81"/>
      <c r="U772" s="81"/>
      <c r="V772" s="81"/>
      <c r="W772" s="81"/>
      <c r="X772" s="90"/>
      <c r="AA772" s="81"/>
      <c r="AB772" s="81"/>
      <c r="AC772" s="81"/>
    </row>
    <row r="773" spans="2:29" ht="15" customHeight="1" x14ac:dyDescent="0.25">
      <c r="B773" s="81"/>
      <c r="C773" s="81"/>
      <c r="D773" s="81"/>
      <c r="E773" s="84"/>
      <c r="F773" s="90"/>
      <c r="G773" s="84"/>
      <c r="H773" s="81"/>
      <c r="I773" s="81"/>
      <c r="J773" s="81"/>
      <c r="K773" s="81"/>
      <c r="L773" s="90"/>
      <c r="M773" s="84"/>
      <c r="N773" s="81"/>
      <c r="O773" s="81"/>
      <c r="P773" s="81"/>
      <c r="Q773" s="81"/>
      <c r="R773" s="90"/>
      <c r="S773" s="84"/>
      <c r="T773" s="81"/>
      <c r="U773" s="81"/>
      <c r="V773" s="81"/>
      <c r="W773" s="81"/>
      <c r="X773" s="90"/>
      <c r="AA773" s="81"/>
      <c r="AB773" s="81"/>
      <c r="AC773" s="81"/>
    </row>
    <row r="774" spans="2:29" ht="15" customHeight="1" x14ac:dyDescent="0.25">
      <c r="B774" s="81"/>
      <c r="C774" s="81"/>
      <c r="D774" s="81"/>
      <c r="E774" s="84"/>
      <c r="F774" s="90"/>
      <c r="G774" s="84"/>
      <c r="H774" s="81"/>
      <c r="I774" s="81"/>
      <c r="J774" s="81"/>
      <c r="K774" s="81"/>
      <c r="L774" s="90"/>
      <c r="M774" s="84"/>
      <c r="N774" s="81"/>
      <c r="O774" s="81"/>
      <c r="P774" s="81"/>
      <c r="Q774" s="81"/>
      <c r="R774" s="90"/>
      <c r="S774" s="84"/>
      <c r="T774" s="81"/>
      <c r="U774" s="81"/>
      <c r="V774" s="81"/>
      <c r="W774" s="81"/>
      <c r="X774" s="90"/>
      <c r="AA774" s="81"/>
      <c r="AB774" s="81"/>
      <c r="AC774" s="81"/>
    </row>
    <row r="775" spans="2:29" ht="15" customHeight="1" x14ac:dyDescent="0.25">
      <c r="B775" s="81"/>
      <c r="C775" s="81"/>
      <c r="D775" s="81"/>
      <c r="E775" s="84"/>
      <c r="F775" s="90"/>
      <c r="G775" s="84"/>
      <c r="H775" s="81"/>
      <c r="I775" s="81"/>
      <c r="J775" s="81"/>
      <c r="K775" s="81"/>
      <c r="L775" s="90"/>
      <c r="M775" s="84"/>
      <c r="N775" s="81"/>
      <c r="O775" s="81"/>
      <c r="P775" s="81"/>
      <c r="Q775" s="81"/>
      <c r="R775" s="90"/>
      <c r="S775" s="84"/>
      <c r="T775" s="81"/>
      <c r="U775" s="81"/>
      <c r="V775" s="81"/>
      <c r="W775" s="81"/>
      <c r="X775" s="90"/>
      <c r="AA775" s="81"/>
      <c r="AB775" s="81"/>
      <c r="AC775" s="81"/>
    </row>
    <row r="776" spans="2:29" ht="15" customHeight="1" x14ac:dyDescent="0.25">
      <c r="B776" s="81"/>
      <c r="C776" s="81"/>
      <c r="D776" s="81"/>
      <c r="E776" s="84"/>
      <c r="F776" s="90"/>
      <c r="G776" s="84"/>
      <c r="H776" s="81"/>
      <c r="I776" s="81"/>
      <c r="J776" s="81"/>
      <c r="K776" s="81"/>
      <c r="L776" s="90"/>
      <c r="M776" s="84"/>
      <c r="N776" s="81"/>
      <c r="O776" s="81"/>
      <c r="P776" s="81"/>
      <c r="Q776" s="81"/>
      <c r="R776" s="90"/>
      <c r="S776" s="84"/>
      <c r="T776" s="81"/>
      <c r="U776" s="81"/>
      <c r="V776" s="81"/>
      <c r="W776" s="81"/>
      <c r="X776" s="90"/>
      <c r="AA776" s="81"/>
      <c r="AB776" s="81"/>
      <c r="AC776" s="81"/>
    </row>
    <row r="777" spans="2:29" ht="15" customHeight="1" x14ac:dyDescent="0.25">
      <c r="B777" s="81"/>
      <c r="C777" s="81"/>
      <c r="D777" s="81"/>
      <c r="E777" s="84"/>
      <c r="F777" s="90"/>
      <c r="G777" s="84"/>
      <c r="H777" s="81"/>
      <c r="I777" s="81"/>
      <c r="J777" s="81"/>
      <c r="K777" s="81"/>
      <c r="L777" s="90"/>
      <c r="M777" s="84"/>
      <c r="N777" s="81"/>
      <c r="O777" s="81"/>
      <c r="P777" s="81"/>
      <c r="Q777" s="81"/>
      <c r="R777" s="90"/>
      <c r="S777" s="84"/>
      <c r="T777" s="81"/>
      <c r="U777" s="81"/>
      <c r="V777" s="81"/>
      <c r="W777" s="81"/>
      <c r="X777" s="90"/>
      <c r="AA777" s="81"/>
      <c r="AB777" s="81"/>
      <c r="AC777" s="81"/>
    </row>
    <row r="778" spans="2:29" ht="15" customHeight="1" x14ac:dyDescent="0.25">
      <c r="B778" s="81"/>
      <c r="C778" s="81"/>
      <c r="D778" s="81"/>
      <c r="E778" s="84"/>
      <c r="F778" s="90"/>
      <c r="G778" s="84"/>
      <c r="H778" s="81"/>
      <c r="I778" s="81"/>
      <c r="J778" s="81"/>
      <c r="K778" s="81"/>
      <c r="L778" s="90"/>
      <c r="M778" s="84"/>
      <c r="N778" s="81"/>
      <c r="O778" s="81"/>
      <c r="P778" s="81"/>
      <c r="Q778" s="81"/>
      <c r="R778" s="90"/>
      <c r="S778" s="84"/>
      <c r="T778" s="81"/>
      <c r="U778" s="81"/>
      <c r="V778" s="81"/>
      <c r="W778" s="81"/>
      <c r="X778" s="90"/>
      <c r="AA778" s="81"/>
      <c r="AB778" s="81"/>
      <c r="AC778" s="81"/>
    </row>
    <row r="779" spans="2:29" ht="15" customHeight="1" x14ac:dyDescent="0.25">
      <c r="B779" s="81"/>
      <c r="C779" s="81"/>
      <c r="D779" s="81"/>
      <c r="E779" s="84"/>
      <c r="F779" s="90"/>
      <c r="G779" s="84"/>
      <c r="H779" s="81"/>
      <c r="I779" s="81"/>
      <c r="J779" s="81"/>
      <c r="K779" s="81"/>
      <c r="L779" s="90"/>
      <c r="M779" s="84"/>
      <c r="N779" s="81"/>
      <c r="O779" s="81"/>
      <c r="P779" s="81"/>
      <c r="Q779" s="81"/>
      <c r="R779" s="90"/>
      <c r="S779" s="84"/>
      <c r="T779" s="81"/>
      <c r="U779" s="81"/>
      <c r="V779" s="81"/>
      <c r="W779" s="81"/>
      <c r="X779" s="90"/>
      <c r="AA779" s="81"/>
      <c r="AB779" s="81"/>
      <c r="AC779" s="81"/>
    </row>
    <row r="780" spans="2:29" ht="15" customHeight="1" x14ac:dyDescent="0.25">
      <c r="B780" s="81"/>
      <c r="C780" s="81"/>
      <c r="D780" s="81"/>
      <c r="E780" s="84"/>
      <c r="F780" s="90"/>
      <c r="G780" s="84"/>
      <c r="H780" s="81"/>
      <c r="I780" s="81"/>
      <c r="J780" s="81"/>
      <c r="K780" s="81"/>
      <c r="L780" s="90"/>
      <c r="M780" s="84"/>
      <c r="N780" s="81"/>
      <c r="O780" s="81"/>
      <c r="P780" s="81"/>
      <c r="Q780" s="81"/>
      <c r="R780" s="90"/>
      <c r="S780" s="84"/>
      <c r="T780" s="81"/>
      <c r="U780" s="81"/>
      <c r="V780" s="81"/>
      <c r="W780" s="81"/>
      <c r="X780" s="90"/>
      <c r="AA780" s="81"/>
      <c r="AB780" s="81"/>
      <c r="AC780" s="81"/>
    </row>
    <row r="781" spans="2:29" ht="15" customHeight="1" x14ac:dyDescent="0.25">
      <c r="B781" s="81"/>
      <c r="C781" s="81"/>
      <c r="D781" s="81"/>
      <c r="E781" s="84"/>
      <c r="F781" s="90"/>
      <c r="G781" s="84"/>
      <c r="H781" s="81"/>
      <c r="I781" s="81"/>
      <c r="J781" s="81"/>
      <c r="K781" s="81"/>
      <c r="L781" s="90"/>
      <c r="M781" s="84"/>
      <c r="N781" s="81"/>
      <c r="O781" s="81"/>
      <c r="P781" s="81"/>
      <c r="Q781" s="81"/>
      <c r="R781" s="90"/>
      <c r="S781" s="84"/>
      <c r="T781" s="81"/>
      <c r="U781" s="81"/>
      <c r="V781" s="81"/>
      <c r="W781" s="81"/>
      <c r="X781" s="90"/>
      <c r="AA781" s="81"/>
      <c r="AB781" s="81"/>
      <c r="AC781" s="81"/>
    </row>
    <row r="782" spans="2:29" ht="15" customHeight="1" x14ac:dyDescent="0.25">
      <c r="B782" s="81"/>
      <c r="C782" s="81"/>
      <c r="D782" s="81"/>
      <c r="E782" s="84"/>
      <c r="F782" s="90"/>
      <c r="G782" s="84"/>
      <c r="H782" s="81"/>
      <c r="I782" s="81"/>
      <c r="J782" s="81"/>
      <c r="K782" s="81"/>
      <c r="L782" s="90"/>
      <c r="M782" s="84"/>
      <c r="N782" s="81"/>
      <c r="O782" s="81"/>
      <c r="P782" s="81"/>
      <c r="Q782" s="81"/>
      <c r="R782" s="90"/>
      <c r="S782" s="84"/>
      <c r="T782" s="81"/>
      <c r="U782" s="81"/>
      <c r="V782" s="81"/>
      <c r="W782" s="81"/>
      <c r="X782" s="90"/>
      <c r="AA782" s="81"/>
      <c r="AB782" s="81"/>
      <c r="AC782" s="81"/>
    </row>
    <row r="783" spans="2:29" ht="15" customHeight="1" x14ac:dyDescent="0.25">
      <c r="B783" s="81"/>
      <c r="C783" s="81"/>
      <c r="D783" s="81"/>
      <c r="E783" s="84"/>
      <c r="F783" s="90"/>
      <c r="G783" s="84"/>
      <c r="H783" s="81"/>
      <c r="I783" s="81"/>
      <c r="J783" s="81"/>
      <c r="K783" s="81"/>
      <c r="L783" s="90"/>
      <c r="M783" s="84"/>
      <c r="N783" s="81"/>
      <c r="O783" s="81"/>
      <c r="P783" s="81"/>
      <c r="Q783" s="81"/>
      <c r="R783" s="90"/>
      <c r="S783" s="84"/>
      <c r="T783" s="81"/>
      <c r="U783" s="81"/>
      <c r="V783" s="81"/>
      <c r="W783" s="81"/>
      <c r="X783" s="90"/>
      <c r="AA783" s="81"/>
      <c r="AB783" s="81"/>
      <c r="AC783" s="81"/>
    </row>
    <row r="784" spans="2:29" ht="15" customHeight="1" x14ac:dyDescent="0.25">
      <c r="B784" s="81"/>
      <c r="C784" s="81"/>
      <c r="D784" s="81"/>
      <c r="E784" s="84"/>
      <c r="F784" s="90"/>
      <c r="G784" s="84"/>
      <c r="H784" s="81"/>
      <c r="I784" s="81"/>
      <c r="J784" s="81"/>
      <c r="K784" s="81"/>
      <c r="L784" s="90"/>
      <c r="M784" s="84"/>
      <c r="N784" s="81"/>
      <c r="O784" s="81"/>
      <c r="P784" s="81"/>
      <c r="Q784" s="81"/>
      <c r="R784" s="90"/>
      <c r="S784" s="84"/>
      <c r="T784" s="81"/>
      <c r="U784" s="81"/>
      <c r="V784" s="81"/>
      <c r="W784" s="81"/>
      <c r="X784" s="90"/>
      <c r="AA784" s="81"/>
      <c r="AB784" s="81"/>
      <c r="AC784" s="81"/>
    </row>
    <row r="785" spans="2:29" ht="15" customHeight="1" x14ac:dyDescent="0.25">
      <c r="B785" s="81"/>
      <c r="C785" s="81"/>
      <c r="D785" s="81"/>
      <c r="E785" s="84"/>
      <c r="F785" s="90"/>
      <c r="G785" s="84"/>
      <c r="H785" s="81"/>
      <c r="I785" s="81"/>
      <c r="J785" s="81"/>
      <c r="K785" s="81"/>
      <c r="L785" s="90"/>
      <c r="M785" s="84"/>
      <c r="N785" s="81"/>
      <c r="O785" s="81"/>
      <c r="P785" s="81"/>
      <c r="Q785" s="81"/>
      <c r="R785" s="90"/>
      <c r="S785" s="84"/>
      <c r="T785" s="81"/>
      <c r="U785" s="81"/>
      <c r="V785" s="81"/>
      <c r="W785" s="81"/>
      <c r="X785" s="90"/>
      <c r="AA785" s="81"/>
      <c r="AB785" s="81"/>
      <c r="AC785" s="81"/>
    </row>
    <row r="786" spans="2:29" ht="15" customHeight="1" x14ac:dyDescent="0.25">
      <c r="B786" s="81"/>
      <c r="C786" s="81"/>
      <c r="D786" s="81"/>
      <c r="E786" s="84"/>
      <c r="F786" s="90"/>
      <c r="G786" s="84"/>
      <c r="H786" s="81"/>
      <c r="I786" s="81"/>
      <c r="J786" s="81"/>
      <c r="K786" s="81"/>
      <c r="L786" s="90"/>
      <c r="M786" s="84"/>
      <c r="N786" s="81"/>
      <c r="O786" s="81"/>
      <c r="P786" s="81"/>
      <c r="Q786" s="81"/>
      <c r="R786" s="90"/>
      <c r="S786" s="84"/>
      <c r="T786" s="81"/>
      <c r="U786" s="81"/>
      <c r="V786" s="81"/>
      <c r="W786" s="81"/>
      <c r="X786" s="90"/>
      <c r="AA786" s="81"/>
      <c r="AB786" s="81"/>
      <c r="AC786" s="81"/>
    </row>
    <row r="787" spans="2:29" ht="15" customHeight="1" x14ac:dyDescent="0.25">
      <c r="B787" s="81"/>
      <c r="C787" s="81"/>
      <c r="D787" s="81"/>
      <c r="E787" s="84"/>
      <c r="F787" s="90"/>
      <c r="G787" s="84"/>
      <c r="H787" s="81"/>
      <c r="I787" s="81"/>
      <c r="J787" s="81"/>
      <c r="K787" s="81"/>
      <c r="L787" s="90"/>
      <c r="M787" s="84"/>
      <c r="N787" s="81"/>
      <c r="O787" s="81"/>
      <c r="P787" s="81"/>
      <c r="Q787" s="81"/>
      <c r="R787" s="90"/>
      <c r="S787" s="84"/>
      <c r="T787" s="81"/>
      <c r="U787" s="81"/>
      <c r="V787" s="81"/>
      <c r="W787" s="81"/>
      <c r="X787" s="90"/>
      <c r="AA787" s="81"/>
      <c r="AB787" s="81"/>
      <c r="AC787" s="81"/>
    </row>
    <row r="788" spans="2:29" ht="15" customHeight="1" x14ac:dyDescent="0.25">
      <c r="B788" s="81"/>
      <c r="C788" s="81"/>
      <c r="D788" s="81"/>
      <c r="E788" s="84"/>
      <c r="F788" s="90"/>
      <c r="G788" s="84"/>
      <c r="H788" s="81"/>
      <c r="I788" s="81"/>
      <c r="J788" s="81"/>
      <c r="K788" s="81"/>
      <c r="L788" s="90"/>
      <c r="M788" s="84"/>
      <c r="N788" s="81"/>
      <c r="O788" s="81"/>
      <c r="P788" s="81"/>
      <c r="Q788" s="81"/>
      <c r="R788" s="90"/>
      <c r="S788" s="84"/>
      <c r="T788" s="81"/>
      <c r="U788" s="81"/>
      <c r="V788" s="81"/>
      <c r="W788" s="81"/>
      <c r="X788" s="90"/>
      <c r="AA788" s="81"/>
      <c r="AB788" s="81"/>
      <c r="AC788" s="81"/>
    </row>
    <row r="789" spans="2:29" ht="15" customHeight="1" x14ac:dyDescent="0.25">
      <c r="B789" s="81"/>
      <c r="C789" s="81"/>
      <c r="D789" s="81"/>
      <c r="E789" s="84"/>
      <c r="F789" s="90"/>
      <c r="G789" s="84"/>
      <c r="H789" s="81"/>
      <c r="I789" s="81"/>
      <c r="J789" s="81"/>
      <c r="K789" s="81"/>
      <c r="L789" s="90"/>
      <c r="M789" s="84"/>
      <c r="N789" s="81"/>
      <c r="O789" s="81"/>
      <c r="P789" s="81"/>
      <c r="Q789" s="81"/>
      <c r="R789" s="90"/>
      <c r="S789" s="84"/>
      <c r="T789" s="81"/>
      <c r="U789" s="81"/>
      <c r="V789" s="81"/>
      <c r="W789" s="81"/>
      <c r="X789" s="90"/>
      <c r="AA789" s="81"/>
      <c r="AB789" s="81"/>
      <c r="AC789" s="81"/>
    </row>
    <row r="790" spans="2:29" ht="15" customHeight="1" x14ac:dyDescent="0.25">
      <c r="B790" s="81"/>
      <c r="C790" s="81"/>
      <c r="D790" s="81"/>
      <c r="E790" s="84"/>
      <c r="F790" s="90"/>
      <c r="G790" s="84"/>
      <c r="H790" s="81"/>
      <c r="I790" s="81"/>
      <c r="J790" s="81"/>
      <c r="K790" s="81"/>
      <c r="L790" s="90"/>
      <c r="M790" s="84"/>
      <c r="N790" s="81"/>
      <c r="O790" s="81"/>
      <c r="P790" s="81"/>
      <c r="Q790" s="81"/>
      <c r="R790" s="90"/>
      <c r="S790" s="84"/>
      <c r="T790" s="81"/>
      <c r="U790" s="81"/>
      <c r="V790" s="81"/>
      <c r="W790" s="81"/>
      <c r="X790" s="90"/>
      <c r="AA790" s="81"/>
      <c r="AB790" s="81"/>
      <c r="AC790" s="81"/>
    </row>
    <row r="791" spans="2:29" ht="15" customHeight="1" x14ac:dyDescent="0.25">
      <c r="B791" s="81"/>
      <c r="C791" s="81"/>
      <c r="D791" s="81"/>
      <c r="E791" s="84"/>
      <c r="F791" s="90"/>
      <c r="G791" s="84"/>
      <c r="H791" s="81"/>
      <c r="I791" s="81"/>
      <c r="J791" s="81"/>
      <c r="K791" s="81"/>
      <c r="L791" s="90"/>
      <c r="M791" s="84"/>
      <c r="N791" s="81"/>
      <c r="O791" s="81"/>
      <c r="P791" s="81"/>
      <c r="Q791" s="81"/>
      <c r="R791" s="90"/>
      <c r="S791" s="84"/>
      <c r="T791" s="81"/>
      <c r="U791" s="81"/>
      <c r="V791" s="81"/>
      <c r="W791" s="81"/>
      <c r="X791" s="90"/>
      <c r="AA791" s="81"/>
      <c r="AB791" s="81"/>
      <c r="AC791" s="81"/>
    </row>
    <row r="792" spans="2:29" ht="15" customHeight="1" x14ac:dyDescent="0.25">
      <c r="B792" s="81"/>
      <c r="C792" s="81"/>
      <c r="D792" s="81"/>
      <c r="E792" s="84"/>
      <c r="F792" s="90"/>
      <c r="G792" s="84"/>
      <c r="H792" s="81"/>
      <c r="I792" s="81"/>
      <c r="J792" s="81"/>
      <c r="K792" s="81"/>
      <c r="L792" s="90"/>
      <c r="M792" s="84"/>
      <c r="N792" s="81"/>
      <c r="O792" s="81"/>
      <c r="P792" s="81"/>
      <c r="Q792" s="81"/>
      <c r="R792" s="90"/>
      <c r="S792" s="84"/>
      <c r="T792" s="81"/>
      <c r="U792" s="81"/>
      <c r="V792" s="81"/>
      <c r="W792" s="81"/>
      <c r="X792" s="90"/>
      <c r="AA792" s="81"/>
      <c r="AB792" s="81"/>
      <c r="AC792" s="81"/>
    </row>
    <row r="793" spans="2:29" ht="15" customHeight="1" x14ac:dyDescent="0.25">
      <c r="B793" s="81"/>
      <c r="C793" s="81"/>
      <c r="D793" s="81"/>
      <c r="E793" s="84"/>
      <c r="F793" s="90"/>
      <c r="G793" s="84"/>
      <c r="H793" s="81"/>
      <c r="I793" s="81"/>
      <c r="J793" s="81"/>
      <c r="K793" s="81"/>
      <c r="L793" s="90"/>
      <c r="M793" s="84"/>
      <c r="N793" s="81"/>
      <c r="O793" s="81"/>
      <c r="P793" s="81"/>
      <c r="Q793" s="81"/>
      <c r="R793" s="90"/>
      <c r="S793" s="84"/>
      <c r="T793" s="81"/>
      <c r="U793" s="81"/>
      <c r="V793" s="81"/>
      <c r="W793" s="81"/>
      <c r="X793" s="90"/>
      <c r="AA793" s="81"/>
      <c r="AB793" s="81"/>
      <c r="AC793" s="81"/>
    </row>
    <row r="794" spans="2:29" ht="15" customHeight="1" x14ac:dyDescent="0.25">
      <c r="B794" s="81"/>
      <c r="C794" s="81"/>
      <c r="D794" s="81"/>
      <c r="E794" s="84"/>
      <c r="F794" s="90"/>
      <c r="G794" s="84"/>
      <c r="H794" s="81"/>
      <c r="I794" s="81"/>
      <c r="J794" s="81"/>
      <c r="K794" s="81"/>
      <c r="L794" s="90"/>
      <c r="M794" s="84"/>
      <c r="N794" s="81"/>
      <c r="O794" s="81"/>
      <c r="P794" s="81"/>
      <c r="Q794" s="81"/>
      <c r="R794" s="90"/>
      <c r="S794" s="84"/>
      <c r="T794" s="81"/>
      <c r="U794" s="81"/>
      <c r="V794" s="81"/>
      <c r="W794" s="81"/>
      <c r="X794" s="90"/>
      <c r="AA794" s="81"/>
      <c r="AB794" s="81"/>
      <c r="AC794" s="81"/>
    </row>
    <row r="795" spans="2:29" ht="15" customHeight="1" x14ac:dyDescent="0.25">
      <c r="B795" s="81"/>
      <c r="C795" s="81"/>
      <c r="D795" s="81"/>
      <c r="E795" s="84"/>
      <c r="F795" s="90"/>
      <c r="G795" s="84"/>
      <c r="H795" s="81"/>
      <c r="I795" s="81"/>
      <c r="J795" s="81"/>
      <c r="K795" s="81"/>
      <c r="L795" s="90"/>
      <c r="M795" s="84"/>
      <c r="N795" s="81"/>
      <c r="O795" s="81"/>
      <c r="P795" s="81"/>
      <c r="Q795" s="81"/>
      <c r="R795" s="90"/>
      <c r="S795" s="84"/>
      <c r="T795" s="81"/>
      <c r="U795" s="81"/>
      <c r="V795" s="81"/>
      <c r="W795" s="81"/>
      <c r="X795" s="90"/>
      <c r="AA795" s="81"/>
      <c r="AB795" s="81"/>
      <c r="AC795" s="81"/>
    </row>
    <row r="796" spans="2:29" ht="15" customHeight="1" x14ac:dyDescent="0.25">
      <c r="B796" s="81"/>
      <c r="C796" s="81"/>
      <c r="D796" s="81"/>
      <c r="E796" s="84"/>
      <c r="F796" s="90"/>
      <c r="G796" s="84"/>
      <c r="H796" s="81"/>
      <c r="I796" s="81"/>
      <c r="J796" s="81"/>
      <c r="K796" s="81"/>
      <c r="L796" s="90"/>
      <c r="M796" s="84"/>
      <c r="N796" s="81"/>
      <c r="O796" s="81"/>
      <c r="P796" s="81"/>
      <c r="Q796" s="81"/>
      <c r="R796" s="90"/>
      <c r="S796" s="84"/>
      <c r="T796" s="81"/>
      <c r="U796" s="81"/>
      <c r="V796" s="81"/>
      <c r="W796" s="81"/>
      <c r="X796" s="90"/>
      <c r="AA796" s="81"/>
      <c r="AB796" s="81"/>
      <c r="AC796" s="81"/>
    </row>
    <row r="797" spans="2:29" ht="15" customHeight="1" x14ac:dyDescent="0.25">
      <c r="B797" s="81"/>
      <c r="C797" s="81"/>
      <c r="D797" s="81"/>
      <c r="E797" s="84"/>
      <c r="F797" s="90"/>
      <c r="G797" s="84"/>
      <c r="H797" s="81"/>
      <c r="I797" s="81"/>
      <c r="J797" s="81"/>
      <c r="K797" s="81"/>
      <c r="L797" s="90"/>
      <c r="M797" s="84"/>
      <c r="N797" s="81"/>
      <c r="O797" s="81"/>
      <c r="P797" s="81"/>
      <c r="Q797" s="81"/>
      <c r="R797" s="90"/>
      <c r="S797" s="84"/>
      <c r="T797" s="81"/>
      <c r="U797" s="81"/>
      <c r="V797" s="81"/>
      <c r="W797" s="81"/>
      <c r="X797" s="90"/>
      <c r="AA797" s="81"/>
      <c r="AB797" s="81"/>
      <c r="AC797" s="81"/>
    </row>
    <row r="798" spans="2:29" ht="15" customHeight="1" x14ac:dyDescent="0.25">
      <c r="B798" s="81"/>
      <c r="C798" s="81"/>
      <c r="D798" s="81"/>
      <c r="E798" s="84"/>
      <c r="F798" s="90"/>
      <c r="G798" s="84"/>
      <c r="H798" s="81"/>
      <c r="I798" s="81"/>
      <c r="J798" s="81"/>
      <c r="K798" s="81"/>
      <c r="L798" s="90"/>
      <c r="M798" s="84"/>
      <c r="N798" s="81"/>
      <c r="O798" s="81"/>
      <c r="P798" s="81"/>
      <c r="Q798" s="81"/>
      <c r="R798" s="90"/>
      <c r="S798" s="84"/>
      <c r="T798" s="81"/>
      <c r="U798" s="81"/>
      <c r="V798" s="81"/>
      <c r="W798" s="81"/>
      <c r="X798" s="90"/>
      <c r="AA798" s="81"/>
      <c r="AB798" s="81"/>
      <c r="AC798" s="81"/>
    </row>
    <row r="799" spans="2:29" ht="15" customHeight="1" x14ac:dyDescent="0.25">
      <c r="B799" s="81"/>
      <c r="C799" s="81"/>
      <c r="D799" s="81"/>
      <c r="E799" s="84"/>
      <c r="F799" s="90"/>
      <c r="G799" s="84"/>
      <c r="H799" s="81"/>
      <c r="I799" s="81"/>
      <c r="J799" s="81"/>
      <c r="K799" s="81"/>
      <c r="L799" s="90"/>
      <c r="M799" s="84"/>
      <c r="N799" s="81"/>
      <c r="O799" s="81"/>
      <c r="P799" s="81"/>
      <c r="Q799" s="81"/>
      <c r="R799" s="90"/>
      <c r="S799" s="84"/>
      <c r="T799" s="81"/>
      <c r="U799" s="81"/>
      <c r="V799" s="81"/>
      <c r="W799" s="81"/>
      <c r="X799" s="90"/>
      <c r="AA799" s="81"/>
      <c r="AB799" s="81"/>
      <c r="AC799" s="81"/>
    </row>
    <row r="800" spans="2:29" ht="15" customHeight="1" x14ac:dyDescent="0.25">
      <c r="B800" s="81"/>
      <c r="C800" s="81"/>
      <c r="D800" s="81"/>
      <c r="E800" s="84"/>
      <c r="F800" s="90"/>
      <c r="G800" s="84"/>
      <c r="H800" s="81"/>
      <c r="I800" s="81"/>
      <c r="J800" s="81"/>
      <c r="K800" s="81"/>
      <c r="L800" s="90"/>
      <c r="M800" s="84"/>
      <c r="N800" s="81"/>
      <c r="O800" s="81"/>
      <c r="P800" s="81"/>
      <c r="Q800" s="81"/>
      <c r="R800" s="90"/>
      <c r="S800" s="84"/>
      <c r="T800" s="81"/>
      <c r="U800" s="81"/>
      <c r="V800" s="81"/>
      <c r="W800" s="81"/>
      <c r="X800" s="90"/>
      <c r="AA800" s="81"/>
      <c r="AB800" s="81"/>
      <c r="AC800" s="81"/>
    </row>
    <row r="801" spans="2:29" ht="15" customHeight="1" x14ac:dyDescent="0.25">
      <c r="B801" s="81"/>
      <c r="C801" s="81"/>
      <c r="D801" s="81"/>
      <c r="E801" s="84"/>
      <c r="F801" s="90"/>
      <c r="G801" s="84"/>
      <c r="H801" s="81"/>
      <c r="I801" s="81"/>
      <c r="J801" s="81"/>
      <c r="K801" s="81"/>
      <c r="L801" s="90"/>
      <c r="M801" s="84"/>
      <c r="N801" s="81"/>
      <c r="O801" s="81"/>
      <c r="P801" s="81"/>
      <c r="Q801" s="81"/>
      <c r="R801" s="90"/>
      <c r="S801" s="84"/>
      <c r="T801" s="81"/>
      <c r="U801" s="81"/>
      <c r="V801" s="81"/>
      <c r="W801" s="81"/>
      <c r="X801" s="90"/>
      <c r="AA801" s="81"/>
      <c r="AB801" s="81"/>
      <c r="AC801" s="81"/>
    </row>
    <row r="802" spans="2:29" ht="15" customHeight="1" x14ac:dyDescent="0.25">
      <c r="B802" s="81"/>
      <c r="C802" s="81"/>
      <c r="D802" s="81"/>
      <c r="E802" s="84"/>
      <c r="F802" s="90"/>
      <c r="G802" s="84"/>
      <c r="H802" s="81"/>
      <c r="I802" s="81"/>
      <c r="J802" s="81"/>
      <c r="K802" s="81"/>
      <c r="L802" s="90"/>
      <c r="M802" s="84"/>
      <c r="N802" s="81"/>
      <c r="O802" s="81"/>
      <c r="P802" s="81"/>
      <c r="Q802" s="81"/>
      <c r="R802" s="90"/>
      <c r="S802" s="84"/>
      <c r="T802" s="81"/>
      <c r="U802" s="81"/>
      <c r="V802" s="81"/>
      <c r="W802" s="81"/>
      <c r="X802" s="90"/>
      <c r="AA802" s="81"/>
      <c r="AB802" s="81"/>
      <c r="AC802" s="81"/>
    </row>
    <row r="803" spans="2:29" ht="15" customHeight="1" x14ac:dyDescent="0.25">
      <c r="B803" s="81"/>
      <c r="C803" s="81"/>
      <c r="D803" s="81"/>
      <c r="E803" s="84"/>
      <c r="F803" s="90"/>
      <c r="G803" s="84"/>
      <c r="H803" s="81"/>
      <c r="I803" s="81"/>
      <c r="J803" s="81"/>
      <c r="K803" s="81"/>
      <c r="L803" s="90"/>
      <c r="M803" s="84"/>
      <c r="N803" s="81"/>
      <c r="O803" s="81"/>
      <c r="P803" s="81"/>
      <c r="Q803" s="81"/>
      <c r="R803" s="90"/>
      <c r="S803" s="84"/>
      <c r="T803" s="81"/>
      <c r="U803" s="81"/>
      <c r="V803" s="81"/>
      <c r="W803" s="81"/>
      <c r="X803" s="90"/>
      <c r="AA803" s="81"/>
      <c r="AB803" s="81"/>
      <c r="AC803" s="81"/>
    </row>
    <row r="804" spans="2:29" ht="15" customHeight="1" x14ac:dyDescent="0.25">
      <c r="B804" s="81"/>
      <c r="C804" s="81"/>
      <c r="D804" s="81"/>
      <c r="E804" s="84"/>
      <c r="F804" s="90"/>
      <c r="G804" s="84"/>
      <c r="H804" s="81"/>
      <c r="I804" s="81"/>
      <c r="J804" s="81"/>
      <c r="K804" s="81"/>
      <c r="L804" s="90"/>
      <c r="M804" s="84"/>
      <c r="N804" s="81"/>
      <c r="O804" s="81"/>
      <c r="P804" s="81"/>
      <c r="Q804" s="81"/>
      <c r="R804" s="90"/>
      <c r="S804" s="84"/>
      <c r="T804" s="81"/>
      <c r="U804" s="81"/>
      <c r="V804" s="81"/>
      <c r="W804" s="81"/>
      <c r="X804" s="90"/>
      <c r="AA804" s="81"/>
      <c r="AB804" s="81"/>
      <c r="AC804" s="81"/>
    </row>
    <row r="805" spans="2:29" ht="15" customHeight="1" x14ac:dyDescent="0.25">
      <c r="B805" s="81"/>
      <c r="C805" s="81"/>
      <c r="D805" s="81"/>
      <c r="E805" s="84"/>
      <c r="F805" s="90"/>
      <c r="G805" s="84"/>
      <c r="H805" s="81"/>
      <c r="I805" s="81"/>
      <c r="J805" s="81"/>
      <c r="K805" s="81"/>
      <c r="L805" s="90"/>
      <c r="M805" s="84"/>
      <c r="N805" s="81"/>
      <c r="O805" s="81"/>
      <c r="P805" s="81"/>
      <c r="Q805" s="81"/>
      <c r="R805" s="90"/>
      <c r="S805" s="84"/>
      <c r="T805" s="81"/>
      <c r="U805" s="81"/>
      <c r="V805" s="81"/>
      <c r="W805" s="81"/>
      <c r="X805" s="90"/>
      <c r="AA805" s="81"/>
      <c r="AB805" s="81"/>
      <c r="AC805" s="81"/>
    </row>
    <row r="806" spans="2:29" ht="15" customHeight="1" x14ac:dyDescent="0.25">
      <c r="B806" s="81"/>
      <c r="C806" s="81"/>
      <c r="D806" s="81"/>
      <c r="E806" s="84"/>
      <c r="F806" s="90"/>
      <c r="G806" s="84"/>
      <c r="H806" s="81"/>
      <c r="I806" s="81"/>
      <c r="J806" s="81"/>
      <c r="K806" s="81"/>
      <c r="L806" s="90"/>
      <c r="M806" s="84"/>
      <c r="N806" s="81"/>
      <c r="O806" s="81"/>
      <c r="P806" s="81"/>
      <c r="Q806" s="81"/>
      <c r="R806" s="90"/>
      <c r="S806" s="84"/>
      <c r="T806" s="81"/>
      <c r="U806" s="81"/>
      <c r="V806" s="81"/>
      <c r="W806" s="81"/>
      <c r="X806" s="90"/>
      <c r="AA806" s="81"/>
      <c r="AB806" s="81"/>
      <c r="AC806" s="81"/>
    </row>
    <row r="807" spans="2:29" ht="15" customHeight="1" x14ac:dyDescent="0.25">
      <c r="B807" s="81"/>
      <c r="C807" s="81"/>
      <c r="D807" s="81"/>
      <c r="E807" s="84"/>
      <c r="F807" s="90"/>
      <c r="G807" s="84"/>
      <c r="H807" s="81"/>
      <c r="I807" s="81"/>
      <c r="J807" s="81"/>
      <c r="K807" s="81"/>
      <c r="L807" s="90"/>
      <c r="M807" s="84"/>
      <c r="N807" s="81"/>
      <c r="O807" s="81"/>
      <c r="P807" s="81"/>
      <c r="Q807" s="81"/>
      <c r="R807" s="90"/>
      <c r="S807" s="84"/>
      <c r="T807" s="81"/>
      <c r="U807" s="81"/>
      <c r="V807" s="81"/>
      <c r="W807" s="81"/>
      <c r="X807" s="90"/>
      <c r="AA807" s="81"/>
      <c r="AB807" s="81"/>
      <c r="AC807" s="81"/>
    </row>
    <row r="808" spans="2:29" ht="15" customHeight="1" x14ac:dyDescent="0.25">
      <c r="B808" s="81"/>
      <c r="C808" s="81"/>
      <c r="D808" s="81"/>
      <c r="E808" s="84"/>
      <c r="F808" s="90"/>
      <c r="G808" s="84"/>
      <c r="H808" s="81"/>
      <c r="I808" s="81"/>
      <c r="J808" s="81"/>
      <c r="K808" s="81"/>
      <c r="L808" s="90"/>
      <c r="M808" s="84"/>
      <c r="N808" s="81"/>
      <c r="O808" s="81"/>
      <c r="P808" s="81"/>
      <c r="Q808" s="81"/>
      <c r="R808" s="90"/>
      <c r="S808" s="84"/>
      <c r="T808" s="81"/>
      <c r="U808" s="81"/>
      <c r="V808" s="81"/>
      <c r="W808" s="81"/>
      <c r="X808" s="90"/>
      <c r="AA808" s="81"/>
      <c r="AB808" s="81"/>
      <c r="AC808" s="81"/>
    </row>
    <row r="809" spans="2:29" ht="15" customHeight="1" x14ac:dyDescent="0.25">
      <c r="B809" s="81"/>
      <c r="C809" s="81"/>
      <c r="D809" s="81"/>
      <c r="E809" s="84"/>
      <c r="F809" s="90"/>
      <c r="G809" s="84"/>
      <c r="H809" s="81"/>
      <c r="I809" s="81"/>
      <c r="J809" s="81"/>
      <c r="K809" s="81"/>
      <c r="L809" s="90"/>
      <c r="M809" s="84"/>
      <c r="N809" s="81"/>
      <c r="O809" s="81"/>
      <c r="P809" s="81"/>
      <c r="Q809" s="81"/>
      <c r="R809" s="90"/>
      <c r="S809" s="84"/>
      <c r="T809" s="81"/>
      <c r="U809" s="81"/>
      <c r="V809" s="81"/>
      <c r="W809" s="81"/>
      <c r="X809" s="90"/>
      <c r="AA809" s="81"/>
      <c r="AB809" s="81"/>
      <c r="AC809" s="81"/>
    </row>
    <row r="810" spans="2:29" ht="15" customHeight="1" x14ac:dyDescent="0.25">
      <c r="B810" s="81"/>
      <c r="C810" s="81"/>
      <c r="D810" s="81"/>
      <c r="E810" s="84"/>
      <c r="F810" s="90"/>
      <c r="G810" s="84"/>
      <c r="H810" s="81"/>
      <c r="I810" s="81"/>
      <c r="J810" s="81"/>
      <c r="K810" s="81"/>
      <c r="L810" s="90"/>
      <c r="M810" s="84"/>
      <c r="N810" s="81"/>
      <c r="O810" s="81"/>
      <c r="P810" s="81"/>
      <c r="Q810" s="81"/>
      <c r="R810" s="90"/>
      <c r="S810" s="84"/>
      <c r="T810" s="81"/>
      <c r="U810" s="81"/>
      <c r="V810" s="81"/>
      <c r="W810" s="81"/>
      <c r="X810" s="90"/>
      <c r="AA810" s="81"/>
      <c r="AB810" s="81"/>
      <c r="AC810" s="81"/>
    </row>
    <row r="811" spans="2:29" ht="15" customHeight="1" x14ac:dyDescent="0.25">
      <c r="B811" s="81"/>
      <c r="C811" s="81"/>
      <c r="D811" s="81"/>
      <c r="E811" s="84"/>
      <c r="F811" s="90"/>
      <c r="G811" s="84"/>
      <c r="H811" s="81"/>
      <c r="I811" s="81"/>
      <c r="J811" s="81"/>
      <c r="K811" s="81"/>
      <c r="L811" s="90"/>
      <c r="M811" s="84"/>
      <c r="N811" s="81"/>
      <c r="O811" s="81"/>
      <c r="P811" s="81"/>
      <c r="Q811" s="81"/>
      <c r="R811" s="90"/>
      <c r="S811" s="84"/>
      <c r="T811" s="81"/>
      <c r="U811" s="81"/>
      <c r="V811" s="81"/>
      <c r="W811" s="81"/>
      <c r="X811" s="90"/>
      <c r="AA811" s="81"/>
      <c r="AB811" s="81"/>
      <c r="AC811" s="81"/>
    </row>
    <row r="812" spans="2:29" ht="15" customHeight="1" x14ac:dyDescent="0.25">
      <c r="B812" s="81"/>
      <c r="C812" s="81"/>
      <c r="D812" s="81"/>
      <c r="E812" s="84"/>
      <c r="F812" s="90"/>
      <c r="G812" s="84"/>
      <c r="H812" s="81"/>
      <c r="I812" s="81"/>
      <c r="J812" s="81"/>
      <c r="K812" s="81"/>
      <c r="L812" s="90"/>
      <c r="M812" s="84"/>
      <c r="N812" s="81"/>
      <c r="O812" s="81"/>
      <c r="P812" s="81"/>
      <c r="Q812" s="81"/>
      <c r="R812" s="90"/>
      <c r="S812" s="84"/>
      <c r="T812" s="81"/>
      <c r="U812" s="81"/>
      <c r="V812" s="81"/>
      <c r="W812" s="81"/>
      <c r="X812" s="90"/>
      <c r="AA812" s="81"/>
      <c r="AB812" s="81"/>
      <c r="AC812" s="81"/>
    </row>
    <row r="813" spans="2:29" ht="15" customHeight="1" x14ac:dyDescent="0.25">
      <c r="B813" s="81"/>
      <c r="C813" s="81"/>
      <c r="D813" s="81"/>
      <c r="E813" s="84"/>
      <c r="F813" s="90"/>
      <c r="G813" s="84"/>
      <c r="H813" s="81"/>
      <c r="I813" s="81"/>
      <c r="J813" s="81"/>
      <c r="K813" s="81"/>
      <c r="L813" s="90"/>
      <c r="M813" s="84"/>
      <c r="N813" s="81"/>
      <c r="O813" s="81"/>
      <c r="P813" s="81"/>
      <c r="Q813" s="81"/>
      <c r="R813" s="90"/>
      <c r="S813" s="84"/>
      <c r="T813" s="81"/>
      <c r="U813" s="81"/>
      <c r="V813" s="81"/>
      <c r="W813" s="81"/>
      <c r="X813" s="90"/>
      <c r="AA813" s="81"/>
      <c r="AB813" s="81"/>
      <c r="AC813" s="81"/>
    </row>
    <row r="814" spans="2:29" ht="15" customHeight="1" x14ac:dyDescent="0.25">
      <c r="B814" s="81"/>
      <c r="C814" s="81"/>
      <c r="D814" s="81"/>
      <c r="E814" s="84"/>
      <c r="F814" s="90"/>
      <c r="G814" s="84"/>
      <c r="H814" s="81"/>
      <c r="I814" s="81"/>
      <c r="J814" s="81"/>
      <c r="K814" s="81"/>
      <c r="L814" s="90"/>
      <c r="M814" s="84"/>
      <c r="N814" s="81"/>
      <c r="O814" s="81"/>
      <c r="P814" s="81"/>
      <c r="Q814" s="81"/>
      <c r="R814" s="90"/>
      <c r="S814" s="84"/>
      <c r="T814" s="81"/>
      <c r="U814" s="81"/>
      <c r="V814" s="81"/>
      <c r="W814" s="81"/>
      <c r="X814" s="90"/>
      <c r="AA814" s="81"/>
      <c r="AB814" s="81"/>
      <c r="AC814" s="81"/>
    </row>
    <row r="815" spans="2:29" ht="15" customHeight="1" x14ac:dyDescent="0.25">
      <c r="B815" s="81"/>
      <c r="C815" s="81"/>
      <c r="D815" s="81"/>
      <c r="E815" s="84"/>
      <c r="F815" s="90"/>
      <c r="G815" s="84"/>
      <c r="H815" s="81"/>
      <c r="I815" s="81"/>
      <c r="J815" s="81"/>
      <c r="K815" s="81"/>
      <c r="L815" s="90"/>
      <c r="M815" s="84"/>
      <c r="N815" s="81"/>
      <c r="O815" s="81"/>
      <c r="P815" s="81"/>
      <c r="Q815" s="81"/>
      <c r="R815" s="90"/>
      <c r="S815" s="84"/>
      <c r="T815" s="81"/>
      <c r="U815" s="81"/>
      <c r="V815" s="81"/>
      <c r="W815" s="81"/>
      <c r="X815" s="90"/>
      <c r="AA815" s="81"/>
      <c r="AB815" s="81"/>
      <c r="AC815" s="81"/>
    </row>
    <row r="816" spans="2:29" ht="15" customHeight="1" x14ac:dyDescent="0.25">
      <c r="B816" s="81"/>
      <c r="C816" s="81"/>
      <c r="D816" s="81"/>
      <c r="E816" s="84"/>
      <c r="F816" s="90"/>
      <c r="G816" s="84"/>
      <c r="H816" s="81"/>
      <c r="I816" s="81"/>
      <c r="J816" s="81"/>
      <c r="K816" s="81"/>
      <c r="L816" s="90"/>
      <c r="M816" s="84"/>
      <c r="N816" s="81"/>
      <c r="O816" s="81"/>
      <c r="P816" s="81"/>
      <c r="Q816" s="81"/>
      <c r="R816" s="90"/>
      <c r="S816" s="84"/>
      <c r="T816" s="81"/>
      <c r="U816" s="81"/>
      <c r="V816" s="81"/>
      <c r="W816" s="81"/>
      <c r="X816" s="90"/>
      <c r="AA816" s="81"/>
      <c r="AB816" s="81"/>
      <c r="AC816" s="81"/>
    </row>
    <row r="817" spans="2:29" ht="15" customHeight="1" x14ac:dyDescent="0.25">
      <c r="B817" s="81"/>
      <c r="C817" s="81"/>
      <c r="D817" s="81"/>
      <c r="E817" s="84"/>
      <c r="F817" s="90"/>
      <c r="G817" s="84"/>
      <c r="H817" s="81"/>
      <c r="I817" s="81"/>
      <c r="J817" s="81"/>
      <c r="K817" s="81"/>
      <c r="L817" s="90"/>
      <c r="M817" s="84"/>
      <c r="N817" s="81"/>
      <c r="O817" s="81"/>
      <c r="P817" s="81"/>
      <c r="Q817" s="81"/>
      <c r="R817" s="90"/>
      <c r="S817" s="84"/>
      <c r="T817" s="81"/>
      <c r="U817" s="81"/>
      <c r="V817" s="81"/>
      <c r="W817" s="81"/>
      <c r="X817" s="90"/>
      <c r="AA817" s="81"/>
      <c r="AB817" s="81"/>
      <c r="AC817" s="81"/>
    </row>
    <row r="818" spans="2:29" ht="15" customHeight="1" x14ac:dyDescent="0.25">
      <c r="B818" s="81"/>
      <c r="C818" s="81"/>
      <c r="D818" s="81"/>
      <c r="E818" s="84"/>
      <c r="F818" s="90"/>
      <c r="G818" s="84"/>
      <c r="H818" s="81"/>
      <c r="I818" s="81"/>
      <c r="J818" s="81"/>
      <c r="K818" s="81"/>
      <c r="L818" s="90"/>
      <c r="M818" s="84"/>
      <c r="N818" s="81"/>
      <c r="O818" s="81"/>
      <c r="P818" s="81"/>
      <c r="Q818" s="81"/>
      <c r="R818" s="90"/>
      <c r="S818" s="84"/>
      <c r="T818" s="81"/>
      <c r="U818" s="81"/>
      <c r="V818" s="81"/>
      <c r="W818" s="81"/>
      <c r="X818" s="90"/>
      <c r="AA818" s="81"/>
      <c r="AB818" s="81"/>
      <c r="AC818" s="81"/>
    </row>
    <row r="819" spans="2:29" ht="15" customHeight="1" x14ac:dyDescent="0.25">
      <c r="B819" s="81"/>
      <c r="C819" s="81"/>
      <c r="D819" s="81"/>
      <c r="E819" s="84"/>
      <c r="F819" s="90"/>
      <c r="G819" s="84"/>
      <c r="H819" s="81"/>
      <c r="I819" s="81"/>
      <c r="J819" s="81"/>
      <c r="K819" s="81"/>
      <c r="L819" s="90"/>
      <c r="M819" s="84"/>
      <c r="N819" s="81"/>
      <c r="O819" s="81"/>
      <c r="P819" s="81"/>
      <c r="Q819" s="81"/>
      <c r="R819" s="90"/>
      <c r="S819" s="84"/>
      <c r="T819" s="81"/>
      <c r="U819" s="81"/>
      <c r="V819" s="81"/>
      <c r="W819" s="81"/>
      <c r="X819" s="90"/>
      <c r="AA819" s="81"/>
      <c r="AB819" s="81"/>
      <c r="AC819" s="81"/>
    </row>
    <row r="820" spans="2:29" ht="15" customHeight="1" x14ac:dyDescent="0.25">
      <c r="B820" s="81"/>
      <c r="C820" s="81"/>
      <c r="D820" s="81"/>
      <c r="E820" s="84"/>
      <c r="F820" s="90"/>
      <c r="G820" s="84"/>
      <c r="H820" s="81"/>
      <c r="I820" s="81"/>
      <c r="J820" s="81"/>
      <c r="K820" s="81"/>
      <c r="L820" s="90"/>
      <c r="M820" s="84"/>
      <c r="N820" s="81"/>
      <c r="O820" s="81"/>
      <c r="P820" s="81"/>
      <c r="Q820" s="81"/>
      <c r="R820" s="90"/>
      <c r="S820" s="84"/>
      <c r="T820" s="81"/>
      <c r="U820" s="81"/>
      <c r="V820" s="81"/>
      <c r="W820" s="81"/>
      <c r="X820" s="90"/>
      <c r="AA820" s="81"/>
      <c r="AB820" s="81"/>
      <c r="AC820" s="81"/>
    </row>
    <row r="821" spans="2:29" ht="15" customHeight="1" x14ac:dyDescent="0.25">
      <c r="B821" s="81"/>
      <c r="C821" s="81"/>
      <c r="D821" s="81"/>
      <c r="E821" s="84"/>
      <c r="F821" s="90"/>
      <c r="G821" s="84"/>
      <c r="H821" s="81"/>
      <c r="I821" s="81"/>
      <c r="J821" s="81"/>
      <c r="K821" s="81"/>
      <c r="L821" s="90"/>
      <c r="M821" s="84"/>
      <c r="N821" s="81"/>
      <c r="O821" s="81"/>
      <c r="P821" s="81"/>
      <c r="Q821" s="81"/>
      <c r="R821" s="90"/>
      <c r="S821" s="84"/>
      <c r="T821" s="81"/>
      <c r="U821" s="81"/>
      <c r="V821" s="81"/>
      <c r="W821" s="81"/>
      <c r="X821" s="90"/>
      <c r="AA821" s="81"/>
      <c r="AB821" s="81"/>
      <c r="AC821" s="81"/>
    </row>
    <row r="822" spans="2:29" ht="15" customHeight="1" x14ac:dyDescent="0.25">
      <c r="B822" s="81"/>
      <c r="C822" s="81"/>
      <c r="D822" s="81"/>
      <c r="E822" s="84"/>
      <c r="F822" s="90"/>
      <c r="G822" s="84"/>
      <c r="H822" s="81"/>
      <c r="I822" s="81"/>
      <c r="J822" s="81"/>
      <c r="K822" s="81"/>
      <c r="L822" s="90"/>
      <c r="M822" s="84"/>
      <c r="N822" s="81"/>
      <c r="O822" s="81"/>
      <c r="P822" s="81"/>
      <c r="Q822" s="81"/>
      <c r="R822" s="90"/>
      <c r="S822" s="84"/>
      <c r="T822" s="81"/>
      <c r="U822" s="81"/>
      <c r="V822" s="81"/>
      <c r="W822" s="81"/>
      <c r="X822" s="90"/>
      <c r="AA822" s="81"/>
      <c r="AB822" s="81"/>
      <c r="AC822" s="81"/>
    </row>
    <row r="823" spans="2:29" ht="15" customHeight="1" x14ac:dyDescent="0.25">
      <c r="B823" s="81"/>
      <c r="C823" s="81"/>
      <c r="D823" s="81"/>
      <c r="E823" s="84"/>
      <c r="F823" s="90"/>
      <c r="G823" s="84"/>
      <c r="H823" s="81"/>
      <c r="I823" s="81"/>
      <c r="J823" s="81"/>
      <c r="K823" s="81"/>
      <c r="L823" s="90"/>
      <c r="M823" s="84"/>
      <c r="N823" s="81"/>
      <c r="O823" s="81"/>
      <c r="P823" s="81"/>
      <c r="Q823" s="81"/>
      <c r="R823" s="90"/>
      <c r="S823" s="84"/>
      <c r="T823" s="81"/>
      <c r="U823" s="81"/>
      <c r="V823" s="81"/>
      <c r="W823" s="81"/>
      <c r="X823" s="90"/>
      <c r="AA823" s="81"/>
      <c r="AB823" s="81"/>
      <c r="AC823" s="81"/>
    </row>
    <row r="824" spans="2:29" ht="15" customHeight="1" x14ac:dyDescent="0.25">
      <c r="B824" s="81"/>
      <c r="C824" s="81"/>
      <c r="D824" s="81"/>
      <c r="E824" s="84"/>
      <c r="F824" s="90"/>
      <c r="G824" s="84"/>
      <c r="H824" s="81"/>
      <c r="I824" s="81"/>
      <c r="J824" s="81"/>
      <c r="K824" s="81"/>
      <c r="L824" s="90"/>
      <c r="M824" s="84"/>
      <c r="N824" s="81"/>
      <c r="O824" s="81"/>
      <c r="P824" s="81"/>
      <c r="Q824" s="81"/>
      <c r="R824" s="90"/>
      <c r="S824" s="84"/>
      <c r="T824" s="81"/>
      <c r="U824" s="81"/>
      <c r="V824" s="81"/>
      <c r="W824" s="81"/>
      <c r="X824" s="90"/>
      <c r="AA824" s="81"/>
      <c r="AB824" s="81"/>
      <c r="AC824" s="81"/>
    </row>
    <row r="825" spans="2:29" ht="15" customHeight="1" x14ac:dyDescent="0.25">
      <c r="B825" s="81"/>
      <c r="C825" s="81"/>
      <c r="D825" s="81"/>
      <c r="E825" s="84"/>
      <c r="F825" s="90"/>
      <c r="G825" s="84"/>
      <c r="H825" s="81"/>
      <c r="I825" s="81"/>
      <c r="J825" s="81"/>
      <c r="K825" s="81"/>
      <c r="L825" s="90"/>
      <c r="M825" s="84"/>
      <c r="N825" s="81"/>
      <c r="O825" s="81"/>
      <c r="P825" s="81"/>
      <c r="Q825" s="81"/>
      <c r="R825" s="90"/>
      <c r="S825" s="84"/>
      <c r="T825" s="81"/>
      <c r="U825" s="81"/>
      <c r="V825" s="81"/>
      <c r="W825" s="81"/>
      <c r="X825" s="90"/>
      <c r="AA825" s="81"/>
      <c r="AB825" s="81"/>
      <c r="AC825" s="81"/>
    </row>
    <row r="826" spans="2:29" ht="15" customHeight="1" x14ac:dyDescent="0.25">
      <c r="B826" s="81"/>
      <c r="C826" s="81"/>
      <c r="D826" s="81"/>
      <c r="E826" s="84"/>
      <c r="F826" s="90"/>
      <c r="G826" s="84"/>
      <c r="H826" s="81"/>
      <c r="I826" s="81"/>
      <c r="J826" s="81"/>
      <c r="K826" s="81"/>
      <c r="L826" s="90"/>
      <c r="M826" s="84"/>
      <c r="N826" s="81"/>
      <c r="O826" s="81"/>
      <c r="P826" s="81"/>
      <c r="Q826" s="81"/>
      <c r="R826" s="90"/>
      <c r="S826" s="84"/>
      <c r="T826" s="81"/>
      <c r="U826" s="81"/>
      <c r="V826" s="81"/>
      <c r="W826" s="81"/>
      <c r="X826" s="90"/>
      <c r="AA826" s="81"/>
      <c r="AB826" s="81"/>
      <c r="AC826" s="81"/>
    </row>
    <row r="827" spans="2:29" ht="15" customHeight="1" x14ac:dyDescent="0.25">
      <c r="B827" s="81"/>
      <c r="C827" s="81"/>
      <c r="D827" s="81"/>
      <c r="E827" s="84"/>
      <c r="F827" s="90"/>
      <c r="G827" s="84"/>
      <c r="H827" s="81"/>
      <c r="I827" s="81"/>
      <c r="J827" s="81"/>
      <c r="K827" s="81"/>
      <c r="L827" s="90"/>
      <c r="M827" s="84"/>
      <c r="N827" s="81"/>
      <c r="O827" s="81"/>
      <c r="P827" s="81"/>
      <c r="Q827" s="81"/>
      <c r="R827" s="90"/>
      <c r="S827" s="84"/>
      <c r="T827" s="81"/>
      <c r="U827" s="81"/>
      <c r="V827" s="81"/>
      <c r="W827" s="81"/>
      <c r="X827" s="90"/>
      <c r="AA827" s="81"/>
      <c r="AB827" s="81"/>
      <c r="AC827" s="81"/>
    </row>
    <row r="828" spans="2:29" ht="15" customHeight="1" x14ac:dyDescent="0.25">
      <c r="B828" s="81"/>
      <c r="C828" s="81"/>
      <c r="D828" s="81"/>
      <c r="E828" s="84"/>
      <c r="F828" s="90"/>
      <c r="G828" s="84"/>
      <c r="H828" s="81"/>
      <c r="I828" s="81"/>
      <c r="J828" s="81"/>
      <c r="K828" s="81"/>
      <c r="L828" s="90"/>
      <c r="M828" s="84"/>
      <c r="N828" s="81"/>
      <c r="O828" s="81"/>
      <c r="P828" s="81"/>
      <c r="Q828" s="81"/>
      <c r="R828" s="90"/>
      <c r="S828" s="84"/>
      <c r="T828" s="81"/>
      <c r="U828" s="81"/>
      <c r="V828" s="81"/>
      <c r="W828" s="81"/>
      <c r="X828" s="90"/>
      <c r="AA828" s="81"/>
      <c r="AB828" s="81"/>
      <c r="AC828" s="81"/>
    </row>
    <row r="829" spans="2:29" ht="15" customHeight="1" x14ac:dyDescent="0.25">
      <c r="B829" s="81"/>
      <c r="C829" s="81"/>
      <c r="D829" s="81"/>
      <c r="E829" s="84"/>
      <c r="F829" s="90"/>
      <c r="G829" s="84"/>
      <c r="H829" s="81"/>
      <c r="I829" s="81"/>
      <c r="J829" s="81"/>
      <c r="K829" s="81"/>
      <c r="L829" s="90"/>
      <c r="M829" s="84"/>
      <c r="N829" s="81"/>
      <c r="O829" s="81"/>
      <c r="P829" s="81"/>
      <c r="Q829" s="81"/>
      <c r="R829" s="90"/>
      <c r="S829" s="84"/>
      <c r="T829" s="81"/>
      <c r="U829" s="81"/>
      <c r="V829" s="81"/>
      <c r="W829" s="81"/>
      <c r="X829" s="90"/>
      <c r="AA829" s="81"/>
      <c r="AB829" s="81"/>
      <c r="AC829" s="81"/>
    </row>
    <row r="830" spans="2:29" ht="15" customHeight="1" x14ac:dyDescent="0.25">
      <c r="B830" s="81"/>
      <c r="C830" s="81"/>
      <c r="D830" s="81"/>
      <c r="E830" s="84"/>
      <c r="F830" s="90"/>
      <c r="G830" s="84"/>
      <c r="H830" s="81"/>
      <c r="I830" s="81"/>
      <c r="J830" s="81"/>
      <c r="K830" s="81"/>
      <c r="L830" s="90"/>
      <c r="M830" s="84"/>
      <c r="N830" s="81"/>
      <c r="O830" s="81"/>
      <c r="P830" s="81"/>
      <c r="Q830" s="81"/>
      <c r="R830" s="90"/>
      <c r="S830" s="84"/>
      <c r="T830" s="81"/>
      <c r="U830" s="81"/>
      <c r="V830" s="81"/>
      <c r="W830" s="81"/>
      <c r="X830" s="90"/>
      <c r="AA830" s="81"/>
      <c r="AB830" s="81"/>
      <c r="AC830" s="81"/>
    </row>
    <row r="831" spans="2:29" ht="15" customHeight="1" x14ac:dyDescent="0.25">
      <c r="B831" s="81"/>
      <c r="C831" s="81"/>
      <c r="D831" s="81"/>
      <c r="E831" s="84"/>
      <c r="F831" s="90"/>
      <c r="G831" s="84"/>
      <c r="H831" s="81"/>
      <c r="I831" s="81"/>
      <c r="J831" s="81"/>
      <c r="K831" s="81"/>
      <c r="L831" s="90"/>
      <c r="M831" s="84"/>
      <c r="N831" s="81"/>
      <c r="O831" s="81"/>
      <c r="P831" s="81"/>
      <c r="Q831" s="81"/>
      <c r="R831" s="90"/>
      <c r="S831" s="84"/>
      <c r="T831" s="81"/>
      <c r="U831" s="81"/>
      <c r="V831" s="81"/>
      <c r="W831" s="81"/>
      <c r="X831" s="90"/>
      <c r="AA831" s="81"/>
      <c r="AB831" s="81"/>
      <c r="AC831" s="81"/>
    </row>
    <row r="832" spans="2:29" ht="15" customHeight="1" x14ac:dyDescent="0.25">
      <c r="B832" s="81"/>
      <c r="C832" s="81"/>
      <c r="D832" s="81"/>
      <c r="E832" s="84"/>
      <c r="F832" s="90"/>
      <c r="G832" s="84"/>
      <c r="H832" s="81"/>
      <c r="I832" s="81"/>
      <c r="J832" s="81"/>
      <c r="K832" s="81"/>
      <c r="L832" s="90"/>
      <c r="M832" s="84"/>
      <c r="N832" s="81"/>
      <c r="O832" s="81"/>
      <c r="P832" s="81"/>
      <c r="Q832" s="81"/>
      <c r="R832" s="90"/>
      <c r="S832" s="84"/>
      <c r="T832" s="81"/>
      <c r="U832" s="81"/>
      <c r="V832" s="81"/>
      <c r="W832" s="81"/>
      <c r="X832" s="90"/>
      <c r="AA832" s="81"/>
      <c r="AB832" s="81"/>
      <c r="AC832" s="81"/>
    </row>
    <row r="833" spans="2:29" ht="15" customHeight="1" x14ac:dyDescent="0.25">
      <c r="B833" s="81"/>
      <c r="C833" s="81"/>
      <c r="D833" s="81"/>
      <c r="E833" s="84"/>
      <c r="F833" s="90"/>
      <c r="G833" s="84"/>
      <c r="H833" s="81"/>
      <c r="I833" s="81"/>
      <c r="J833" s="81"/>
      <c r="K833" s="81"/>
      <c r="L833" s="90"/>
      <c r="M833" s="84"/>
      <c r="N833" s="81"/>
      <c r="O833" s="81"/>
      <c r="P833" s="81"/>
      <c r="Q833" s="81"/>
      <c r="R833" s="90"/>
      <c r="S833" s="84"/>
      <c r="T833" s="81"/>
      <c r="U833" s="81"/>
      <c r="V833" s="81"/>
      <c r="W833" s="81"/>
      <c r="X833" s="90"/>
      <c r="AA833" s="81"/>
      <c r="AB833" s="81"/>
      <c r="AC833" s="81"/>
    </row>
    <row r="834" spans="2:29" ht="15" customHeight="1" x14ac:dyDescent="0.25">
      <c r="B834" s="81"/>
      <c r="C834" s="81"/>
      <c r="D834" s="81"/>
      <c r="E834" s="84"/>
      <c r="F834" s="90"/>
      <c r="G834" s="84"/>
      <c r="H834" s="81"/>
      <c r="I834" s="81"/>
      <c r="J834" s="81"/>
      <c r="K834" s="81"/>
      <c r="L834" s="90"/>
      <c r="M834" s="84"/>
      <c r="N834" s="81"/>
      <c r="O834" s="81"/>
      <c r="P834" s="81"/>
      <c r="Q834" s="81"/>
      <c r="R834" s="90"/>
      <c r="S834" s="84"/>
      <c r="T834" s="81"/>
      <c r="U834" s="81"/>
      <c r="V834" s="81"/>
      <c r="W834" s="81"/>
      <c r="X834" s="90"/>
      <c r="AA834" s="81"/>
      <c r="AB834" s="81"/>
      <c r="AC834" s="81"/>
    </row>
    <row r="835" spans="2:29" ht="15" customHeight="1" x14ac:dyDescent="0.25">
      <c r="B835" s="81"/>
      <c r="C835" s="81"/>
      <c r="D835" s="81"/>
      <c r="E835" s="84"/>
      <c r="F835" s="90"/>
      <c r="G835" s="84"/>
      <c r="H835" s="81"/>
      <c r="I835" s="81"/>
      <c r="J835" s="81"/>
      <c r="K835" s="81"/>
      <c r="L835" s="90"/>
      <c r="M835" s="84"/>
      <c r="N835" s="81"/>
      <c r="O835" s="81"/>
      <c r="P835" s="81"/>
      <c r="Q835" s="81"/>
      <c r="R835" s="90"/>
      <c r="S835" s="84"/>
      <c r="T835" s="81"/>
      <c r="U835" s="81"/>
      <c r="V835" s="81"/>
      <c r="W835" s="81"/>
      <c r="X835" s="90"/>
      <c r="AA835" s="81"/>
      <c r="AB835" s="81"/>
      <c r="AC835" s="81"/>
    </row>
    <row r="836" spans="2:29" ht="15" customHeight="1" x14ac:dyDescent="0.25">
      <c r="B836" s="81"/>
      <c r="C836" s="81"/>
      <c r="D836" s="81"/>
      <c r="E836" s="84"/>
      <c r="F836" s="90"/>
      <c r="G836" s="84"/>
      <c r="H836" s="81"/>
      <c r="I836" s="81"/>
      <c r="J836" s="81"/>
      <c r="K836" s="81"/>
      <c r="L836" s="90"/>
      <c r="M836" s="84"/>
      <c r="N836" s="81"/>
      <c r="O836" s="81"/>
      <c r="P836" s="81"/>
      <c r="Q836" s="81"/>
      <c r="R836" s="90"/>
      <c r="S836" s="84"/>
      <c r="T836" s="81"/>
      <c r="U836" s="81"/>
      <c r="V836" s="81"/>
      <c r="W836" s="81"/>
      <c r="X836" s="90"/>
      <c r="AA836" s="81"/>
      <c r="AB836" s="81"/>
      <c r="AC836" s="81"/>
    </row>
    <row r="837" spans="2:29" ht="15" customHeight="1" x14ac:dyDescent="0.25">
      <c r="B837" s="81"/>
      <c r="C837" s="81"/>
      <c r="D837" s="81"/>
      <c r="E837" s="84"/>
      <c r="F837" s="90"/>
      <c r="G837" s="84"/>
      <c r="H837" s="81"/>
      <c r="I837" s="81"/>
      <c r="J837" s="81"/>
      <c r="K837" s="81"/>
      <c r="L837" s="90"/>
      <c r="M837" s="84"/>
      <c r="N837" s="81"/>
      <c r="O837" s="81"/>
      <c r="P837" s="81"/>
      <c r="Q837" s="81"/>
      <c r="R837" s="90"/>
      <c r="S837" s="84"/>
      <c r="T837" s="81"/>
      <c r="U837" s="81"/>
      <c r="V837" s="81"/>
      <c r="W837" s="81"/>
      <c r="X837" s="90"/>
      <c r="AA837" s="81"/>
      <c r="AB837" s="81"/>
      <c r="AC837" s="81"/>
    </row>
    <row r="838" spans="2:29" ht="15" customHeight="1" x14ac:dyDescent="0.25">
      <c r="B838" s="81"/>
      <c r="C838" s="81"/>
      <c r="D838" s="81"/>
      <c r="E838" s="84"/>
      <c r="F838" s="90"/>
      <c r="G838" s="84"/>
      <c r="H838" s="81"/>
      <c r="I838" s="81"/>
      <c r="J838" s="81"/>
      <c r="K838" s="81"/>
      <c r="L838" s="90"/>
      <c r="M838" s="84"/>
      <c r="N838" s="81"/>
      <c r="O838" s="81"/>
      <c r="P838" s="81"/>
      <c r="Q838" s="81"/>
      <c r="R838" s="90"/>
      <c r="S838" s="84"/>
      <c r="T838" s="81"/>
      <c r="U838" s="81"/>
      <c r="V838" s="81"/>
      <c r="W838" s="81"/>
      <c r="X838" s="90"/>
      <c r="AA838" s="81"/>
      <c r="AB838" s="81"/>
      <c r="AC838" s="81"/>
    </row>
    <row r="839" spans="2:29" ht="15" customHeight="1" x14ac:dyDescent="0.25">
      <c r="B839" s="81"/>
      <c r="C839" s="81"/>
      <c r="D839" s="81"/>
      <c r="E839" s="84"/>
      <c r="F839" s="90"/>
      <c r="G839" s="84"/>
      <c r="H839" s="81"/>
      <c r="I839" s="81"/>
      <c r="J839" s="81"/>
      <c r="K839" s="81"/>
      <c r="L839" s="90"/>
      <c r="M839" s="84"/>
      <c r="N839" s="81"/>
      <c r="O839" s="81"/>
      <c r="P839" s="81"/>
      <c r="Q839" s="81"/>
      <c r="R839" s="90"/>
      <c r="S839" s="84"/>
      <c r="T839" s="81"/>
      <c r="U839" s="81"/>
      <c r="V839" s="81"/>
      <c r="W839" s="81"/>
      <c r="X839" s="90"/>
      <c r="AA839" s="81"/>
      <c r="AB839" s="81"/>
      <c r="AC839" s="81"/>
    </row>
    <row r="840" spans="2:29" ht="15" customHeight="1" x14ac:dyDescent="0.25">
      <c r="B840" s="81"/>
      <c r="C840" s="81"/>
      <c r="D840" s="81"/>
      <c r="E840" s="84"/>
      <c r="F840" s="90"/>
      <c r="G840" s="84"/>
      <c r="H840" s="81"/>
      <c r="I840" s="81"/>
      <c r="J840" s="81"/>
      <c r="K840" s="81"/>
      <c r="L840" s="90"/>
      <c r="M840" s="84"/>
      <c r="N840" s="81"/>
      <c r="O840" s="81"/>
      <c r="P840" s="81"/>
      <c r="Q840" s="81"/>
      <c r="R840" s="90"/>
      <c r="S840" s="84"/>
      <c r="T840" s="81"/>
      <c r="U840" s="81"/>
      <c r="V840" s="81"/>
      <c r="W840" s="81"/>
      <c r="X840" s="90"/>
      <c r="AA840" s="81"/>
      <c r="AB840" s="81"/>
      <c r="AC840" s="81"/>
    </row>
    <row r="841" spans="2:29" ht="15" customHeight="1" x14ac:dyDescent="0.25">
      <c r="B841" s="81"/>
      <c r="C841" s="81"/>
      <c r="D841" s="81"/>
      <c r="E841" s="84"/>
      <c r="F841" s="90"/>
      <c r="G841" s="84"/>
      <c r="H841" s="81"/>
      <c r="I841" s="81"/>
      <c r="J841" s="81"/>
      <c r="K841" s="81"/>
      <c r="L841" s="90"/>
      <c r="M841" s="84"/>
      <c r="N841" s="81"/>
      <c r="O841" s="81"/>
      <c r="P841" s="81"/>
      <c r="Q841" s="81"/>
      <c r="R841" s="90"/>
      <c r="S841" s="84"/>
      <c r="T841" s="81"/>
      <c r="U841" s="81"/>
      <c r="V841" s="81"/>
      <c r="W841" s="81"/>
      <c r="X841" s="90"/>
      <c r="AA841" s="81"/>
      <c r="AB841" s="81"/>
      <c r="AC841" s="81"/>
    </row>
    <row r="842" spans="2:29" ht="15" customHeight="1" x14ac:dyDescent="0.25">
      <c r="B842" s="81"/>
      <c r="C842" s="81"/>
      <c r="D842" s="81"/>
      <c r="E842" s="84"/>
      <c r="F842" s="90"/>
      <c r="G842" s="84"/>
      <c r="H842" s="81"/>
      <c r="I842" s="81"/>
      <c r="J842" s="81"/>
      <c r="K842" s="81"/>
      <c r="L842" s="90"/>
      <c r="M842" s="84"/>
      <c r="N842" s="81"/>
      <c r="O842" s="81"/>
      <c r="P842" s="81"/>
      <c r="Q842" s="81"/>
      <c r="R842" s="90"/>
      <c r="S842" s="84"/>
      <c r="T842" s="81"/>
      <c r="U842" s="81"/>
      <c r="V842" s="81"/>
      <c r="W842" s="81"/>
      <c r="X842" s="90"/>
      <c r="AA842" s="81"/>
      <c r="AB842" s="81"/>
      <c r="AC842" s="81"/>
    </row>
    <row r="843" spans="2:29" ht="15" customHeight="1" x14ac:dyDescent="0.25">
      <c r="B843" s="81"/>
      <c r="C843" s="81"/>
      <c r="D843" s="81"/>
      <c r="E843" s="84"/>
      <c r="F843" s="90"/>
      <c r="G843" s="84"/>
      <c r="H843" s="81"/>
      <c r="I843" s="81"/>
      <c r="J843" s="81"/>
      <c r="K843" s="81"/>
      <c r="L843" s="90"/>
      <c r="M843" s="84"/>
      <c r="N843" s="81"/>
      <c r="O843" s="81"/>
      <c r="P843" s="81"/>
      <c r="Q843" s="81"/>
      <c r="R843" s="90"/>
      <c r="S843" s="84"/>
      <c r="T843" s="81"/>
      <c r="U843" s="81"/>
      <c r="V843" s="81"/>
      <c r="W843" s="81"/>
      <c r="X843" s="90"/>
      <c r="AA843" s="81"/>
      <c r="AB843" s="81"/>
      <c r="AC843" s="81"/>
    </row>
    <row r="844" spans="2:29" ht="15" customHeight="1" x14ac:dyDescent="0.25">
      <c r="B844" s="81"/>
      <c r="C844" s="81"/>
      <c r="D844" s="81"/>
      <c r="E844" s="84"/>
      <c r="F844" s="90"/>
      <c r="G844" s="84"/>
      <c r="H844" s="81"/>
      <c r="I844" s="81"/>
      <c r="J844" s="81"/>
      <c r="K844" s="81"/>
      <c r="L844" s="90"/>
      <c r="M844" s="84"/>
      <c r="N844" s="81"/>
      <c r="O844" s="81"/>
      <c r="P844" s="81"/>
      <c r="Q844" s="81"/>
      <c r="R844" s="90"/>
      <c r="S844" s="84"/>
      <c r="T844" s="81"/>
      <c r="U844" s="81"/>
      <c r="V844" s="81"/>
      <c r="W844" s="81"/>
      <c r="X844" s="90"/>
      <c r="AA844" s="81"/>
      <c r="AB844" s="81"/>
      <c r="AC844" s="81"/>
    </row>
    <row r="845" spans="2:29" ht="15" customHeight="1" x14ac:dyDescent="0.25">
      <c r="B845" s="81"/>
      <c r="C845" s="81"/>
      <c r="D845" s="81"/>
      <c r="E845" s="84"/>
      <c r="F845" s="90"/>
      <c r="G845" s="84"/>
      <c r="H845" s="81"/>
      <c r="I845" s="81"/>
      <c r="J845" s="81"/>
      <c r="K845" s="81"/>
      <c r="L845" s="90"/>
      <c r="M845" s="84"/>
      <c r="N845" s="81"/>
      <c r="O845" s="81"/>
      <c r="P845" s="81"/>
      <c r="Q845" s="81"/>
      <c r="R845" s="90"/>
      <c r="S845" s="84"/>
      <c r="T845" s="81"/>
      <c r="U845" s="81"/>
      <c r="V845" s="81"/>
      <c r="W845" s="81"/>
      <c r="X845" s="90"/>
      <c r="AA845" s="81"/>
      <c r="AB845" s="81"/>
      <c r="AC845" s="81"/>
    </row>
    <row r="846" spans="2:29" ht="15" customHeight="1" x14ac:dyDescent="0.25">
      <c r="B846" s="81"/>
      <c r="C846" s="81"/>
      <c r="D846" s="81"/>
      <c r="E846" s="84"/>
      <c r="F846" s="90"/>
      <c r="G846" s="84"/>
      <c r="H846" s="81"/>
      <c r="I846" s="81"/>
      <c r="J846" s="81"/>
      <c r="K846" s="81"/>
      <c r="L846" s="90"/>
      <c r="M846" s="84"/>
      <c r="N846" s="81"/>
      <c r="O846" s="81"/>
      <c r="P846" s="81"/>
      <c r="Q846" s="81"/>
      <c r="R846" s="90"/>
      <c r="S846" s="84"/>
      <c r="T846" s="81"/>
      <c r="U846" s="81"/>
      <c r="V846" s="81"/>
      <c r="W846" s="81"/>
      <c r="X846" s="90"/>
      <c r="AA846" s="81"/>
      <c r="AB846" s="81"/>
      <c r="AC846" s="81"/>
    </row>
    <row r="847" spans="2:29" ht="15" customHeight="1" x14ac:dyDescent="0.25">
      <c r="B847" s="81"/>
      <c r="C847" s="81"/>
      <c r="D847" s="81"/>
      <c r="E847" s="84"/>
      <c r="F847" s="90"/>
      <c r="G847" s="84"/>
      <c r="H847" s="81"/>
      <c r="I847" s="81"/>
      <c r="J847" s="81"/>
      <c r="K847" s="81"/>
      <c r="L847" s="90"/>
      <c r="M847" s="84"/>
      <c r="N847" s="81"/>
      <c r="O847" s="81"/>
      <c r="P847" s="81"/>
      <c r="Q847" s="81"/>
      <c r="R847" s="90"/>
      <c r="S847" s="84"/>
      <c r="T847" s="81"/>
      <c r="U847" s="81"/>
      <c r="V847" s="81"/>
      <c r="W847" s="81"/>
      <c r="X847" s="90"/>
      <c r="AA847" s="81"/>
      <c r="AB847" s="81"/>
      <c r="AC847" s="81"/>
    </row>
    <row r="848" spans="2:29" ht="15" customHeight="1" x14ac:dyDescent="0.25">
      <c r="B848" s="81"/>
      <c r="C848" s="81"/>
      <c r="D848" s="81"/>
      <c r="E848" s="84"/>
      <c r="F848" s="90"/>
      <c r="G848" s="84"/>
      <c r="H848" s="81"/>
      <c r="I848" s="81"/>
      <c r="J848" s="81"/>
      <c r="K848" s="81"/>
      <c r="L848" s="90"/>
      <c r="M848" s="84"/>
      <c r="N848" s="81"/>
      <c r="O848" s="81"/>
      <c r="P848" s="81"/>
      <c r="Q848" s="81"/>
      <c r="R848" s="90"/>
      <c r="S848" s="84"/>
      <c r="T848" s="81"/>
      <c r="U848" s="81"/>
      <c r="V848" s="81"/>
      <c r="W848" s="81"/>
      <c r="X848" s="90"/>
      <c r="AA848" s="81"/>
      <c r="AB848" s="81"/>
      <c r="AC848" s="81"/>
    </row>
    <row r="849" spans="2:29" ht="15" customHeight="1" x14ac:dyDescent="0.25">
      <c r="B849" s="81"/>
      <c r="C849" s="81"/>
      <c r="D849" s="81"/>
      <c r="E849" s="84"/>
      <c r="F849" s="90"/>
      <c r="G849" s="84"/>
      <c r="H849" s="81"/>
      <c r="I849" s="81"/>
      <c r="J849" s="81"/>
      <c r="K849" s="81"/>
      <c r="L849" s="90"/>
      <c r="M849" s="84"/>
      <c r="N849" s="81"/>
      <c r="O849" s="81"/>
      <c r="P849" s="81"/>
      <c r="Q849" s="81"/>
      <c r="R849" s="90"/>
      <c r="S849" s="84"/>
      <c r="T849" s="81"/>
      <c r="U849" s="81"/>
      <c r="V849" s="81"/>
      <c r="W849" s="81"/>
      <c r="X849" s="90"/>
      <c r="AA849" s="81"/>
      <c r="AB849" s="81"/>
      <c r="AC849" s="81"/>
    </row>
    <row r="850" spans="2:29" ht="15" customHeight="1" x14ac:dyDescent="0.25">
      <c r="B850" s="81"/>
      <c r="C850" s="81"/>
      <c r="D850" s="81"/>
      <c r="E850" s="84"/>
      <c r="F850" s="90"/>
      <c r="G850" s="84"/>
      <c r="H850" s="81"/>
      <c r="I850" s="81"/>
      <c r="J850" s="81"/>
      <c r="K850" s="81"/>
      <c r="L850" s="90"/>
      <c r="M850" s="84"/>
      <c r="N850" s="81"/>
      <c r="O850" s="81"/>
      <c r="P850" s="81"/>
      <c r="Q850" s="81"/>
      <c r="R850" s="90"/>
      <c r="S850" s="84"/>
      <c r="T850" s="81"/>
      <c r="U850" s="81"/>
      <c r="V850" s="81"/>
      <c r="W850" s="81"/>
      <c r="X850" s="90"/>
      <c r="AA850" s="81"/>
      <c r="AB850" s="81"/>
      <c r="AC850" s="81"/>
    </row>
    <row r="851" spans="2:29" ht="15" customHeight="1" x14ac:dyDescent="0.25">
      <c r="B851" s="81"/>
      <c r="C851" s="81"/>
      <c r="D851" s="81"/>
      <c r="E851" s="84"/>
      <c r="F851" s="90"/>
      <c r="G851" s="84"/>
      <c r="H851" s="81"/>
      <c r="I851" s="81"/>
      <c r="J851" s="81"/>
      <c r="K851" s="81"/>
      <c r="L851" s="90"/>
      <c r="M851" s="84"/>
      <c r="N851" s="81"/>
      <c r="O851" s="81"/>
      <c r="P851" s="81"/>
      <c r="Q851" s="81"/>
      <c r="R851" s="90"/>
      <c r="S851" s="84"/>
      <c r="T851" s="81"/>
      <c r="U851" s="81"/>
      <c r="V851" s="81"/>
      <c r="W851" s="81"/>
      <c r="X851" s="90"/>
      <c r="AA851" s="81"/>
      <c r="AB851" s="81"/>
      <c r="AC851" s="81"/>
    </row>
    <row r="852" spans="2:29" ht="15" customHeight="1" x14ac:dyDescent="0.25">
      <c r="B852" s="81"/>
      <c r="C852" s="81"/>
      <c r="D852" s="81"/>
      <c r="E852" s="84"/>
      <c r="F852" s="90"/>
      <c r="G852" s="84"/>
      <c r="H852" s="81"/>
      <c r="I852" s="81"/>
      <c r="J852" s="81"/>
      <c r="K852" s="81"/>
      <c r="L852" s="90"/>
      <c r="M852" s="84"/>
      <c r="N852" s="81"/>
      <c r="O852" s="81"/>
      <c r="P852" s="81"/>
      <c r="Q852" s="81"/>
      <c r="R852" s="90"/>
      <c r="S852" s="84"/>
      <c r="T852" s="81"/>
      <c r="U852" s="81"/>
      <c r="V852" s="81"/>
      <c r="W852" s="81"/>
      <c r="X852" s="90"/>
      <c r="AA852" s="81"/>
      <c r="AB852" s="81"/>
      <c r="AC852" s="81"/>
    </row>
    <row r="853" spans="2:29" ht="15" customHeight="1" x14ac:dyDescent="0.25">
      <c r="B853" s="81"/>
      <c r="C853" s="81"/>
      <c r="D853" s="81"/>
      <c r="E853" s="84"/>
      <c r="F853" s="90"/>
      <c r="G853" s="84"/>
      <c r="H853" s="81"/>
      <c r="I853" s="81"/>
      <c r="J853" s="81"/>
      <c r="K853" s="81"/>
      <c r="L853" s="90"/>
      <c r="M853" s="84"/>
      <c r="N853" s="81"/>
      <c r="O853" s="81"/>
      <c r="P853" s="81"/>
      <c r="Q853" s="81"/>
      <c r="R853" s="90"/>
      <c r="S853" s="84"/>
      <c r="T853" s="81"/>
      <c r="U853" s="81"/>
      <c r="V853" s="81"/>
      <c r="W853" s="81"/>
      <c r="X853" s="90"/>
      <c r="AA853" s="81"/>
      <c r="AB853" s="81"/>
      <c r="AC853" s="81"/>
    </row>
    <row r="854" spans="2:29" ht="15" customHeight="1" x14ac:dyDescent="0.25">
      <c r="B854" s="81"/>
      <c r="C854" s="81"/>
      <c r="D854" s="81"/>
      <c r="E854" s="84"/>
      <c r="F854" s="90"/>
      <c r="G854" s="84"/>
      <c r="H854" s="81"/>
      <c r="I854" s="81"/>
      <c r="J854" s="81"/>
      <c r="K854" s="81"/>
      <c r="L854" s="90"/>
      <c r="M854" s="84"/>
      <c r="N854" s="81"/>
      <c r="O854" s="81"/>
      <c r="P854" s="81"/>
      <c r="Q854" s="81"/>
      <c r="R854" s="90"/>
      <c r="S854" s="84"/>
      <c r="T854" s="81"/>
      <c r="U854" s="81"/>
      <c r="V854" s="81"/>
      <c r="W854" s="81"/>
      <c r="X854" s="90"/>
      <c r="AA854" s="81"/>
      <c r="AB854" s="81"/>
      <c r="AC854" s="81"/>
    </row>
    <row r="855" spans="2:29" ht="15" customHeight="1" x14ac:dyDescent="0.25">
      <c r="B855" s="81"/>
      <c r="C855" s="81"/>
      <c r="D855" s="81"/>
      <c r="E855" s="84"/>
      <c r="F855" s="90"/>
      <c r="G855" s="84"/>
      <c r="H855" s="81"/>
      <c r="I855" s="81"/>
      <c r="J855" s="81"/>
      <c r="K855" s="81"/>
      <c r="L855" s="90"/>
      <c r="M855" s="84"/>
      <c r="N855" s="81"/>
      <c r="O855" s="81"/>
      <c r="P855" s="81"/>
      <c r="Q855" s="81"/>
      <c r="R855" s="90"/>
      <c r="S855" s="84"/>
      <c r="T855" s="81"/>
      <c r="U855" s="81"/>
      <c r="V855" s="81"/>
      <c r="W855" s="81"/>
      <c r="X855" s="90"/>
      <c r="AA855" s="81"/>
      <c r="AB855" s="81"/>
      <c r="AC855" s="81"/>
    </row>
    <row r="856" spans="2:29" ht="15" customHeight="1" x14ac:dyDescent="0.25">
      <c r="B856" s="81"/>
      <c r="C856" s="81"/>
      <c r="D856" s="81"/>
      <c r="E856" s="84"/>
      <c r="F856" s="90"/>
      <c r="G856" s="84"/>
      <c r="H856" s="81"/>
      <c r="I856" s="81"/>
      <c r="J856" s="81"/>
      <c r="K856" s="81"/>
      <c r="L856" s="90"/>
      <c r="M856" s="84"/>
      <c r="N856" s="81"/>
      <c r="O856" s="81"/>
      <c r="P856" s="81"/>
      <c r="Q856" s="81"/>
      <c r="R856" s="90"/>
      <c r="S856" s="84"/>
      <c r="T856" s="81"/>
      <c r="U856" s="81"/>
      <c r="V856" s="81"/>
      <c r="W856" s="81"/>
      <c r="X856" s="90"/>
      <c r="AA856" s="81"/>
      <c r="AB856" s="81"/>
      <c r="AC856" s="81"/>
    </row>
    <row r="857" spans="2:29" ht="15" customHeight="1" x14ac:dyDescent="0.25">
      <c r="B857" s="81"/>
      <c r="C857" s="81"/>
      <c r="D857" s="81"/>
      <c r="E857" s="84"/>
      <c r="F857" s="90"/>
      <c r="G857" s="84"/>
      <c r="H857" s="81"/>
      <c r="I857" s="81"/>
      <c r="J857" s="81"/>
      <c r="K857" s="81"/>
      <c r="L857" s="90"/>
      <c r="M857" s="84"/>
      <c r="N857" s="81"/>
      <c r="O857" s="81"/>
      <c r="P857" s="81"/>
      <c r="Q857" s="81"/>
      <c r="R857" s="90"/>
      <c r="S857" s="84"/>
      <c r="T857" s="81"/>
      <c r="U857" s="81"/>
      <c r="V857" s="81"/>
      <c r="W857" s="81"/>
      <c r="X857" s="90"/>
      <c r="AA857" s="81"/>
      <c r="AB857" s="81"/>
      <c r="AC857" s="81"/>
    </row>
    <row r="858" spans="2:29" ht="15" customHeight="1" x14ac:dyDescent="0.25">
      <c r="B858" s="81"/>
      <c r="C858" s="81"/>
      <c r="D858" s="81"/>
      <c r="E858" s="84"/>
      <c r="F858" s="90"/>
      <c r="G858" s="84"/>
      <c r="H858" s="81"/>
      <c r="I858" s="81"/>
      <c r="J858" s="81"/>
      <c r="K858" s="81"/>
      <c r="L858" s="90"/>
      <c r="M858" s="84"/>
      <c r="N858" s="81"/>
      <c r="O858" s="81"/>
      <c r="P858" s="81"/>
      <c r="Q858" s="81"/>
      <c r="R858" s="90"/>
      <c r="S858" s="84"/>
      <c r="T858" s="81"/>
      <c r="U858" s="81"/>
      <c r="V858" s="81"/>
      <c r="W858" s="81"/>
      <c r="X858" s="90"/>
      <c r="AA858" s="81"/>
      <c r="AB858" s="81"/>
      <c r="AC858" s="81"/>
    </row>
    <row r="859" spans="2:29" ht="15" customHeight="1" x14ac:dyDescent="0.25">
      <c r="B859" s="81"/>
      <c r="C859" s="81"/>
      <c r="D859" s="81"/>
      <c r="E859" s="84"/>
      <c r="F859" s="90"/>
      <c r="G859" s="84"/>
      <c r="H859" s="81"/>
      <c r="I859" s="81"/>
      <c r="J859" s="81"/>
      <c r="K859" s="81"/>
      <c r="L859" s="90"/>
      <c r="M859" s="84"/>
      <c r="N859" s="81"/>
      <c r="O859" s="81"/>
      <c r="P859" s="81"/>
      <c r="Q859" s="81"/>
      <c r="R859" s="90"/>
      <c r="S859" s="84"/>
      <c r="T859" s="81"/>
      <c r="U859" s="81"/>
      <c r="V859" s="81"/>
      <c r="W859" s="81"/>
      <c r="X859" s="90"/>
      <c r="AA859" s="81"/>
      <c r="AB859" s="81"/>
      <c r="AC859" s="81"/>
    </row>
    <row r="860" spans="2:29" ht="15" customHeight="1" x14ac:dyDescent="0.25">
      <c r="B860" s="81"/>
      <c r="C860" s="81"/>
      <c r="D860" s="81"/>
      <c r="E860" s="84"/>
      <c r="F860" s="90"/>
      <c r="G860" s="84"/>
      <c r="H860" s="81"/>
      <c r="I860" s="81"/>
      <c r="J860" s="81"/>
      <c r="K860" s="81"/>
      <c r="L860" s="90"/>
      <c r="M860" s="84"/>
      <c r="N860" s="81"/>
      <c r="O860" s="81"/>
      <c r="P860" s="81"/>
      <c r="Q860" s="81"/>
      <c r="R860" s="90"/>
      <c r="S860" s="84"/>
      <c r="T860" s="81"/>
      <c r="U860" s="81"/>
      <c r="V860" s="81"/>
      <c r="W860" s="81"/>
      <c r="X860" s="90"/>
      <c r="AA860" s="81"/>
      <c r="AB860" s="81"/>
      <c r="AC860" s="81"/>
    </row>
    <row r="861" spans="2:29" ht="15" customHeight="1" x14ac:dyDescent="0.25">
      <c r="B861" s="81"/>
      <c r="C861" s="81"/>
      <c r="D861" s="81"/>
      <c r="E861" s="84"/>
      <c r="F861" s="90"/>
      <c r="G861" s="84"/>
      <c r="H861" s="81"/>
      <c r="I861" s="81"/>
      <c r="J861" s="81"/>
      <c r="K861" s="81"/>
      <c r="L861" s="90"/>
      <c r="M861" s="84"/>
      <c r="N861" s="81"/>
      <c r="O861" s="81"/>
      <c r="P861" s="81"/>
      <c r="Q861" s="81"/>
      <c r="R861" s="90"/>
      <c r="S861" s="84"/>
      <c r="T861" s="81"/>
      <c r="U861" s="81"/>
      <c r="V861" s="81"/>
      <c r="W861" s="81"/>
      <c r="X861" s="90"/>
      <c r="AA861" s="81"/>
      <c r="AB861" s="81"/>
      <c r="AC861" s="81"/>
    </row>
    <row r="862" spans="2:29" ht="15" customHeight="1" x14ac:dyDescent="0.25">
      <c r="B862" s="81"/>
      <c r="C862" s="81"/>
      <c r="D862" s="81"/>
      <c r="E862" s="84"/>
      <c r="F862" s="90"/>
      <c r="G862" s="84"/>
      <c r="H862" s="81"/>
      <c r="I862" s="81"/>
      <c r="J862" s="81"/>
      <c r="K862" s="81"/>
      <c r="L862" s="90"/>
      <c r="M862" s="84"/>
      <c r="N862" s="81"/>
      <c r="O862" s="81"/>
      <c r="P862" s="81"/>
      <c r="Q862" s="81"/>
      <c r="R862" s="90"/>
      <c r="S862" s="84"/>
      <c r="T862" s="81"/>
      <c r="U862" s="81"/>
      <c r="V862" s="81"/>
      <c r="W862" s="81"/>
      <c r="X862" s="90"/>
      <c r="AA862" s="81"/>
      <c r="AB862" s="81"/>
      <c r="AC862" s="81"/>
    </row>
    <row r="863" spans="2:29" ht="15" customHeight="1" x14ac:dyDescent="0.25">
      <c r="B863" s="81"/>
      <c r="C863" s="81"/>
      <c r="D863" s="81"/>
      <c r="E863" s="84"/>
      <c r="F863" s="90"/>
      <c r="G863" s="84"/>
      <c r="H863" s="81"/>
      <c r="I863" s="81"/>
      <c r="J863" s="81"/>
      <c r="K863" s="81"/>
      <c r="L863" s="90"/>
      <c r="M863" s="84"/>
      <c r="N863" s="81"/>
      <c r="O863" s="81"/>
      <c r="P863" s="81"/>
      <c r="Q863" s="81"/>
      <c r="R863" s="90"/>
      <c r="S863" s="84"/>
      <c r="T863" s="81"/>
      <c r="U863" s="81"/>
      <c r="V863" s="81"/>
      <c r="W863" s="81"/>
      <c r="X863" s="90"/>
      <c r="AA863" s="81"/>
      <c r="AB863" s="81"/>
      <c r="AC863" s="81"/>
    </row>
    <row r="864" spans="2:29" ht="15" customHeight="1" x14ac:dyDescent="0.25">
      <c r="B864" s="81"/>
      <c r="C864" s="81"/>
      <c r="D864" s="81"/>
      <c r="E864" s="84"/>
      <c r="F864" s="90"/>
      <c r="G864" s="84"/>
      <c r="H864" s="81"/>
      <c r="I864" s="81"/>
      <c r="J864" s="81"/>
      <c r="K864" s="81"/>
      <c r="L864" s="90"/>
      <c r="M864" s="84"/>
      <c r="N864" s="81"/>
      <c r="O864" s="81"/>
      <c r="P864" s="81"/>
      <c r="Q864" s="81"/>
      <c r="R864" s="90"/>
      <c r="S864" s="84"/>
      <c r="T864" s="81"/>
      <c r="U864" s="81"/>
      <c r="V864" s="81"/>
      <c r="W864" s="81"/>
      <c r="X864" s="90"/>
      <c r="AA864" s="81"/>
      <c r="AB864" s="81"/>
      <c r="AC864" s="81"/>
    </row>
    <row r="865" spans="2:29" ht="15" customHeight="1" x14ac:dyDescent="0.25">
      <c r="B865" s="81"/>
      <c r="C865" s="81"/>
      <c r="D865" s="81"/>
      <c r="E865" s="84"/>
      <c r="F865" s="90"/>
      <c r="G865" s="84"/>
      <c r="H865" s="81"/>
      <c r="I865" s="81"/>
      <c r="J865" s="81"/>
      <c r="K865" s="81"/>
      <c r="L865" s="90"/>
      <c r="M865" s="84"/>
      <c r="N865" s="81"/>
      <c r="O865" s="81"/>
      <c r="P865" s="81"/>
      <c r="Q865" s="81"/>
      <c r="R865" s="90"/>
      <c r="S865" s="84"/>
      <c r="T865" s="81"/>
      <c r="U865" s="81"/>
      <c r="V865" s="81"/>
      <c r="W865" s="81"/>
      <c r="X865" s="90"/>
      <c r="AA865" s="81"/>
      <c r="AB865" s="81"/>
      <c r="AC865" s="81"/>
    </row>
    <row r="866" spans="2:29" ht="15" customHeight="1" x14ac:dyDescent="0.25">
      <c r="B866" s="81"/>
      <c r="C866" s="81"/>
      <c r="D866" s="81"/>
      <c r="E866" s="84"/>
      <c r="F866" s="90"/>
      <c r="G866" s="84"/>
      <c r="H866" s="81"/>
      <c r="I866" s="81"/>
      <c r="J866" s="81"/>
      <c r="K866" s="81"/>
      <c r="L866" s="90"/>
      <c r="M866" s="84"/>
      <c r="N866" s="81"/>
      <c r="O866" s="81"/>
      <c r="P866" s="81"/>
      <c r="Q866" s="81"/>
      <c r="R866" s="90"/>
      <c r="S866" s="84"/>
      <c r="T866" s="81"/>
      <c r="U866" s="81"/>
      <c r="V866" s="81"/>
      <c r="W866" s="81"/>
      <c r="X866" s="90"/>
      <c r="AA866" s="81"/>
      <c r="AB866" s="81"/>
      <c r="AC866" s="81"/>
    </row>
    <row r="867" spans="2:29" ht="15" customHeight="1" x14ac:dyDescent="0.25">
      <c r="B867" s="81"/>
      <c r="C867" s="81"/>
      <c r="D867" s="81"/>
      <c r="E867" s="84"/>
      <c r="F867" s="90"/>
      <c r="G867" s="84"/>
      <c r="H867" s="81"/>
      <c r="I867" s="81"/>
      <c r="J867" s="81"/>
      <c r="K867" s="81"/>
      <c r="L867" s="90"/>
      <c r="M867" s="84"/>
      <c r="N867" s="81"/>
      <c r="O867" s="81"/>
      <c r="P867" s="81"/>
      <c r="Q867" s="81"/>
      <c r="R867" s="90"/>
      <c r="S867" s="84"/>
      <c r="T867" s="81"/>
      <c r="U867" s="81"/>
      <c r="V867" s="81"/>
      <c r="W867" s="81"/>
      <c r="X867" s="90"/>
      <c r="AA867" s="81"/>
      <c r="AB867" s="81"/>
      <c r="AC867" s="81"/>
    </row>
    <row r="868" spans="2:29" ht="15" customHeight="1" x14ac:dyDescent="0.25">
      <c r="B868" s="81"/>
      <c r="C868" s="81"/>
      <c r="D868" s="81"/>
      <c r="E868" s="84"/>
      <c r="F868" s="90"/>
      <c r="G868" s="84"/>
      <c r="H868" s="81"/>
      <c r="I868" s="81"/>
      <c r="J868" s="81"/>
      <c r="K868" s="81"/>
      <c r="L868" s="90"/>
      <c r="M868" s="84"/>
      <c r="N868" s="81"/>
      <c r="O868" s="81"/>
      <c r="P868" s="81"/>
      <c r="Q868" s="81"/>
      <c r="R868" s="90"/>
      <c r="S868" s="84"/>
      <c r="T868" s="81"/>
      <c r="U868" s="81"/>
      <c r="V868" s="81"/>
      <c r="W868" s="81"/>
      <c r="X868" s="90"/>
      <c r="AA868" s="81"/>
      <c r="AB868" s="81"/>
      <c r="AC868" s="81"/>
    </row>
    <row r="869" spans="2:29" ht="15" customHeight="1" x14ac:dyDescent="0.25">
      <c r="B869" s="81"/>
      <c r="C869" s="81"/>
      <c r="D869" s="81"/>
      <c r="E869" s="84"/>
      <c r="F869" s="90"/>
      <c r="G869" s="84"/>
      <c r="H869" s="81"/>
      <c r="I869" s="81"/>
      <c r="J869" s="81"/>
      <c r="K869" s="81"/>
      <c r="L869" s="90"/>
      <c r="M869" s="84"/>
      <c r="N869" s="81"/>
      <c r="O869" s="81"/>
      <c r="P869" s="81"/>
      <c r="Q869" s="81"/>
      <c r="R869" s="90"/>
      <c r="S869" s="84"/>
      <c r="T869" s="81"/>
      <c r="U869" s="81"/>
      <c r="V869" s="81"/>
      <c r="W869" s="81"/>
      <c r="X869" s="90"/>
      <c r="AA869" s="81"/>
      <c r="AB869" s="81"/>
      <c r="AC869" s="81"/>
    </row>
    <row r="870" spans="2:29" ht="15" customHeight="1" x14ac:dyDescent="0.25">
      <c r="B870" s="81"/>
      <c r="C870" s="81"/>
      <c r="D870" s="81"/>
      <c r="E870" s="84"/>
      <c r="F870" s="90"/>
      <c r="G870" s="84"/>
      <c r="H870" s="81"/>
      <c r="I870" s="81"/>
      <c r="J870" s="81"/>
      <c r="K870" s="81"/>
      <c r="L870" s="90"/>
      <c r="M870" s="84"/>
      <c r="N870" s="81"/>
      <c r="O870" s="81"/>
      <c r="P870" s="81"/>
      <c r="Q870" s="81"/>
      <c r="R870" s="90"/>
      <c r="S870" s="84"/>
      <c r="T870" s="81"/>
      <c r="U870" s="81"/>
      <c r="V870" s="81"/>
      <c r="W870" s="81"/>
      <c r="X870" s="90"/>
      <c r="AA870" s="81"/>
      <c r="AB870" s="81"/>
      <c r="AC870" s="81"/>
    </row>
    <row r="871" spans="2:29" ht="15" customHeight="1" x14ac:dyDescent="0.25">
      <c r="B871" s="81"/>
      <c r="C871" s="81"/>
      <c r="D871" s="81"/>
      <c r="E871" s="84"/>
      <c r="F871" s="90"/>
      <c r="G871" s="84"/>
      <c r="H871" s="81"/>
      <c r="I871" s="81"/>
      <c r="J871" s="81"/>
      <c r="K871" s="81"/>
      <c r="L871" s="90"/>
      <c r="M871" s="84"/>
      <c r="N871" s="81"/>
      <c r="O871" s="81"/>
      <c r="P871" s="81"/>
      <c r="Q871" s="81"/>
      <c r="R871" s="90"/>
      <c r="S871" s="84"/>
      <c r="T871" s="81"/>
      <c r="U871" s="81"/>
      <c r="V871" s="81"/>
      <c r="W871" s="81"/>
      <c r="X871" s="90"/>
      <c r="AA871" s="81"/>
      <c r="AB871" s="81"/>
      <c r="AC871" s="81"/>
    </row>
    <row r="872" spans="2:29" ht="15" customHeight="1" x14ac:dyDescent="0.25">
      <c r="B872" s="81"/>
      <c r="C872" s="81"/>
      <c r="D872" s="81"/>
      <c r="E872" s="84"/>
      <c r="F872" s="90"/>
      <c r="G872" s="84"/>
      <c r="H872" s="81"/>
      <c r="I872" s="81"/>
      <c r="J872" s="81"/>
      <c r="K872" s="81"/>
      <c r="L872" s="90"/>
      <c r="M872" s="84"/>
      <c r="N872" s="81"/>
      <c r="O872" s="81"/>
      <c r="P872" s="81"/>
      <c r="Q872" s="81"/>
      <c r="R872" s="90"/>
      <c r="S872" s="84"/>
      <c r="T872" s="81"/>
      <c r="U872" s="81"/>
      <c r="V872" s="81"/>
      <c r="W872" s="81"/>
      <c r="X872" s="90"/>
      <c r="AA872" s="81"/>
      <c r="AB872" s="81"/>
      <c r="AC872" s="81"/>
    </row>
    <row r="873" spans="2:29" ht="15" customHeight="1" x14ac:dyDescent="0.25">
      <c r="B873" s="81"/>
      <c r="C873" s="81"/>
      <c r="D873" s="81"/>
      <c r="E873" s="84"/>
      <c r="F873" s="90"/>
      <c r="G873" s="84"/>
      <c r="H873" s="81"/>
      <c r="I873" s="81"/>
      <c r="J873" s="81"/>
      <c r="K873" s="81"/>
      <c r="L873" s="90"/>
      <c r="M873" s="84"/>
      <c r="N873" s="81"/>
      <c r="O873" s="81"/>
      <c r="P873" s="81"/>
      <c r="Q873" s="81"/>
      <c r="R873" s="90"/>
      <c r="S873" s="84"/>
      <c r="T873" s="81"/>
      <c r="U873" s="81"/>
      <c r="V873" s="81"/>
      <c r="W873" s="81"/>
      <c r="X873" s="90"/>
      <c r="AA873" s="81"/>
      <c r="AB873" s="81"/>
      <c r="AC873" s="81"/>
    </row>
    <row r="874" spans="2:29" ht="15" customHeight="1" x14ac:dyDescent="0.25">
      <c r="B874" s="81"/>
      <c r="C874" s="81"/>
      <c r="D874" s="81"/>
      <c r="E874" s="84"/>
      <c r="F874" s="90"/>
      <c r="G874" s="84"/>
      <c r="H874" s="81"/>
      <c r="I874" s="81"/>
      <c r="J874" s="81"/>
      <c r="K874" s="81"/>
      <c r="L874" s="90"/>
      <c r="M874" s="84"/>
      <c r="N874" s="81"/>
      <c r="O874" s="81"/>
      <c r="P874" s="81"/>
      <c r="Q874" s="81"/>
      <c r="R874" s="90"/>
      <c r="S874" s="84"/>
      <c r="T874" s="81"/>
      <c r="U874" s="81"/>
      <c r="V874" s="81"/>
      <c r="W874" s="81"/>
      <c r="X874" s="90"/>
      <c r="AA874" s="81"/>
      <c r="AB874" s="81"/>
      <c r="AC874" s="81"/>
    </row>
    <row r="875" spans="2:29" ht="15" customHeight="1" x14ac:dyDescent="0.25">
      <c r="B875" s="81"/>
      <c r="C875" s="81"/>
      <c r="D875" s="81"/>
      <c r="E875" s="84"/>
      <c r="F875" s="90"/>
      <c r="G875" s="84"/>
      <c r="H875" s="81"/>
      <c r="I875" s="81"/>
      <c r="J875" s="81"/>
      <c r="K875" s="81"/>
      <c r="L875" s="90"/>
      <c r="M875" s="84"/>
      <c r="N875" s="81"/>
      <c r="O875" s="81"/>
      <c r="P875" s="81"/>
      <c r="Q875" s="81"/>
      <c r="R875" s="90"/>
      <c r="S875" s="84"/>
      <c r="T875" s="81"/>
      <c r="U875" s="81"/>
      <c r="V875" s="81"/>
      <c r="W875" s="81"/>
      <c r="X875" s="90"/>
      <c r="AA875" s="81"/>
      <c r="AB875" s="81"/>
      <c r="AC875" s="81"/>
    </row>
    <row r="876" spans="2:29" ht="15" customHeight="1" x14ac:dyDescent="0.25">
      <c r="B876" s="81"/>
      <c r="C876" s="81"/>
      <c r="D876" s="81"/>
      <c r="E876" s="84"/>
      <c r="F876" s="90"/>
      <c r="G876" s="84"/>
      <c r="H876" s="81"/>
      <c r="I876" s="81"/>
      <c r="J876" s="81"/>
      <c r="K876" s="81"/>
      <c r="L876" s="90"/>
      <c r="M876" s="84"/>
      <c r="N876" s="81"/>
      <c r="O876" s="81"/>
      <c r="P876" s="81"/>
      <c r="Q876" s="81"/>
      <c r="R876" s="90"/>
      <c r="S876" s="84"/>
      <c r="T876" s="81"/>
      <c r="U876" s="81"/>
      <c r="V876" s="81"/>
      <c r="W876" s="81"/>
      <c r="X876" s="90"/>
      <c r="AA876" s="81"/>
      <c r="AB876" s="81"/>
      <c r="AC876" s="81"/>
    </row>
    <row r="877" spans="2:29" ht="15" customHeight="1" x14ac:dyDescent="0.25">
      <c r="B877" s="81"/>
      <c r="C877" s="81"/>
      <c r="D877" s="81"/>
      <c r="E877" s="84"/>
      <c r="F877" s="90"/>
      <c r="G877" s="84"/>
      <c r="H877" s="81"/>
      <c r="I877" s="81"/>
      <c r="J877" s="81"/>
      <c r="K877" s="81"/>
      <c r="L877" s="90"/>
      <c r="M877" s="84"/>
      <c r="N877" s="81"/>
      <c r="O877" s="81"/>
      <c r="P877" s="81"/>
      <c r="Q877" s="81"/>
      <c r="R877" s="90"/>
      <c r="S877" s="84"/>
      <c r="T877" s="81"/>
      <c r="U877" s="81"/>
      <c r="V877" s="81"/>
      <c r="W877" s="81"/>
      <c r="X877" s="90"/>
      <c r="AA877" s="81"/>
      <c r="AB877" s="81"/>
      <c r="AC877" s="81"/>
    </row>
    <row r="878" spans="2:29" ht="15" customHeight="1" x14ac:dyDescent="0.25">
      <c r="B878" s="81"/>
      <c r="C878" s="81"/>
      <c r="D878" s="81"/>
      <c r="E878" s="84"/>
      <c r="F878" s="90"/>
      <c r="G878" s="84"/>
      <c r="H878" s="81"/>
      <c r="I878" s="81"/>
      <c r="J878" s="81"/>
      <c r="K878" s="81"/>
      <c r="L878" s="90"/>
      <c r="M878" s="84"/>
      <c r="N878" s="81"/>
      <c r="O878" s="81"/>
      <c r="P878" s="81"/>
      <c r="Q878" s="81"/>
      <c r="R878" s="90"/>
      <c r="S878" s="84"/>
      <c r="T878" s="81"/>
      <c r="U878" s="81"/>
      <c r="V878" s="81"/>
      <c r="W878" s="81"/>
      <c r="X878" s="90"/>
      <c r="AA878" s="81"/>
      <c r="AB878" s="81"/>
      <c r="AC878" s="81"/>
    </row>
    <row r="879" spans="2:29" ht="15" customHeight="1" x14ac:dyDescent="0.25">
      <c r="B879" s="81"/>
      <c r="C879" s="81"/>
      <c r="D879" s="81"/>
      <c r="E879" s="84"/>
      <c r="F879" s="90"/>
      <c r="G879" s="84"/>
      <c r="H879" s="81"/>
      <c r="I879" s="81"/>
      <c r="J879" s="81"/>
      <c r="K879" s="81"/>
      <c r="L879" s="90"/>
      <c r="M879" s="84"/>
      <c r="N879" s="81"/>
      <c r="O879" s="81"/>
      <c r="P879" s="81"/>
      <c r="Q879" s="81"/>
      <c r="R879" s="90"/>
      <c r="S879" s="84"/>
      <c r="T879" s="81"/>
      <c r="U879" s="81"/>
      <c r="V879" s="81"/>
      <c r="W879" s="81"/>
      <c r="X879" s="90"/>
      <c r="AA879" s="81"/>
      <c r="AB879" s="81"/>
      <c r="AC879" s="81"/>
    </row>
    <row r="880" spans="2:29" ht="15" customHeight="1" x14ac:dyDescent="0.25">
      <c r="B880" s="81"/>
      <c r="C880" s="81"/>
      <c r="D880" s="81"/>
      <c r="E880" s="84"/>
      <c r="F880" s="90"/>
      <c r="G880" s="84"/>
      <c r="H880" s="81"/>
      <c r="I880" s="81"/>
      <c r="J880" s="81"/>
      <c r="K880" s="81"/>
      <c r="L880" s="90"/>
      <c r="M880" s="84"/>
      <c r="N880" s="81"/>
      <c r="O880" s="81"/>
      <c r="P880" s="81"/>
      <c r="Q880" s="81"/>
      <c r="R880" s="90"/>
      <c r="S880" s="84"/>
      <c r="T880" s="81"/>
      <c r="U880" s="81"/>
      <c r="V880" s="81"/>
      <c r="W880" s="81"/>
      <c r="X880" s="90"/>
      <c r="AA880" s="81"/>
      <c r="AB880" s="81"/>
      <c r="AC880" s="81"/>
    </row>
    <row r="881" spans="2:29" ht="15" customHeight="1" x14ac:dyDescent="0.25">
      <c r="B881" s="81"/>
      <c r="C881" s="81"/>
      <c r="D881" s="81"/>
      <c r="E881" s="84"/>
      <c r="F881" s="90"/>
      <c r="G881" s="84"/>
      <c r="H881" s="81"/>
      <c r="I881" s="81"/>
      <c r="J881" s="81"/>
      <c r="K881" s="81"/>
      <c r="L881" s="90"/>
      <c r="M881" s="84"/>
      <c r="N881" s="81"/>
      <c r="O881" s="81"/>
      <c r="P881" s="81"/>
      <c r="Q881" s="81"/>
      <c r="R881" s="90"/>
      <c r="S881" s="84"/>
      <c r="T881" s="81"/>
      <c r="U881" s="81"/>
      <c r="V881" s="81"/>
      <c r="W881" s="81"/>
      <c r="X881" s="90"/>
      <c r="AA881" s="81"/>
      <c r="AB881" s="81"/>
      <c r="AC881" s="81"/>
    </row>
    <row r="882" spans="2:29" ht="15" customHeight="1" x14ac:dyDescent="0.25">
      <c r="B882" s="81"/>
      <c r="C882" s="81"/>
      <c r="D882" s="81"/>
      <c r="E882" s="84"/>
      <c r="F882" s="90"/>
      <c r="G882" s="84"/>
      <c r="H882" s="81"/>
      <c r="I882" s="81"/>
      <c r="J882" s="81"/>
      <c r="K882" s="81"/>
      <c r="L882" s="90"/>
      <c r="M882" s="84"/>
      <c r="N882" s="81"/>
      <c r="O882" s="81"/>
      <c r="P882" s="81"/>
      <c r="Q882" s="81"/>
      <c r="R882" s="90"/>
      <c r="S882" s="84"/>
      <c r="T882" s="81"/>
      <c r="U882" s="81"/>
      <c r="V882" s="81"/>
      <c r="W882" s="81"/>
      <c r="X882" s="90"/>
      <c r="AA882" s="81"/>
      <c r="AB882" s="81"/>
      <c r="AC882" s="81"/>
    </row>
    <row r="883" spans="2:29" ht="15" customHeight="1" x14ac:dyDescent="0.25">
      <c r="B883" s="81"/>
      <c r="C883" s="81"/>
      <c r="D883" s="81"/>
      <c r="E883" s="84"/>
      <c r="F883" s="90"/>
      <c r="G883" s="84"/>
      <c r="H883" s="81"/>
      <c r="I883" s="81"/>
      <c r="J883" s="81"/>
      <c r="K883" s="81"/>
      <c r="L883" s="90"/>
      <c r="M883" s="84"/>
      <c r="N883" s="81"/>
      <c r="O883" s="81"/>
      <c r="P883" s="81"/>
      <c r="Q883" s="81"/>
      <c r="R883" s="90"/>
      <c r="S883" s="84"/>
      <c r="T883" s="81"/>
      <c r="U883" s="81"/>
      <c r="V883" s="81"/>
      <c r="W883" s="81"/>
      <c r="X883" s="90"/>
      <c r="AA883" s="81"/>
      <c r="AB883" s="81"/>
      <c r="AC883" s="81"/>
    </row>
    <row r="884" spans="2:29" ht="15" customHeight="1" x14ac:dyDescent="0.25">
      <c r="B884" s="81"/>
      <c r="C884" s="81"/>
      <c r="D884" s="81"/>
      <c r="E884" s="84"/>
      <c r="F884" s="90"/>
      <c r="G884" s="84"/>
      <c r="H884" s="81"/>
      <c r="I884" s="81"/>
      <c r="J884" s="81"/>
      <c r="K884" s="81"/>
      <c r="L884" s="90"/>
      <c r="M884" s="84"/>
      <c r="N884" s="81"/>
      <c r="O884" s="81"/>
      <c r="P884" s="81"/>
      <c r="Q884" s="81"/>
      <c r="R884" s="90"/>
      <c r="S884" s="84"/>
      <c r="T884" s="81"/>
      <c r="U884" s="81"/>
      <c r="V884" s="81"/>
      <c r="W884" s="81"/>
      <c r="X884" s="90"/>
      <c r="AA884" s="81"/>
      <c r="AB884" s="81"/>
      <c r="AC884" s="81"/>
    </row>
    <row r="885" spans="2:29" ht="15" customHeight="1" x14ac:dyDescent="0.25">
      <c r="B885" s="81"/>
      <c r="C885" s="81"/>
      <c r="D885" s="81"/>
      <c r="E885" s="84"/>
      <c r="F885" s="90"/>
      <c r="G885" s="84"/>
      <c r="H885" s="81"/>
      <c r="I885" s="81"/>
      <c r="J885" s="81"/>
      <c r="K885" s="81"/>
      <c r="L885" s="90"/>
      <c r="M885" s="84"/>
      <c r="N885" s="81"/>
      <c r="O885" s="81"/>
      <c r="P885" s="81"/>
      <c r="Q885" s="81"/>
      <c r="R885" s="90"/>
      <c r="S885" s="84"/>
      <c r="T885" s="81"/>
      <c r="U885" s="81"/>
      <c r="V885" s="81"/>
      <c r="W885" s="81"/>
      <c r="X885" s="90"/>
      <c r="AA885" s="81"/>
      <c r="AB885" s="81"/>
      <c r="AC885" s="81"/>
    </row>
    <row r="886" spans="2:29" ht="15" customHeight="1" x14ac:dyDescent="0.25">
      <c r="B886" s="81"/>
      <c r="C886" s="81"/>
      <c r="D886" s="81"/>
      <c r="E886" s="84"/>
      <c r="F886" s="90"/>
      <c r="G886" s="84"/>
      <c r="H886" s="81"/>
      <c r="I886" s="81"/>
      <c r="J886" s="81"/>
      <c r="K886" s="81"/>
      <c r="L886" s="90"/>
      <c r="M886" s="84"/>
      <c r="N886" s="81"/>
      <c r="O886" s="81"/>
      <c r="P886" s="81"/>
      <c r="Q886" s="81"/>
      <c r="R886" s="90"/>
      <c r="S886" s="84"/>
      <c r="T886" s="81"/>
      <c r="U886" s="81"/>
      <c r="V886" s="81"/>
      <c r="W886" s="81"/>
      <c r="X886" s="90"/>
      <c r="AA886" s="81"/>
      <c r="AB886" s="81"/>
      <c r="AC886" s="81"/>
    </row>
    <row r="887" spans="2:29" ht="15" customHeight="1" x14ac:dyDescent="0.25">
      <c r="B887" s="81"/>
      <c r="C887" s="81"/>
      <c r="D887" s="81"/>
      <c r="E887" s="84"/>
      <c r="F887" s="90"/>
      <c r="G887" s="84"/>
      <c r="H887" s="81"/>
      <c r="I887" s="81"/>
      <c r="J887" s="81"/>
      <c r="K887" s="81"/>
      <c r="L887" s="90"/>
      <c r="M887" s="84"/>
      <c r="N887" s="81"/>
      <c r="O887" s="81"/>
      <c r="P887" s="81"/>
      <c r="Q887" s="81"/>
      <c r="R887" s="90"/>
      <c r="S887" s="84"/>
      <c r="T887" s="81"/>
      <c r="U887" s="81"/>
      <c r="V887" s="81"/>
      <c r="W887" s="81"/>
      <c r="X887" s="90"/>
      <c r="AA887" s="81"/>
      <c r="AB887" s="81"/>
      <c r="AC887" s="81"/>
    </row>
    <row r="888" spans="2:29" ht="15" customHeight="1" x14ac:dyDescent="0.25">
      <c r="B888" s="81"/>
      <c r="C888" s="81"/>
      <c r="D888" s="81"/>
      <c r="E888" s="84"/>
      <c r="F888" s="90"/>
      <c r="G888" s="84"/>
      <c r="H888" s="81"/>
      <c r="I888" s="81"/>
      <c r="J888" s="81"/>
      <c r="K888" s="81"/>
      <c r="L888" s="90"/>
      <c r="M888" s="84"/>
      <c r="N888" s="81"/>
      <c r="O888" s="81"/>
      <c r="P888" s="81"/>
      <c r="Q888" s="81"/>
      <c r="R888" s="90"/>
      <c r="S888" s="84"/>
      <c r="T888" s="81"/>
      <c r="U888" s="81"/>
      <c r="V888" s="81"/>
      <c r="W888" s="81"/>
      <c r="X888" s="90"/>
      <c r="AA888" s="81"/>
      <c r="AB888" s="81"/>
      <c r="AC888" s="81"/>
    </row>
    <row r="889" spans="2:29" ht="15" customHeight="1" x14ac:dyDescent="0.25">
      <c r="B889" s="81"/>
      <c r="C889" s="81"/>
      <c r="D889" s="81"/>
      <c r="E889" s="84"/>
      <c r="F889" s="90"/>
      <c r="G889" s="84"/>
      <c r="H889" s="81"/>
      <c r="I889" s="81"/>
      <c r="J889" s="81"/>
      <c r="K889" s="81"/>
      <c r="L889" s="90"/>
      <c r="M889" s="84"/>
      <c r="N889" s="81"/>
      <c r="O889" s="81"/>
      <c r="P889" s="81"/>
      <c r="Q889" s="81"/>
      <c r="R889" s="90"/>
      <c r="S889" s="84"/>
      <c r="T889" s="81"/>
      <c r="U889" s="81"/>
      <c r="V889" s="81"/>
      <c r="W889" s="81"/>
      <c r="X889" s="90"/>
      <c r="AA889" s="81"/>
      <c r="AB889" s="81"/>
      <c r="AC889" s="81"/>
    </row>
    <row r="890" spans="2:29" ht="15" customHeight="1" x14ac:dyDescent="0.25">
      <c r="B890" s="81"/>
      <c r="C890" s="81"/>
      <c r="D890" s="81"/>
      <c r="E890" s="84"/>
      <c r="F890" s="90"/>
      <c r="G890" s="84"/>
      <c r="H890" s="81"/>
      <c r="I890" s="81"/>
      <c r="J890" s="81"/>
      <c r="K890" s="81"/>
      <c r="L890" s="90"/>
      <c r="M890" s="84"/>
      <c r="N890" s="81"/>
      <c r="O890" s="81"/>
      <c r="P890" s="81"/>
      <c r="Q890" s="81"/>
      <c r="R890" s="90"/>
      <c r="S890" s="84"/>
      <c r="T890" s="81"/>
      <c r="U890" s="81"/>
      <c r="V890" s="81"/>
      <c r="W890" s="81"/>
      <c r="X890" s="90"/>
      <c r="AA890" s="81"/>
      <c r="AB890" s="81"/>
      <c r="AC890" s="81"/>
    </row>
    <row r="891" spans="2:29" ht="15" customHeight="1" x14ac:dyDescent="0.25">
      <c r="B891" s="81"/>
      <c r="C891" s="81"/>
      <c r="D891" s="81"/>
      <c r="E891" s="84"/>
      <c r="F891" s="90"/>
      <c r="G891" s="84"/>
      <c r="H891" s="81"/>
      <c r="I891" s="81"/>
      <c r="J891" s="81"/>
      <c r="K891" s="81"/>
      <c r="L891" s="90"/>
      <c r="M891" s="84"/>
      <c r="N891" s="81"/>
      <c r="O891" s="81"/>
      <c r="P891" s="81"/>
      <c r="Q891" s="81"/>
      <c r="R891" s="90"/>
      <c r="S891" s="84"/>
      <c r="T891" s="81"/>
      <c r="U891" s="81"/>
      <c r="V891" s="81"/>
      <c r="W891" s="81"/>
      <c r="X891" s="90"/>
      <c r="AA891" s="81"/>
      <c r="AB891" s="81"/>
      <c r="AC891" s="81"/>
    </row>
    <row r="892" spans="2:29" ht="15" customHeight="1" x14ac:dyDescent="0.25">
      <c r="B892" s="81"/>
      <c r="C892" s="81"/>
      <c r="D892" s="81"/>
      <c r="E892" s="84"/>
      <c r="F892" s="90"/>
      <c r="G892" s="84"/>
      <c r="H892" s="81"/>
      <c r="I892" s="81"/>
      <c r="J892" s="81"/>
      <c r="K892" s="81"/>
      <c r="L892" s="90"/>
      <c r="M892" s="84"/>
      <c r="N892" s="81"/>
      <c r="O892" s="81"/>
      <c r="P892" s="81"/>
      <c r="Q892" s="81"/>
      <c r="R892" s="90"/>
      <c r="S892" s="84"/>
      <c r="T892" s="81"/>
      <c r="U892" s="81"/>
      <c r="V892" s="81"/>
      <c r="W892" s="81"/>
      <c r="X892" s="90"/>
      <c r="AA892" s="81"/>
      <c r="AB892" s="81"/>
      <c r="AC892" s="81"/>
    </row>
    <row r="893" spans="2:29" ht="15" customHeight="1" x14ac:dyDescent="0.25">
      <c r="B893" s="81"/>
      <c r="C893" s="81"/>
      <c r="D893" s="81"/>
      <c r="E893" s="84"/>
      <c r="F893" s="90"/>
      <c r="G893" s="84"/>
      <c r="H893" s="81"/>
      <c r="I893" s="81"/>
      <c r="J893" s="81"/>
      <c r="K893" s="81"/>
      <c r="L893" s="90"/>
      <c r="M893" s="84"/>
      <c r="N893" s="81"/>
      <c r="O893" s="81"/>
      <c r="P893" s="81"/>
      <c r="Q893" s="81"/>
      <c r="R893" s="90"/>
      <c r="S893" s="84"/>
      <c r="T893" s="81"/>
      <c r="U893" s="81"/>
      <c r="V893" s="81"/>
      <c r="W893" s="81"/>
      <c r="X893" s="90"/>
      <c r="AA893" s="81"/>
      <c r="AB893" s="81"/>
      <c r="AC893" s="81"/>
    </row>
    <row r="894" spans="2:29" ht="15" customHeight="1" x14ac:dyDescent="0.25">
      <c r="B894" s="81"/>
      <c r="C894" s="81"/>
      <c r="D894" s="81"/>
      <c r="E894" s="84"/>
      <c r="F894" s="90"/>
      <c r="G894" s="84"/>
      <c r="H894" s="81"/>
      <c r="I894" s="81"/>
      <c r="J894" s="81"/>
      <c r="K894" s="81"/>
      <c r="L894" s="90"/>
      <c r="M894" s="84"/>
      <c r="N894" s="81"/>
      <c r="O894" s="81"/>
      <c r="P894" s="81"/>
      <c r="Q894" s="81"/>
      <c r="R894" s="90"/>
      <c r="S894" s="84"/>
      <c r="T894" s="81"/>
      <c r="U894" s="81"/>
      <c r="V894" s="81"/>
      <c r="W894" s="81"/>
      <c r="X894" s="90"/>
      <c r="AA894" s="81"/>
      <c r="AB894" s="81"/>
      <c r="AC894" s="81"/>
    </row>
    <row r="895" spans="2:29" ht="15" customHeight="1" x14ac:dyDescent="0.25">
      <c r="B895" s="81"/>
      <c r="C895" s="81"/>
      <c r="D895" s="81"/>
      <c r="E895" s="84"/>
      <c r="F895" s="90"/>
      <c r="G895" s="84"/>
      <c r="H895" s="81"/>
      <c r="I895" s="81"/>
      <c r="J895" s="81"/>
      <c r="K895" s="81"/>
      <c r="L895" s="90"/>
      <c r="M895" s="84"/>
      <c r="N895" s="81"/>
      <c r="O895" s="81"/>
      <c r="P895" s="81"/>
      <c r="Q895" s="81"/>
      <c r="R895" s="90"/>
      <c r="S895" s="84"/>
      <c r="T895" s="81"/>
      <c r="U895" s="81"/>
      <c r="V895" s="81"/>
      <c r="W895" s="81"/>
      <c r="X895" s="90"/>
      <c r="AA895" s="81"/>
      <c r="AB895" s="81"/>
      <c r="AC895" s="81"/>
    </row>
    <row r="896" spans="2:29" ht="15" customHeight="1" x14ac:dyDescent="0.25">
      <c r="B896" s="81"/>
      <c r="C896" s="81"/>
      <c r="D896" s="81"/>
      <c r="E896" s="84"/>
      <c r="F896" s="90"/>
      <c r="G896" s="84"/>
      <c r="H896" s="81"/>
      <c r="I896" s="81"/>
      <c r="J896" s="81"/>
      <c r="K896" s="81"/>
      <c r="L896" s="90"/>
      <c r="M896" s="84"/>
      <c r="N896" s="81"/>
      <c r="O896" s="81"/>
      <c r="P896" s="81"/>
      <c r="Q896" s="81"/>
      <c r="R896" s="90"/>
      <c r="S896" s="84"/>
      <c r="T896" s="81"/>
      <c r="U896" s="81"/>
      <c r="V896" s="81"/>
      <c r="W896" s="81"/>
      <c r="X896" s="90"/>
      <c r="AA896" s="81"/>
      <c r="AB896" s="81"/>
      <c r="AC896" s="81"/>
    </row>
    <row r="897" spans="2:29" ht="15" customHeight="1" x14ac:dyDescent="0.25">
      <c r="B897" s="81"/>
      <c r="C897" s="81"/>
      <c r="D897" s="81"/>
      <c r="E897" s="84"/>
      <c r="F897" s="90"/>
      <c r="G897" s="84"/>
      <c r="H897" s="81"/>
      <c r="I897" s="81"/>
      <c r="J897" s="81"/>
      <c r="K897" s="81"/>
      <c r="L897" s="90"/>
      <c r="M897" s="84"/>
      <c r="N897" s="81"/>
      <c r="O897" s="81"/>
      <c r="P897" s="81"/>
      <c r="Q897" s="81"/>
      <c r="R897" s="90"/>
      <c r="S897" s="84"/>
      <c r="T897" s="81"/>
      <c r="U897" s="81"/>
      <c r="V897" s="81"/>
      <c r="W897" s="81"/>
      <c r="X897" s="90"/>
      <c r="AA897" s="81"/>
      <c r="AB897" s="81"/>
      <c r="AC897" s="81"/>
    </row>
    <row r="898" spans="2:29" ht="15" customHeight="1" x14ac:dyDescent="0.25">
      <c r="B898" s="81"/>
      <c r="C898" s="81"/>
      <c r="D898" s="81"/>
      <c r="E898" s="84"/>
      <c r="F898" s="90"/>
      <c r="G898" s="84"/>
      <c r="H898" s="81"/>
      <c r="I898" s="81"/>
      <c r="J898" s="81"/>
      <c r="K898" s="81"/>
      <c r="L898" s="90"/>
      <c r="M898" s="84"/>
      <c r="N898" s="81"/>
      <c r="O898" s="81"/>
      <c r="P898" s="81"/>
      <c r="Q898" s="81"/>
      <c r="R898" s="90"/>
      <c r="S898" s="84"/>
      <c r="T898" s="81"/>
      <c r="U898" s="81"/>
      <c r="V898" s="81"/>
      <c r="W898" s="81"/>
      <c r="X898" s="90"/>
      <c r="AA898" s="81"/>
      <c r="AB898" s="81"/>
      <c r="AC898" s="81"/>
    </row>
    <row r="899" spans="2:29" ht="15" customHeight="1" x14ac:dyDescent="0.25">
      <c r="B899" s="81"/>
      <c r="C899" s="81"/>
      <c r="D899" s="81"/>
      <c r="E899" s="84"/>
      <c r="F899" s="90"/>
      <c r="G899" s="84"/>
      <c r="H899" s="81"/>
      <c r="I899" s="81"/>
      <c r="J899" s="81"/>
      <c r="K899" s="81"/>
      <c r="L899" s="90"/>
      <c r="M899" s="84"/>
      <c r="N899" s="81"/>
      <c r="O899" s="81"/>
      <c r="P899" s="81"/>
      <c r="Q899" s="81"/>
      <c r="R899" s="90"/>
      <c r="S899" s="84"/>
      <c r="T899" s="81"/>
      <c r="U899" s="81"/>
      <c r="V899" s="81"/>
      <c r="W899" s="81"/>
      <c r="X899" s="90"/>
      <c r="AA899" s="81"/>
      <c r="AB899" s="81"/>
      <c r="AC899" s="81"/>
    </row>
    <row r="900" spans="2:29" ht="15" customHeight="1" x14ac:dyDescent="0.25">
      <c r="B900" s="81"/>
      <c r="C900" s="81"/>
      <c r="D900" s="81"/>
      <c r="E900" s="84"/>
      <c r="F900" s="90"/>
      <c r="G900" s="84"/>
      <c r="H900" s="81"/>
      <c r="I900" s="81"/>
      <c r="J900" s="81"/>
      <c r="K900" s="81"/>
      <c r="L900" s="90"/>
      <c r="M900" s="84"/>
      <c r="N900" s="81"/>
      <c r="O900" s="81"/>
      <c r="P900" s="81"/>
      <c r="Q900" s="81"/>
      <c r="R900" s="90"/>
      <c r="S900" s="84"/>
      <c r="T900" s="81"/>
      <c r="U900" s="81"/>
      <c r="V900" s="81"/>
      <c r="W900" s="81"/>
      <c r="X900" s="90"/>
      <c r="AA900" s="81"/>
      <c r="AB900" s="81"/>
      <c r="AC900" s="81"/>
    </row>
    <row r="901" spans="2:29" ht="15" customHeight="1" x14ac:dyDescent="0.25">
      <c r="B901" s="81"/>
      <c r="C901" s="81"/>
      <c r="D901" s="81"/>
      <c r="E901" s="84"/>
      <c r="F901" s="90"/>
      <c r="G901" s="84"/>
      <c r="H901" s="81"/>
      <c r="I901" s="81"/>
      <c r="J901" s="81"/>
      <c r="K901" s="81"/>
      <c r="L901" s="90"/>
      <c r="M901" s="84"/>
      <c r="N901" s="81"/>
      <c r="O901" s="81"/>
      <c r="P901" s="81"/>
      <c r="Q901" s="81"/>
      <c r="R901" s="90"/>
      <c r="S901" s="84"/>
      <c r="T901" s="81"/>
      <c r="U901" s="81"/>
      <c r="V901" s="81"/>
      <c r="W901" s="81"/>
      <c r="X901" s="90"/>
      <c r="AA901" s="81"/>
      <c r="AB901" s="81"/>
      <c r="AC901" s="81"/>
    </row>
    <row r="902" spans="2:29" ht="15" customHeight="1" x14ac:dyDescent="0.25">
      <c r="B902" s="81"/>
      <c r="C902" s="81"/>
      <c r="D902" s="81"/>
      <c r="E902" s="84"/>
      <c r="F902" s="90"/>
      <c r="G902" s="84"/>
      <c r="H902" s="81"/>
      <c r="I902" s="81"/>
      <c r="J902" s="81"/>
      <c r="K902" s="81"/>
      <c r="L902" s="90"/>
      <c r="M902" s="84"/>
      <c r="N902" s="81"/>
      <c r="O902" s="81"/>
      <c r="P902" s="81"/>
      <c r="Q902" s="81"/>
      <c r="R902" s="90"/>
      <c r="S902" s="84"/>
      <c r="T902" s="81"/>
      <c r="U902" s="81"/>
      <c r="V902" s="81"/>
      <c r="W902" s="81"/>
      <c r="X902" s="90"/>
      <c r="AA902" s="81"/>
      <c r="AB902" s="81"/>
      <c r="AC902" s="81"/>
    </row>
    <row r="903" spans="2:29" ht="15" customHeight="1" x14ac:dyDescent="0.25">
      <c r="B903" s="81"/>
      <c r="C903" s="81"/>
      <c r="D903" s="81"/>
      <c r="E903" s="84"/>
      <c r="F903" s="90"/>
      <c r="G903" s="84"/>
      <c r="H903" s="81"/>
      <c r="I903" s="81"/>
      <c r="J903" s="81"/>
      <c r="K903" s="81"/>
      <c r="L903" s="90"/>
      <c r="M903" s="84"/>
      <c r="N903" s="81"/>
      <c r="O903" s="81"/>
      <c r="P903" s="81"/>
      <c r="Q903" s="81"/>
      <c r="R903" s="90"/>
      <c r="S903" s="84"/>
      <c r="T903" s="81"/>
      <c r="U903" s="81"/>
      <c r="V903" s="81"/>
      <c r="W903" s="81"/>
      <c r="X903" s="90"/>
      <c r="AA903" s="81"/>
      <c r="AB903" s="81"/>
      <c r="AC903" s="81"/>
    </row>
    <row r="904" spans="2:29" ht="15" customHeight="1" x14ac:dyDescent="0.25">
      <c r="B904" s="81"/>
      <c r="C904" s="81"/>
      <c r="D904" s="81"/>
      <c r="E904" s="84"/>
      <c r="F904" s="90"/>
      <c r="G904" s="84"/>
      <c r="H904" s="81"/>
      <c r="I904" s="81"/>
      <c r="J904" s="81"/>
      <c r="K904" s="81"/>
      <c r="L904" s="90"/>
      <c r="M904" s="84"/>
      <c r="N904" s="81"/>
      <c r="O904" s="81"/>
      <c r="P904" s="81"/>
      <c r="Q904" s="81"/>
      <c r="R904" s="90"/>
      <c r="S904" s="84"/>
      <c r="T904" s="81"/>
      <c r="U904" s="81"/>
      <c r="V904" s="81"/>
      <c r="W904" s="81"/>
      <c r="X904" s="90"/>
      <c r="AA904" s="81"/>
      <c r="AB904" s="81"/>
      <c r="AC904" s="81"/>
    </row>
    <row r="905" spans="2:29" ht="15" customHeight="1" x14ac:dyDescent="0.25">
      <c r="B905" s="81"/>
      <c r="C905" s="81"/>
      <c r="D905" s="81"/>
      <c r="E905" s="84"/>
      <c r="F905" s="90"/>
      <c r="G905" s="84"/>
      <c r="H905" s="81"/>
      <c r="I905" s="81"/>
      <c r="J905" s="81"/>
      <c r="K905" s="81"/>
      <c r="L905" s="90"/>
      <c r="M905" s="84"/>
      <c r="N905" s="81"/>
      <c r="O905" s="81"/>
      <c r="P905" s="81"/>
      <c r="Q905" s="81"/>
      <c r="R905" s="90"/>
      <c r="S905" s="84"/>
      <c r="T905" s="81"/>
      <c r="U905" s="81"/>
      <c r="V905" s="81"/>
      <c r="W905" s="81"/>
      <c r="X905" s="90"/>
      <c r="AA905" s="81"/>
      <c r="AB905" s="81"/>
      <c r="AC905" s="81"/>
    </row>
    <row r="906" spans="2:29" ht="15" customHeight="1" x14ac:dyDescent="0.25">
      <c r="B906" s="81"/>
      <c r="C906" s="81"/>
      <c r="D906" s="81"/>
      <c r="E906" s="84"/>
      <c r="F906" s="90"/>
      <c r="G906" s="84"/>
      <c r="H906" s="81"/>
      <c r="I906" s="81"/>
      <c r="J906" s="81"/>
      <c r="K906" s="81"/>
      <c r="L906" s="90"/>
      <c r="M906" s="84"/>
      <c r="N906" s="81"/>
      <c r="O906" s="81"/>
      <c r="P906" s="81"/>
      <c r="Q906" s="81"/>
      <c r="R906" s="90"/>
      <c r="S906" s="84"/>
      <c r="T906" s="81"/>
      <c r="U906" s="81"/>
      <c r="V906" s="81"/>
      <c r="W906" s="81"/>
      <c r="X906" s="90"/>
      <c r="AA906" s="81"/>
      <c r="AB906" s="81"/>
      <c r="AC906" s="81"/>
    </row>
    <row r="907" spans="2:29" ht="15" customHeight="1" x14ac:dyDescent="0.25">
      <c r="B907" s="81"/>
      <c r="C907" s="81"/>
      <c r="D907" s="81"/>
      <c r="E907" s="84"/>
      <c r="F907" s="90"/>
      <c r="G907" s="84"/>
      <c r="H907" s="81"/>
      <c r="I907" s="81"/>
      <c r="J907" s="81"/>
      <c r="K907" s="81"/>
      <c r="L907" s="90"/>
      <c r="M907" s="84"/>
      <c r="N907" s="81"/>
      <c r="O907" s="81"/>
      <c r="P907" s="81"/>
      <c r="Q907" s="81"/>
      <c r="R907" s="90"/>
      <c r="S907" s="84"/>
      <c r="T907" s="81"/>
      <c r="U907" s="81"/>
      <c r="V907" s="81"/>
      <c r="W907" s="81"/>
      <c r="X907" s="90"/>
      <c r="AA907" s="81"/>
      <c r="AB907" s="81"/>
      <c r="AC907" s="81"/>
    </row>
    <row r="908" spans="2:29" ht="15" customHeight="1" x14ac:dyDescent="0.25">
      <c r="B908" s="81"/>
      <c r="C908" s="81"/>
      <c r="D908" s="81"/>
      <c r="E908" s="84"/>
      <c r="F908" s="90"/>
      <c r="G908" s="84"/>
      <c r="H908" s="81"/>
      <c r="I908" s="81"/>
      <c r="J908" s="81"/>
      <c r="K908" s="81"/>
      <c r="L908" s="90"/>
      <c r="M908" s="84"/>
      <c r="N908" s="81"/>
      <c r="O908" s="81"/>
      <c r="P908" s="81"/>
      <c r="Q908" s="81"/>
      <c r="R908" s="90"/>
      <c r="S908" s="84"/>
      <c r="T908" s="81"/>
      <c r="U908" s="81"/>
      <c r="V908" s="81"/>
      <c r="W908" s="81"/>
      <c r="X908" s="90"/>
      <c r="AA908" s="81"/>
      <c r="AB908" s="81"/>
      <c r="AC908" s="81"/>
    </row>
    <row r="909" spans="2:29" ht="15" customHeight="1" x14ac:dyDescent="0.25">
      <c r="B909" s="81"/>
      <c r="C909" s="81"/>
      <c r="D909" s="81"/>
      <c r="E909" s="84"/>
      <c r="F909" s="90"/>
      <c r="G909" s="84"/>
      <c r="H909" s="81"/>
      <c r="I909" s="81"/>
      <c r="J909" s="81"/>
      <c r="K909" s="81"/>
      <c r="L909" s="90"/>
      <c r="M909" s="84"/>
      <c r="N909" s="81"/>
      <c r="O909" s="81"/>
      <c r="P909" s="81"/>
      <c r="Q909" s="81"/>
      <c r="R909" s="90"/>
      <c r="S909" s="84"/>
      <c r="T909" s="81"/>
      <c r="U909" s="81"/>
      <c r="V909" s="81"/>
      <c r="W909" s="81"/>
      <c r="X909" s="90"/>
      <c r="AA909" s="81"/>
      <c r="AB909" s="81"/>
      <c r="AC909" s="81"/>
    </row>
    <row r="910" spans="2:29" ht="15" customHeight="1" x14ac:dyDescent="0.25">
      <c r="B910" s="81"/>
      <c r="C910" s="81"/>
      <c r="D910" s="81"/>
      <c r="E910" s="84"/>
      <c r="F910" s="90"/>
      <c r="G910" s="84"/>
      <c r="H910" s="81"/>
      <c r="I910" s="81"/>
      <c r="J910" s="81"/>
      <c r="K910" s="81"/>
      <c r="L910" s="90"/>
      <c r="M910" s="84"/>
      <c r="N910" s="81"/>
      <c r="O910" s="81"/>
      <c r="P910" s="81"/>
      <c r="Q910" s="81"/>
      <c r="R910" s="90"/>
      <c r="S910" s="84"/>
      <c r="T910" s="81"/>
      <c r="U910" s="81"/>
      <c r="V910" s="81"/>
      <c r="W910" s="81"/>
      <c r="X910" s="90"/>
      <c r="AA910" s="81"/>
      <c r="AB910" s="81"/>
      <c r="AC910" s="81"/>
    </row>
    <row r="911" spans="2:29" ht="15" customHeight="1" x14ac:dyDescent="0.25">
      <c r="B911" s="81"/>
      <c r="C911" s="81"/>
      <c r="D911" s="81"/>
      <c r="E911" s="84"/>
      <c r="F911" s="90"/>
      <c r="G911" s="84"/>
      <c r="H911" s="81"/>
      <c r="I911" s="81"/>
      <c r="J911" s="81"/>
      <c r="K911" s="81"/>
      <c r="L911" s="90"/>
      <c r="M911" s="84"/>
      <c r="N911" s="81"/>
      <c r="O911" s="81"/>
      <c r="P911" s="81"/>
      <c r="Q911" s="81"/>
      <c r="R911" s="90"/>
      <c r="S911" s="84"/>
      <c r="T911" s="81"/>
      <c r="U911" s="81"/>
      <c r="V911" s="81"/>
      <c r="W911" s="81"/>
      <c r="X911" s="90"/>
      <c r="AA911" s="81"/>
      <c r="AB911" s="81"/>
      <c r="AC911" s="81"/>
    </row>
    <row r="912" spans="2:29" ht="15" customHeight="1" x14ac:dyDescent="0.25">
      <c r="B912" s="81"/>
      <c r="C912" s="81"/>
      <c r="D912" s="81"/>
      <c r="E912" s="84"/>
      <c r="F912" s="90"/>
      <c r="G912" s="84"/>
      <c r="H912" s="81"/>
      <c r="I912" s="81"/>
      <c r="J912" s="81"/>
      <c r="K912" s="81"/>
      <c r="L912" s="90"/>
      <c r="M912" s="84"/>
      <c r="N912" s="81"/>
      <c r="O912" s="81"/>
      <c r="P912" s="81"/>
      <c r="Q912" s="81"/>
      <c r="R912" s="90"/>
      <c r="S912" s="84"/>
      <c r="T912" s="81"/>
      <c r="U912" s="81"/>
      <c r="V912" s="81"/>
      <c r="W912" s="81"/>
      <c r="X912" s="90"/>
      <c r="AA912" s="81"/>
      <c r="AB912" s="81"/>
      <c r="AC912" s="81"/>
    </row>
    <row r="913" spans="2:29" ht="15" customHeight="1" x14ac:dyDescent="0.25">
      <c r="B913" s="81"/>
      <c r="C913" s="81"/>
      <c r="D913" s="81"/>
      <c r="E913" s="84"/>
      <c r="F913" s="90"/>
      <c r="G913" s="84"/>
      <c r="H913" s="81"/>
      <c r="I913" s="81"/>
      <c r="J913" s="81"/>
      <c r="K913" s="81"/>
      <c r="L913" s="90"/>
      <c r="M913" s="84"/>
      <c r="N913" s="81"/>
      <c r="O913" s="81"/>
      <c r="P913" s="81"/>
      <c r="Q913" s="81"/>
      <c r="R913" s="90"/>
      <c r="S913" s="84"/>
      <c r="T913" s="81"/>
      <c r="U913" s="81"/>
      <c r="V913" s="81"/>
      <c r="W913" s="81"/>
      <c r="X913" s="90"/>
      <c r="AA913" s="81"/>
      <c r="AB913" s="81"/>
      <c r="AC913" s="81"/>
    </row>
    <row r="914" spans="2:29" ht="15" customHeight="1" x14ac:dyDescent="0.25">
      <c r="B914" s="81"/>
      <c r="C914" s="81"/>
      <c r="D914" s="81"/>
      <c r="E914" s="84"/>
      <c r="F914" s="90"/>
      <c r="G914" s="84"/>
      <c r="H914" s="81"/>
      <c r="I914" s="81"/>
      <c r="J914" s="81"/>
      <c r="K914" s="81"/>
      <c r="L914" s="90"/>
      <c r="M914" s="84"/>
      <c r="N914" s="81"/>
      <c r="O914" s="81"/>
      <c r="P914" s="81"/>
      <c r="Q914" s="81"/>
      <c r="R914" s="90"/>
      <c r="S914" s="84"/>
      <c r="T914" s="81"/>
      <c r="U914" s="81"/>
      <c r="V914" s="81"/>
      <c r="W914" s="81"/>
      <c r="X914" s="90"/>
      <c r="AA914" s="81"/>
      <c r="AB914" s="81"/>
      <c r="AC914" s="81"/>
    </row>
    <row r="915" spans="2:29" ht="15" customHeight="1" x14ac:dyDescent="0.25">
      <c r="B915" s="81"/>
      <c r="C915" s="81"/>
      <c r="D915" s="81"/>
      <c r="E915" s="84"/>
      <c r="F915" s="90"/>
      <c r="G915" s="84"/>
      <c r="H915" s="81"/>
      <c r="I915" s="81"/>
      <c r="J915" s="81"/>
      <c r="K915" s="81"/>
      <c r="L915" s="90"/>
      <c r="M915" s="84"/>
      <c r="N915" s="81"/>
      <c r="O915" s="81"/>
      <c r="P915" s="81"/>
      <c r="Q915" s="81"/>
      <c r="R915" s="90"/>
      <c r="S915" s="84"/>
      <c r="T915" s="81"/>
      <c r="U915" s="81"/>
      <c r="V915" s="81"/>
      <c r="W915" s="81"/>
      <c r="X915" s="90"/>
      <c r="AA915" s="81"/>
      <c r="AB915" s="81"/>
      <c r="AC915" s="81"/>
    </row>
    <row r="916" spans="2:29" ht="15" customHeight="1" x14ac:dyDescent="0.25">
      <c r="B916" s="81"/>
      <c r="C916" s="81"/>
      <c r="D916" s="81"/>
      <c r="E916" s="84"/>
      <c r="F916" s="90"/>
      <c r="G916" s="84"/>
      <c r="H916" s="81"/>
      <c r="I916" s="81"/>
      <c r="J916" s="81"/>
      <c r="K916" s="81"/>
      <c r="L916" s="90"/>
      <c r="M916" s="84"/>
      <c r="N916" s="81"/>
      <c r="O916" s="81"/>
      <c r="P916" s="81"/>
      <c r="Q916" s="81"/>
      <c r="R916" s="90"/>
      <c r="S916" s="84"/>
      <c r="T916" s="81"/>
      <c r="U916" s="81"/>
      <c r="V916" s="81"/>
      <c r="W916" s="81"/>
      <c r="X916" s="90"/>
      <c r="AA916" s="81"/>
      <c r="AB916" s="81"/>
      <c r="AC916" s="81"/>
    </row>
    <row r="917" spans="2:29" ht="15" customHeight="1" x14ac:dyDescent="0.25">
      <c r="B917" s="81"/>
      <c r="C917" s="81"/>
      <c r="D917" s="81"/>
      <c r="E917" s="84"/>
      <c r="F917" s="90"/>
      <c r="G917" s="84"/>
      <c r="H917" s="81"/>
      <c r="I917" s="81"/>
      <c r="J917" s="81"/>
      <c r="K917" s="81"/>
      <c r="L917" s="90"/>
      <c r="M917" s="84"/>
      <c r="N917" s="81"/>
      <c r="O917" s="81"/>
      <c r="P917" s="81"/>
      <c r="Q917" s="81"/>
      <c r="R917" s="90"/>
      <c r="S917" s="84"/>
      <c r="T917" s="81"/>
      <c r="U917" s="81"/>
      <c r="V917" s="81"/>
      <c r="W917" s="81"/>
      <c r="X917" s="90"/>
      <c r="AA917" s="81"/>
      <c r="AB917" s="81"/>
      <c r="AC917" s="81"/>
    </row>
    <row r="918" spans="2:29" ht="15" customHeight="1" x14ac:dyDescent="0.25">
      <c r="B918" s="81"/>
      <c r="C918" s="81"/>
      <c r="D918" s="81"/>
      <c r="E918" s="84"/>
      <c r="F918" s="90"/>
      <c r="G918" s="84"/>
      <c r="H918" s="81"/>
      <c r="I918" s="81"/>
      <c r="J918" s="81"/>
      <c r="K918" s="81"/>
      <c r="L918" s="90"/>
      <c r="M918" s="84"/>
      <c r="N918" s="81"/>
      <c r="O918" s="81"/>
      <c r="P918" s="81"/>
      <c r="Q918" s="81"/>
      <c r="R918" s="90"/>
      <c r="S918" s="84"/>
      <c r="T918" s="81"/>
      <c r="U918" s="81"/>
      <c r="V918" s="81"/>
      <c r="W918" s="81"/>
      <c r="X918" s="90"/>
      <c r="AA918" s="81"/>
      <c r="AB918" s="81"/>
      <c r="AC918" s="81"/>
    </row>
    <row r="919" spans="2:29" ht="15" customHeight="1" x14ac:dyDescent="0.25">
      <c r="B919" s="81"/>
      <c r="C919" s="81"/>
      <c r="D919" s="81"/>
      <c r="E919" s="84"/>
      <c r="F919" s="90"/>
      <c r="G919" s="84"/>
      <c r="H919" s="81"/>
      <c r="I919" s="81"/>
      <c r="J919" s="81"/>
      <c r="K919" s="81"/>
      <c r="L919" s="90"/>
      <c r="M919" s="84"/>
      <c r="N919" s="81"/>
      <c r="O919" s="81"/>
      <c r="P919" s="81"/>
      <c r="Q919" s="81"/>
      <c r="R919" s="90"/>
      <c r="S919" s="84"/>
      <c r="T919" s="81"/>
      <c r="U919" s="81"/>
      <c r="V919" s="81"/>
      <c r="W919" s="81"/>
      <c r="X919" s="90"/>
      <c r="AA919" s="81"/>
      <c r="AB919" s="81"/>
      <c r="AC919" s="81"/>
    </row>
    <row r="920" spans="2:29" ht="15" customHeight="1" x14ac:dyDescent="0.25">
      <c r="B920" s="81"/>
      <c r="C920" s="81"/>
      <c r="D920" s="81"/>
      <c r="E920" s="84"/>
      <c r="F920" s="90"/>
      <c r="G920" s="84"/>
      <c r="H920" s="81"/>
      <c r="I920" s="81"/>
      <c r="J920" s="81"/>
      <c r="K920" s="81"/>
      <c r="L920" s="90"/>
      <c r="M920" s="84"/>
      <c r="N920" s="81"/>
      <c r="O920" s="81"/>
      <c r="P920" s="81"/>
      <c r="Q920" s="81"/>
      <c r="R920" s="90"/>
      <c r="S920" s="84"/>
      <c r="T920" s="81"/>
      <c r="U920" s="81"/>
      <c r="V920" s="81"/>
      <c r="W920" s="81"/>
      <c r="X920" s="90"/>
      <c r="AA920" s="81"/>
      <c r="AB920" s="81"/>
      <c r="AC920" s="81"/>
    </row>
    <row r="921" spans="2:29" ht="15" customHeight="1" x14ac:dyDescent="0.25">
      <c r="B921" s="81"/>
      <c r="C921" s="81"/>
      <c r="D921" s="81"/>
      <c r="E921" s="84"/>
      <c r="F921" s="90"/>
      <c r="G921" s="84"/>
      <c r="H921" s="81"/>
      <c r="I921" s="81"/>
      <c r="J921" s="81"/>
      <c r="K921" s="81"/>
      <c r="L921" s="90"/>
      <c r="M921" s="84"/>
      <c r="N921" s="81"/>
      <c r="O921" s="81"/>
      <c r="P921" s="81"/>
      <c r="Q921" s="81"/>
      <c r="R921" s="90"/>
      <c r="S921" s="84"/>
      <c r="T921" s="81"/>
      <c r="U921" s="81"/>
      <c r="V921" s="81"/>
      <c r="W921" s="81"/>
      <c r="X921" s="90"/>
      <c r="AA921" s="81"/>
      <c r="AB921" s="81"/>
      <c r="AC921" s="81"/>
    </row>
    <row r="922" spans="2:29" ht="15" customHeight="1" x14ac:dyDescent="0.25">
      <c r="B922" s="81"/>
      <c r="C922" s="81"/>
      <c r="D922" s="81"/>
      <c r="E922" s="84"/>
      <c r="F922" s="90"/>
      <c r="G922" s="84"/>
      <c r="H922" s="81"/>
      <c r="I922" s="81"/>
      <c r="J922" s="81"/>
      <c r="K922" s="81"/>
      <c r="L922" s="90"/>
      <c r="M922" s="84"/>
      <c r="N922" s="81"/>
      <c r="O922" s="81"/>
      <c r="P922" s="81"/>
      <c r="Q922" s="81"/>
      <c r="R922" s="90"/>
      <c r="S922" s="84"/>
      <c r="T922" s="81"/>
      <c r="U922" s="81"/>
      <c r="V922" s="81"/>
      <c r="W922" s="81"/>
      <c r="X922" s="90"/>
      <c r="AA922" s="81"/>
      <c r="AB922" s="81"/>
      <c r="AC922" s="81"/>
    </row>
    <row r="923" spans="2:29" ht="15" customHeight="1" x14ac:dyDescent="0.25">
      <c r="B923" s="81"/>
      <c r="C923" s="81"/>
      <c r="D923" s="81"/>
      <c r="E923" s="84"/>
      <c r="F923" s="90"/>
      <c r="G923" s="84"/>
      <c r="H923" s="81"/>
      <c r="I923" s="81"/>
      <c r="J923" s="81"/>
      <c r="K923" s="81"/>
      <c r="L923" s="90"/>
      <c r="M923" s="84"/>
      <c r="N923" s="81"/>
      <c r="O923" s="81"/>
      <c r="P923" s="81"/>
      <c r="Q923" s="81"/>
      <c r="R923" s="90"/>
      <c r="S923" s="84"/>
      <c r="T923" s="81"/>
      <c r="U923" s="81"/>
      <c r="V923" s="81"/>
      <c r="W923" s="81"/>
      <c r="X923" s="90"/>
      <c r="AA923" s="81"/>
      <c r="AB923" s="81"/>
      <c r="AC923" s="81"/>
    </row>
    <row r="924" spans="2:29" ht="15" customHeight="1" x14ac:dyDescent="0.25">
      <c r="B924" s="81"/>
      <c r="C924" s="81"/>
      <c r="D924" s="81"/>
      <c r="E924" s="84"/>
      <c r="F924" s="90"/>
      <c r="G924" s="84"/>
      <c r="H924" s="81"/>
      <c r="I924" s="81"/>
      <c r="J924" s="81"/>
      <c r="K924" s="81"/>
      <c r="L924" s="90"/>
      <c r="M924" s="84"/>
      <c r="N924" s="81"/>
      <c r="O924" s="81"/>
      <c r="P924" s="81"/>
      <c r="Q924" s="81"/>
      <c r="R924" s="90"/>
      <c r="S924" s="84"/>
      <c r="T924" s="81"/>
      <c r="U924" s="81"/>
      <c r="V924" s="81"/>
      <c r="W924" s="81"/>
      <c r="X924" s="90"/>
      <c r="AA924" s="81"/>
      <c r="AB924" s="81"/>
      <c r="AC924" s="81"/>
    </row>
    <row r="925" spans="2:29" ht="15" customHeight="1" x14ac:dyDescent="0.25">
      <c r="B925" s="81"/>
      <c r="C925" s="81"/>
      <c r="D925" s="81"/>
      <c r="E925" s="84"/>
      <c r="F925" s="90"/>
      <c r="G925" s="84"/>
      <c r="H925" s="81"/>
      <c r="I925" s="81"/>
      <c r="J925" s="81"/>
      <c r="K925" s="81"/>
      <c r="L925" s="90"/>
      <c r="M925" s="84"/>
      <c r="N925" s="81"/>
      <c r="O925" s="81"/>
      <c r="P925" s="81"/>
      <c r="Q925" s="81"/>
      <c r="R925" s="90"/>
      <c r="S925" s="84"/>
      <c r="T925" s="81"/>
      <c r="U925" s="81"/>
      <c r="V925" s="81"/>
      <c r="W925" s="81"/>
      <c r="X925" s="90"/>
      <c r="AA925" s="81"/>
      <c r="AB925" s="81"/>
      <c r="AC925" s="81"/>
    </row>
    <row r="926" spans="2:29" ht="15" customHeight="1" x14ac:dyDescent="0.25">
      <c r="B926" s="81"/>
      <c r="C926" s="81"/>
      <c r="D926" s="81"/>
      <c r="E926" s="84"/>
      <c r="F926" s="90"/>
      <c r="G926" s="84"/>
      <c r="H926" s="81"/>
      <c r="I926" s="81"/>
      <c r="J926" s="81"/>
      <c r="K926" s="81"/>
      <c r="L926" s="90"/>
      <c r="M926" s="84"/>
      <c r="N926" s="81"/>
      <c r="O926" s="81"/>
      <c r="P926" s="81"/>
      <c r="Q926" s="81"/>
      <c r="R926" s="90"/>
      <c r="S926" s="84"/>
      <c r="T926" s="81"/>
      <c r="U926" s="81"/>
      <c r="V926" s="81"/>
      <c r="W926" s="81"/>
      <c r="X926" s="90"/>
      <c r="AA926" s="81"/>
      <c r="AB926" s="81"/>
      <c r="AC926" s="81"/>
    </row>
    <row r="927" spans="2:29" ht="15" customHeight="1" x14ac:dyDescent="0.25">
      <c r="B927" s="81"/>
      <c r="C927" s="81"/>
      <c r="D927" s="81"/>
      <c r="E927" s="84"/>
      <c r="F927" s="90"/>
      <c r="G927" s="84"/>
      <c r="H927" s="81"/>
      <c r="I927" s="81"/>
      <c r="J927" s="81"/>
      <c r="K927" s="81"/>
      <c r="L927" s="90"/>
      <c r="M927" s="84"/>
      <c r="N927" s="81"/>
      <c r="O927" s="81"/>
      <c r="P927" s="81"/>
      <c r="Q927" s="81"/>
      <c r="R927" s="90"/>
      <c r="S927" s="84"/>
      <c r="T927" s="81"/>
      <c r="U927" s="81"/>
      <c r="V927" s="81"/>
      <c r="W927" s="81"/>
      <c r="X927" s="90"/>
      <c r="AA927" s="81"/>
      <c r="AB927" s="81"/>
      <c r="AC927" s="81"/>
    </row>
    <row r="928" spans="2:29" ht="15" customHeight="1" x14ac:dyDescent="0.25">
      <c r="B928" s="81"/>
      <c r="C928" s="81"/>
      <c r="D928" s="81"/>
      <c r="E928" s="84"/>
      <c r="F928" s="90"/>
      <c r="G928" s="84"/>
      <c r="H928" s="81"/>
      <c r="I928" s="81"/>
      <c r="J928" s="81"/>
      <c r="K928" s="81"/>
      <c r="L928" s="90"/>
      <c r="M928" s="84"/>
      <c r="N928" s="81"/>
      <c r="O928" s="81"/>
      <c r="P928" s="81"/>
      <c r="Q928" s="81"/>
      <c r="R928" s="90"/>
      <c r="S928" s="84"/>
      <c r="T928" s="81"/>
      <c r="U928" s="81"/>
      <c r="V928" s="81"/>
      <c r="W928" s="81"/>
      <c r="X928" s="90"/>
      <c r="AA928" s="81"/>
      <c r="AB928" s="81"/>
      <c r="AC928" s="81"/>
    </row>
    <row r="929" spans="2:29" ht="15" customHeight="1" x14ac:dyDescent="0.25">
      <c r="B929" s="81"/>
      <c r="C929" s="81"/>
      <c r="D929" s="81"/>
      <c r="E929" s="84"/>
      <c r="F929" s="90"/>
      <c r="G929" s="84"/>
      <c r="H929" s="81"/>
      <c r="I929" s="81"/>
      <c r="J929" s="81"/>
      <c r="K929" s="81"/>
      <c r="L929" s="90"/>
      <c r="M929" s="84"/>
      <c r="N929" s="81"/>
      <c r="O929" s="81"/>
      <c r="P929" s="81"/>
      <c r="Q929" s="81"/>
      <c r="R929" s="90"/>
      <c r="S929" s="84"/>
      <c r="T929" s="81"/>
      <c r="U929" s="81"/>
      <c r="V929" s="81"/>
      <c r="W929" s="81"/>
      <c r="X929" s="90"/>
      <c r="AA929" s="81"/>
      <c r="AB929" s="81"/>
      <c r="AC929" s="81"/>
    </row>
    <row r="930" spans="2:29" ht="15" customHeight="1" x14ac:dyDescent="0.25">
      <c r="B930" s="81"/>
      <c r="C930" s="81"/>
      <c r="D930" s="81"/>
      <c r="E930" s="84"/>
      <c r="F930" s="90"/>
      <c r="G930" s="84"/>
      <c r="H930" s="81"/>
      <c r="I930" s="81"/>
      <c r="J930" s="81"/>
      <c r="K930" s="81"/>
      <c r="L930" s="90"/>
      <c r="M930" s="84"/>
      <c r="N930" s="81"/>
      <c r="O930" s="81"/>
      <c r="P930" s="81"/>
      <c r="Q930" s="81"/>
      <c r="R930" s="90"/>
      <c r="S930" s="84"/>
      <c r="T930" s="81"/>
      <c r="U930" s="81"/>
      <c r="V930" s="81"/>
      <c r="W930" s="81"/>
      <c r="X930" s="90"/>
      <c r="AA930" s="81"/>
      <c r="AB930" s="81"/>
      <c r="AC930" s="81"/>
    </row>
    <row r="931" spans="2:29" ht="15" customHeight="1" x14ac:dyDescent="0.25">
      <c r="B931" s="81"/>
      <c r="C931" s="81"/>
      <c r="D931" s="81"/>
      <c r="E931" s="84"/>
      <c r="F931" s="90"/>
      <c r="G931" s="84"/>
      <c r="H931" s="81"/>
      <c r="I931" s="81"/>
      <c r="J931" s="81"/>
      <c r="K931" s="81"/>
      <c r="L931" s="90"/>
      <c r="M931" s="84"/>
      <c r="N931" s="81"/>
      <c r="O931" s="81"/>
      <c r="P931" s="81"/>
      <c r="Q931" s="81"/>
      <c r="R931" s="90"/>
      <c r="S931" s="84"/>
      <c r="T931" s="81"/>
      <c r="U931" s="81"/>
      <c r="V931" s="81"/>
      <c r="W931" s="81"/>
      <c r="X931" s="90"/>
      <c r="AA931" s="81"/>
      <c r="AB931" s="81"/>
      <c r="AC931" s="81"/>
    </row>
    <row r="932" spans="2:29" ht="15" customHeight="1" x14ac:dyDescent="0.25">
      <c r="B932" s="81"/>
      <c r="C932" s="81"/>
      <c r="D932" s="81"/>
      <c r="E932" s="84"/>
      <c r="F932" s="90"/>
      <c r="G932" s="84"/>
      <c r="H932" s="81"/>
      <c r="I932" s="81"/>
      <c r="J932" s="81"/>
      <c r="K932" s="81"/>
      <c r="L932" s="90"/>
      <c r="M932" s="84"/>
      <c r="N932" s="81"/>
      <c r="O932" s="81"/>
      <c r="P932" s="81"/>
      <c r="Q932" s="81"/>
      <c r="R932" s="90"/>
      <c r="S932" s="84"/>
      <c r="T932" s="81"/>
      <c r="U932" s="81"/>
      <c r="V932" s="81"/>
      <c r="W932" s="81"/>
      <c r="X932" s="90"/>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41</v>
      </c>
      <c r="C1" s="30" t="s">
        <v>43</v>
      </c>
      <c r="D1" s="34" t="s">
        <v>13</v>
      </c>
      <c r="E1" s="30" t="s">
        <v>42</v>
      </c>
      <c r="F1" s="34" t="s">
        <v>3</v>
      </c>
      <c r="G1" s="34" t="s">
        <v>157</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4"/>
  <sheetViews>
    <sheetView workbookViewId="0">
      <selection activeCell="G5" sqref="G5"/>
    </sheetView>
  </sheetViews>
  <sheetFormatPr defaultRowHeight="12.75" x14ac:dyDescent="0.2"/>
  <sheetData>
    <row r="1" spans="1:24" ht="15.75" thickBot="1" x14ac:dyDescent="0.3">
      <c r="A1" s="34" t="str">
        <f>[3]Enums!$A$133</f>
        <v>Version</v>
      </c>
      <c r="B1" s="86" t="s">
        <v>26</v>
      </c>
      <c r="C1" s="86" t="s">
        <v>27</v>
      </c>
      <c r="D1" s="86" t="s">
        <v>41</v>
      </c>
      <c r="E1" s="87" t="s">
        <v>12</v>
      </c>
      <c r="F1" s="88" t="s">
        <v>13</v>
      </c>
      <c r="G1" s="87" t="s">
        <v>2</v>
      </c>
      <c r="H1" s="89" t="s">
        <v>3</v>
      </c>
      <c r="I1" s="89" t="s">
        <v>4</v>
      </c>
      <c r="J1" s="89" t="s">
        <v>5</v>
      </c>
      <c r="K1" s="89" t="s">
        <v>6</v>
      </c>
      <c r="L1" s="88" t="s">
        <v>7</v>
      </c>
      <c r="M1" s="87" t="s">
        <v>8</v>
      </c>
      <c r="N1" s="89" t="s">
        <v>9</v>
      </c>
      <c r="O1" s="89" t="s">
        <v>10</v>
      </c>
      <c r="P1" s="89" t="s">
        <v>11</v>
      </c>
      <c r="Q1" s="89" t="s">
        <v>28</v>
      </c>
      <c r="R1" s="88" t="s">
        <v>29</v>
      </c>
      <c r="S1" s="87" t="s">
        <v>30</v>
      </c>
      <c r="T1" s="89" t="s">
        <v>31</v>
      </c>
      <c r="U1" s="89" t="s">
        <v>32</v>
      </c>
      <c r="V1" s="89" t="s">
        <v>33</v>
      </c>
      <c r="W1" s="89" t="s">
        <v>34</v>
      </c>
      <c r="X1" s="88" t="s">
        <v>35</v>
      </c>
    </row>
    <row r="2" spans="1:24" ht="15" x14ac:dyDescent="0.25">
      <c r="A2" s="33" t="str">
        <f>[3]Enums!$A$171</f>
        <v>1.4.12</v>
      </c>
      <c r="B2" s="81" t="b">
        <v>1</v>
      </c>
      <c r="C2" s="81" t="b">
        <v>1</v>
      </c>
      <c r="D2" s="81">
        <v>1</v>
      </c>
      <c r="E2" s="84" t="str">
        <f>Objects!$AV$4</f>
        <v>Iron Pogo Stick</v>
      </c>
      <c r="F2" s="90">
        <v>1</v>
      </c>
      <c r="G2" s="84" t="str">
        <f>Objects!$AZ$19</f>
        <v>Log</v>
      </c>
      <c r="H2" s="81">
        <v>1</v>
      </c>
      <c r="I2" s="84" t="str">
        <f>Objects!$Z$67</f>
        <v>Block (Natural Rubber)</v>
      </c>
      <c r="J2" s="81">
        <v>1</v>
      </c>
      <c r="K2" s="84"/>
      <c r="L2" s="90"/>
      <c r="M2" s="84"/>
      <c r="N2" s="81"/>
      <c r="O2" s="81"/>
      <c r="P2" s="81"/>
      <c r="Q2" s="81"/>
      <c r="R2" s="90"/>
      <c r="S2" s="84"/>
      <c r="T2" s="81"/>
      <c r="U2" s="81"/>
      <c r="V2" s="81"/>
      <c r="W2" s="81"/>
      <c r="X2" s="90"/>
    </row>
    <row r="3" spans="1:24" ht="15" x14ac:dyDescent="0.25">
      <c r="A3" s="33" t="str">
        <f>[3]Enums!$A$171</f>
        <v>1.4.12</v>
      </c>
      <c r="B3" s="81" t="b">
        <v>1</v>
      </c>
      <c r="C3" s="81" t="b">
        <v>1</v>
      </c>
      <c r="D3" s="81">
        <v>1</v>
      </c>
      <c r="E3" s="84" t="str">
        <f>Objects!$AW$95</f>
        <v>Freezing Knockback Bomb</v>
      </c>
      <c r="F3" s="90">
        <v>1</v>
      </c>
      <c r="G3" s="84" t="str">
        <f>Objects!$AZ$176</f>
        <v>Packed Ice</v>
      </c>
      <c r="H3" s="81">
        <v>1</v>
      </c>
      <c r="I3" s="84" t="str">
        <f>Objects!$AW$94</f>
        <v>Knockback Bomb</v>
      </c>
      <c r="J3" s="81">
        <v>1</v>
      </c>
      <c r="K3" s="84"/>
      <c r="L3" s="90"/>
      <c r="M3" s="84"/>
      <c r="N3" s="81"/>
      <c r="O3" s="81"/>
      <c r="P3" s="81"/>
      <c r="Q3" s="81"/>
      <c r="R3" s="90"/>
      <c r="S3" s="84"/>
      <c r="T3" s="81"/>
      <c r="U3" s="81"/>
      <c r="V3" s="81"/>
      <c r="W3" s="81"/>
      <c r="X3" s="90"/>
    </row>
    <row r="4" spans="1:24" ht="15" x14ac:dyDescent="0.25">
      <c r="A4" s="33" t="str">
        <f>[3]Enums!$A$171</f>
        <v>1.4.12</v>
      </c>
      <c r="B4" s="81" t="b">
        <v>1</v>
      </c>
      <c r="C4" s="81" t="b">
        <v>1</v>
      </c>
      <c r="D4" s="81">
        <v>1</v>
      </c>
      <c r="E4" s="84" t="str">
        <f>Objects!$AW$96</f>
        <v>Cleats</v>
      </c>
      <c r="F4" s="90">
        <v>1</v>
      </c>
      <c r="G4" s="84" t="str">
        <f>Objects!$F$16</f>
        <v>Block of Aluminum</v>
      </c>
      <c r="H4" s="81">
        <v>1</v>
      </c>
      <c r="I4" s="84" t="str">
        <f>Objects!$Z$67</f>
        <v>Block (Natural Rubber)</v>
      </c>
      <c r="J4" s="81">
        <v>1</v>
      </c>
      <c r="K4" s="84"/>
      <c r="L4" s="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41</v>
      </c>
      <c r="C1" s="34" t="s">
        <v>44</v>
      </c>
      <c r="I1" s="185"/>
    </row>
    <row r="2" spans="1:9" ht="15.75" customHeight="1" x14ac:dyDescent="0.2">
      <c r="A2" s="33" t="str">
        <f>[3]Enums!$A$134</f>
        <v>1.0.0</v>
      </c>
      <c r="B2">
        <v>3</v>
      </c>
      <c r="C2" t="str">
        <f>Objects!$AD$3</f>
        <v>Mold (Running Shoes)</v>
      </c>
      <c r="D2" s="50" t="s">
        <v>45</v>
      </c>
      <c r="E2" s="51" t="s">
        <v>45</v>
      </c>
      <c r="F2" s="51" t="s">
        <v>45</v>
      </c>
      <c r="G2" s="52" t="s">
        <v>45</v>
      </c>
      <c r="H2" s="53" t="s">
        <v>45</v>
      </c>
    </row>
    <row r="3" spans="1:9" ht="15.75" customHeight="1" x14ac:dyDescent="0.2">
      <c r="A3" s="33"/>
      <c r="D3" s="44" t="s">
        <v>45</v>
      </c>
      <c r="E3" s="59" t="s">
        <v>45</v>
      </c>
      <c r="F3" s="59" t="s">
        <v>45</v>
      </c>
      <c r="G3" s="58" t="s">
        <v>45</v>
      </c>
      <c r="H3" s="54" t="s">
        <v>45</v>
      </c>
    </row>
    <row r="4" spans="1:9" ht="15.75" customHeight="1" x14ac:dyDescent="0.2">
      <c r="A4" s="33"/>
      <c r="D4" s="44" t="s">
        <v>45</v>
      </c>
      <c r="E4" s="59"/>
      <c r="F4" s="59" t="s">
        <v>45</v>
      </c>
      <c r="G4" s="58" t="s">
        <v>45</v>
      </c>
      <c r="H4" s="54" t="s">
        <v>45</v>
      </c>
    </row>
    <row r="5" spans="1:9" ht="15.75" customHeight="1" x14ac:dyDescent="0.2">
      <c r="A5" s="33"/>
      <c r="D5" s="44" t="s">
        <v>45</v>
      </c>
      <c r="E5" s="59"/>
      <c r="F5" s="59"/>
      <c r="G5" s="58"/>
      <c r="H5" s="54" t="s">
        <v>45</v>
      </c>
    </row>
    <row r="6" spans="1:9" ht="15.75" customHeight="1" thickBot="1" x14ac:dyDescent="0.25">
      <c r="A6" s="33"/>
      <c r="D6" s="45" t="s">
        <v>45</v>
      </c>
      <c r="E6" s="57" t="s">
        <v>45</v>
      </c>
      <c r="F6" s="57" t="s">
        <v>45</v>
      </c>
      <c r="G6" s="56" t="s">
        <v>45</v>
      </c>
      <c r="H6" s="55" t="s">
        <v>45</v>
      </c>
    </row>
    <row r="7" spans="1:9" ht="15.75" customHeight="1" x14ac:dyDescent="0.2">
      <c r="A7" s="33" t="str">
        <f>[3]Enums!$A$134</f>
        <v>1.0.0</v>
      </c>
      <c r="B7">
        <v>3</v>
      </c>
      <c r="C7" t="str">
        <f>Objects!$AD$4</f>
        <v>Mold (Scuba Fins)</v>
      </c>
      <c r="D7" s="50" t="s">
        <v>45</v>
      </c>
      <c r="E7" s="51" t="s">
        <v>45</v>
      </c>
      <c r="F7" s="51" t="s">
        <v>45</v>
      </c>
      <c r="G7" s="52" t="s">
        <v>45</v>
      </c>
      <c r="H7" s="53" t="s">
        <v>45</v>
      </c>
    </row>
    <row r="8" spans="1:9" ht="15.75" customHeight="1" x14ac:dyDescent="0.2">
      <c r="A8" s="33"/>
      <c r="D8" s="44" t="s">
        <v>45</v>
      </c>
      <c r="E8" s="59"/>
      <c r="F8" s="59" t="s">
        <v>45</v>
      </c>
      <c r="G8" s="58" t="s">
        <v>45</v>
      </c>
      <c r="H8" s="54" t="s">
        <v>45</v>
      </c>
    </row>
    <row r="9" spans="1:9" ht="15.75" customHeight="1" x14ac:dyDescent="0.2">
      <c r="A9" s="33"/>
      <c r="D9" s="44" t="s">
        <v>45</v>
      </c>
      <c r="E9" s="59"/>
      <c r="F9" s="59"/>
      <c r="G9" s="58"/>
      <c r="H9" s="54" t="s">
        <v>45</v>
      </c>
    </row>
    <row r="10" spans="1:9" ht="15.75" customHeight="1" x14ac:dyDescent="0.2">
      <c r="A10" s="33"/>
      <c r="D10" s="44" t="s">
        <v>45</v>
      </c>
      <c r="E10" s="59"/>
      <c r="F10" s="59"/>
      <c r="G10" s="58"/>
      <c r="H10" s="54" t="s">
        <v>45</v>
      </c>
    </row>
    <row r="11" spans="1:9" ht="15.75" customHeight="1" thickBot="1" x14ac:dyDescent="0.25">
      <c r="A11" s="33"/>
      <c r="D11" s="45" t="s">
        <v>45</v>
      </c>
      <c r="E11" s="57" t="s">
        <v>45</v>
      </c>
      <c r="F11" s="57" t="s">
        <v>45</v>
      </c>
      <c r="G11" s="56" t="s">
        <v>45</v>
      </c>
      <c r="H11" s="55" t="s">
        <v>45</v>
      </c>
    </row>
    <row r="12" spans="1:9" ht="15.75" customHeight="1" x14ac:dyDescent="0.2">
      <c r="A12" s="33" t="str">
        <f>[3]Enums!$A$134</f>
        <v>1.0.0</v>
      </c>
      <c r="B12">
        <v>3</v>
      </c>
      <c r="C12" t="str">
        <f>Objects!$AD$5</f>
        <v>Mold (Scuba Mask)</v>
      </c>
      <c r="D12" s="50" t="s">
        <v>45</v>
      </c>
      <c r="E12" s="51" t="s">
        <v>45</v>
      </c>
      <c r="F12" s="51" t="s">
        <v>45</v>
      </c>
      <c r="G12" s="52" t="s">
        <v>45</v>
      </c>
      <c r="H12" s="53" t="s">
        <v>45</v>
      </c>
    </row>
    <row r="13" spans="1:9" ht="15.75" customHeight="1" x14ac:dyDescent="0.2">
      <c r="A13" s="33"/>
      <c r="D13" s="44" t="s">
        <v>45</v>
      </c>
      <c r="E13" s="59"/>
      <c r="F13" s="59"/>
      <c r="G13" s="58"/>
      <c r="H13" s="54" t="s">
        <v>45</v>
      </c>
    </row>
    <row r="14" spans="1:9" ht="15.75" customHeight="1" x14ac:dyDescent="0.2">
      <c r="A14" s="33"/>
      <c r="D14" s="44" t="s">
        <v>45</v>
      </c>
      <c r="E14" s="59"/>
      <c r="F14" s="59" t="s">
        <v>45</v>
      </c>
      <c r="G14" s="58"/>
      <c r="H14" s="54" t="s">
        <v>45</v>
      </c>
    </row>
    <row r="15" spans="1:9" ht="15.75" customHeight="1" x14ac:dyDescent="0.2">
      <c r="A15" s="33"/>
      <c r="D15" s="44" t="s">
        <v>45</v>
      </c>
      <c r="E15" s="59" t="s">
        <v>45</v>
      </c>
      <c r="F15" s="59" t="s">
        <v>45</v>
      </c>
      <c r="G15" s="58" t="s">
        <v>45</v>
      </c>
      <c r="H15" s="54" t="s">
        <v>45</v>
      </c>
    </row>
    <row r="16" spans="1:9" ht="15.75" customHeight="1" thickBot="1" x14ac:dyDescent="0.25">
      <c r="A16" s="33"/>
      <c r="D16" s="45" t="s">
        <v>45</v>
      </c>
      <c r="E16" s="57" t="s">
        <v>45</v>
      </c>
      <c r="F16" s="57" t="s">
        <v>45</v>
      </c>
      <c r="G16" s="56" t="s">
        <v>45</v>
      </c>
      <c r="H16" s="55" t="s">
        <v>45</v>
      </c>
    </row>
    <row r="17" spans="1:8" ht="15.75" customHeight="1" x14ac:dyDescent="0.2">
      <c r="A17" s="33" t="str">
        <f>[3]Enums!$A$134</f>
        <v>1.0.0</v>
      </c>
      <c r="B17">
        <v>3</v>
      </c>
      <c r="C17" t="str">
        <f>Objects!$AD$6</f>
        <v>Mold (Gasket)</v>
      </c>
      <c r="D17" s="50" t="s">
        <v>45</v>
      </c>
      <c r="E17" s="51" t="s">
        <v>45</v>
      </c>
      <c r="F17" s="51" t="s">
        <v>45</v>
      </c>
      <c r="G17" s="52" t="s">
        <v>45</v>
      </c>
      <c r="H17" s="53" t="s">
        <v>45</v>
      </c>
    </row>
    <row r="18" spans="1:8" ht="15.75" customHeight="1" x14ac:dyDescent="0.2">
      <c r="A18" s="33"/>
      <c r="D18" s="44" t="s">
        <v>45</v>
      </c>
      <c r="E18" s="59"/>
      <c r="F18" s="59"/>
      <c r="G18" s="58"/>
      <c r="H18" s="54" t="s">
        <v>45</v>
      </c>
    </row>
    <row r="19" spans="1:8" ht="15.75" customHeight="1" x14ac:dyDescent="0.2">
      <c r="A19" s="33"/>
      <c r="D19" s="44" t="s">
        <v>45</v>
      </c>
      <c r="E19" s="59"/>
      <c r="F19" s="59" t="s">
        <v>45</v>
      </c>
      <c r="G19" s="58"/>
      <c r="H19" s="54" t="s">
        <v>45</v>
      </c>
    </row>
    <row r="20" spans="1:8" ht="15.75" customHeight="1" x14ac:dyDescent="0.2">
      <c r="A20" s="33"/>
      <c r="D20" s="44" t="s">
        <v>45</v>
      </c>
      <c r="E20" s="59"/>
      <c r="F20" s="59"/>
      <c r="G20" s="58"/>
      <c r="H20" s="54" t="s">
        <v>45</v>
      </c>
    </row>
    <row r="21" spans="1:8" ht="15.75" customHeight="1" thickBot="1" x14ac:dyDescent="0.25">
      <c r="A21" s="33"/>
      <c r="D21" s="45" t="s">
        <v>45</v>
      </c>
      <c r="E21" s="57" t="s">
        <v>45</v>
      </c>
      <c r="F21" s="57" t="s">
        <v>45</v>
      </c>
      <c r="G21" s="56" t="s">
        <v>45</v>
      </c>
      <c r="H21" s="55" t="s">
        <v>45</v>
      </c>
    </row>
    <row r="22" spans="1:8" ht="15.75" customHeight="1" x14ac:dyDescent="0.2">
      <c r="A22" s="33" t="str">
        <f>[3]Enums!$A$134</f>
        <v>1.0.0</v>
      </c>
      <c r="B22">
        <v>3</v>
      </c>
      <c r="C22" s="33" t="str">
        <f>Objects!$AD$7</f>
        <v>Mold (Life Preserver)</v>
      </c>
      <c r="D22" s="50" t="s">
        <v>45</v>
      </c>
      <c r="E22" s="51"/>
      <c r="F22" s="51"/>
      <c r="G22" s="52"/>
      <c r="H22" s="53" t="s">
        <v>45</v>
      </c>
    </row>
    <row r="23" spans="1:8" ht="15.75" customHeight="1" x14ac:dyDescent="0.2">
      <c r="A23" s="33"/>
      <c r="D23" s="44"/>
      <c r="E23" s="59"/>
      <c r="F23" s="59" t="s">
        <v>45</v>
      </c>
      <c r="G23" s="58"/>
      <c r="H23" s="54"/>
    </row>
    <row r="24" spans="1:8" ht="15.75" customHeight="1" x14ac:dyDescent="0.2">
      <c r="A24" s="33"/>
      <c r="D24" s="44"/>
      <c r="E24" s="59" t="s">
        <v>45</v>
      </c>
      <c r="F24" s="59" t="s">
        <v>45</v>
      </c>
      <c r="G24" s="58" t="s">
        <v>45</v>
      </c>
      <c r="H24" s="54"/>
    </row>
    <row r="25" spans="1:8" ht="15.75" customHeight="1" x14ac:dyDescent="0.2">
      <c r="A25" s="33"/>
      <c r="D25" s="44"/>
      <c r="E25" s="59"/>
      <c r="F25" s="59" t="s">
        <v>45</v>
      </c>
      <c r="G25" s="58"/>
      <c r="H25" s="54"/>
    </row>
    <row r="26" spans="1:8" ht="15.75" customHeight="1" thickBot="1" x14ac:dyDescent="0.25">
      <c r="A26" s="33"/>
      <c r="D26" s="45" t="s">
        <v>45</v>
      </c>
      <c r="E26" s="57"/>
      <c r="F26" s="57"/>
      <c r="G26" s="56"/>
      <c r="H26" s="55" t="s">
        <v>45</v>
      </c>
    </row>
    <row r="27" spans="1:8" ht="15.75" customHeight="1" x14ac:dyDescent="0.2">
      <c r="A27" s="33" t="str">
        <f>[3]Enums!$A$134</f>
        <v>1.0.0</v>
      </c>
      <c r="B27">
        <v>3</v>
      </c>
      <c r="C27" t="str">
        <f>Objects!$AD$2</f>
        <v>Mold (Grip)</v>
      </c>
      <c r="D27" s="50" t="s">
        <v>45</v>
      </c>
      <c r="E27" s="51"/>
      <c r="F27" s="51" t="s">
        <v>45</v>
      </c>
      <c r="G27" s="52"/>
      <c r="H27" s="53" t="s">
        <v>45</v>
      </c>
    </row>
    <row r="28" spans="1:8" ht="15.75" customHeight="1" x14ac:dyDescent="0.2">
      <c r="A28" s="33"/>
      <c r="D28" s="44" t="s">
        <v>45</v>
      </c>
      <c r="E28" s="59"/>
      <c r="F28" s="59" t="s">
        <v>45</v>
      </c>
      <c r="G28" s="58"/>
      <c r="H28" s="54" t="s">
        <v>45</v>
      </c>
    </row>
    <row r="29" spans="1:8" ht="15.75" customHeight="1" x14ac:dyDescent="0.2">
      <c r="A29" s="33"/>
      <c r="D29" s="44" t="s">
        <v>45</v>
      </c>
      <c r="E29" s="59"/>
      <c r="F29" s="59" t="s">
        <v>45</v>
      </c>
      <c r="G29" s="58"/>
      <c r="H29" s="54" t="s">
        <v>45</v>
      </c>
    </row>
    <row r="30" spans="1:8" ht="15.75" customHeight="1" x14ac:dyDescent="0.2">
      <c r="A30" s="33"/>
      <c r="D30" s="44" t="s">
        <v>45</v>
      </c>
      <c r="E30" s="59"/>
      <c r="F30" s="59"/>
      <c r="G30" s="58"/>
      <c r="H30" s="54" t="s">
        <v>45</v>
      </c>
    </row>
    <row r="31" spans="1:8" ht="15.75" customHeight="1" thickBot="1" x14ac:dyDescent="0.25">
      <c r="A31" s="33"/>
      <c r="D31" s="45" t="s">
        <v>45</v>
      </c>
      <c r="E31" s="57" t="s">
        <v>45</v>
      </c>
      <c r="F31" s="57" t="s">
        <v>45</v>
      </c>
      <c r="G31" s="56" t="s">
        <v>45</v>
      </c>
      <c r="H31" s="55" t="s">
        <v>45</v>
      </c>
    </row>
    <row r="32" spans="1:8" ht="15.75" customHeight="1" x14ac:dyDescent="0.2">
      <c r="A32" s="33" t="str">
        <f>[3]Enums!$A$134</f>
        <v>1.0.0</v>
      </c>
      <c r="B32">
        <v>3</v>
      </c>
      <c r="C32" s="33" t="str">
        <f>Objects!$AD$9</f>
        <v>Metal Die (Tether)</v>
      </c>
      <c r="D32" s="50" t="s">
        <v>45</v>
      </c>
      <c r="E32" s="51" t="s">
        <v>45</v>
      </c>
      <c r="F32" s="51" t="s">
        <v>45</v>
      </c>
      <c r="G32" s="52" t="s">
        <v>45</v>
      </c>
      <c r="H32" s="53" t="s">
        <v>45</v>
      </c>
    </row>
    <row r="33" spans="1:8" ht="15.75" customHeight="1" x14ac:dyDescent="0.2">
      <c r="A33" s="33"/>
      <c r="D33" s="44" t="s">
        <v>45</v>
      </c>
      <c r="E33" s="59" t="s">
        <v>45</v>
      </c>
      <c r="F33" s="59" t="s">
        <v>45</v>
      </c>
      <c r="G33" s="58" t="s">
        <v>45</v>
      </c>
      <c r="H33" s="54" t="s">
        <v>45</v>
      </c>
    </row>
    <row r="34" spans="1:8" ht="15.75" customHeight="1" x14ac:dyDescent="0.2">
      <c r="A34" s="33"/>
      <c r="D34" s="44" t="s">
        <v>45</v>
      </c>
      <c r="E34" s="59" t="s">
        <v>45</v>
      </c>
      <c r="F34" s="59"/>
      <c r="G34" s="58" t="s">
        <v>45</v>
      </c>
      <c r="H34" s="54" t="s">
        <v>45</v>
      </c>
    </row>
    <row r="35" spans="1:8" ht="15.75" customHeight="1" x14ac:dyDescent="0.2">
      <c r="A35" s="33"/>
      <c r="D35" s="44" t="s">
        <v>45</v>
      </c>
      <c r="E35" s="59" t="s">
        <v>45</v>
      </c>
      <c r="F35" s="59" t="s">
        <v>45</v>
      </c>
      <c r="G35" s="58" t="s">
        <v>45</v>
      </c>
      <c r="H35" s="54" t="s">
        <v>45</v>
      </c>
    </row>
    <row r="36" spans="1:8" ht="15.75" customHeight="1" thickBot="1" x14ac:dyDescent="0.25">
      <c r="A36" s="33"/>
      <c r="D36" s="45" t="s">
        <v>45</v>
      </c>
      <c r="E36" s="57" t="s">
        <v>45</v>
      </c>
      <c r="F36" s="57" t="s">
        <v>45</v>
      </c>
      <c r="G36" s="56" t="s">
        <v>45</v>
      </c>
      <c r="H36" s="55" t="s">
        <v>45</v>
      </c>
    </row>
    <row r="37" spans="1:8" ht="15.75" customHeight="1" x14ac:dyDescent="0.2">
      <c r="A37" s="33" t="str">
        <f>[3]Enums!$A$134</f>
        <v>1.0.0</v>
      </c>
      <c r="B37">
        <v>3</v>
      </c>
      <c r="C37" s="33" t="str">
        <f>Objects!$AD$10</f>
        <v>Metal Die (Cord)</v>
      </c>
      <c r="D37" s="50" t="s">
        <v>45</v>
      </c>
      <c r="E37" s="51" t="s">
        <v>45</v>
      </c>
      <c r="F37" s="51" t="s">
        <v>45</v>
      </c>
      <c r="G37" s="52" t="s">
        <v>45</v>
      </c>
      <c r="H37" s="53" t="s">
        <v>45</v>
      </c>
    </row>
    <row r="38" spans="1:8" ht="15.75" customHeight="1" x14ac:dyDescent="0.2">
      <c r="A38" s="33"/>
      <c r="D38" s="44" t="s">
        <v>45</v>
      </c>
      <c r="E38" s="59"/>
      <c r="F38" s="59"/>
      <c r="G38" s="58" t="s">
        <v>45</v>
      </c>
      <c r="H38" s="54" t="s">
        <v>45</v>
      </c>
    </row>
    <row r="39" spans="1:8" ht="15.75" customHeight="1" x14ac:dyDescent="0.2">
      <c r="A39" s="33"/>
      <c r="D39" s="44" t="s">
        <v>45</v>
      </c>
      <c r="E39" s="59"/>
      <c r="F39" s="59"/>
      <c r="G39" s="58" t="s">
        <v>45</v>
      </c>
      <c r="H39" s="54" t="s">
        <v>45</v>
      </c>
    </row>
    <row r="40" spans="1:8" ht="15.75" customHeight="1" x14ac:dyDescent="0.2">
      <c r="A40" s="33"/>
      <c r="D40" s="44" t="s">
        <v>45</v>
      </c>
      <c r="E40" s="59" t="s">
        <v>45</v>
      </c>
      <c r="F40" s="59" t="s">
        <v>45</v>
      </c>
      <c r="G40" s="58" t="s">
        <v>45</v>
      </c>
      <c r="H40" s="54" t="s">
        <v>45</v>
      </c>
    </row>
    <row r="41" spans="1:8" ht="15.75" customHeight="1" thickBot="1" x14ac:dyDescent="0.25">
      <c r="A41" s="33"/>
      <c r="D41" s="45" t="s">
        <v>45</v>
      </c>
      <c r="E41" s="57" t="s">
        <v>45</v>
      </c>
      <c r="F41" s="57" t="s">
        <v>45</v>
      </c>
      <c r="G41" s="56" t="s">
        <v>45</v>
      </c>
      <c r="H41" s="55" t="s">
        <v>45</v>
      </c>
    </row>
    <row r="42" spans="1:8" ht="15.75" customHeight="1" x14ac:dyDescent="0.2">
      <c r="A42" s="33" t="str">
        <f>[3]Enums!$A$134</f>
        <v>1.0.0</v>
      </c>
      <c r="B42">
        <v>3</v>
      </c>
      <c r="C42" s="33" t="str">
        <f>Objects!$AD$11</f>
        <v>Metal Die (Hose)</v>
      </c>
      <c r="D42" s="50" t="s">
        <v>45</v>
      </c>
      <c r="E42" s="51" t="s">
        <v>45</v>
      </c>
      <c r="F42" s="51" t="s">
        <v>45</v>
      </c>
      <c r="G42" s="52" t="s">
        <v>45</v>
      </c>
      <c r="H42" s="53" t="s">
        <v>45</v>
      </c>
    </row>
    <row r="43" spans="1:8" ht="15.75" customHeight="1" x14ac:dyDescent="0.2">
      <c r="A43" s="33"/>
      <c r="D43" s="44" t="s">
        <v>45</v>
      </c>
      <c r="E43" s="59"/>
      <c r="F43" s="59"/>
      <c r="G43" s="58"/>
      <c r="H43" s="54" t="s">
        <v>45</v>
      </c>
    </row>
    <row r="44" spans="1:8" ht="15.75" customHeight="1" x14ac:dyDescent="0.2">
      <c r="A44" s="33"/>
      <c r="D44" s="44" t="s">
        <v>45</v>
      </c>
      <c r="E44" s="59"/>
      <c r="F44" s="59"/>
      <c r="G44" s="58"/>
      <c r="H44" s="54" t="s">
        <v>45</v>
      </c>
    </row>
    <row r="45" spans="1:8" ht="15.75" customHeight="1" x14ac:dyDescent="0.2">
      <c r="A45" s="33"/>
      <c r="D45" s="44" t="s">
        <v>45</v>
      </c>
      <c r="E45" s="59"/>
      <c r="F45" s="59"/>
      <c r="G45" s="58"/>
      <c r="H45" s="54" t="s">
        <v>45</v>
      </c>
    </row>
    <row r="46" spans="1:8" ht="15.75" customHeight="1" thickBot="1" x14ac:dyDescent="0.25">
      <c r="A46" s="33"/>
      <c r="D46" s="45" t="s">
        <v>45</v>
      </c>
      <c r="E46" s="57" t="s">
        <v>45</v>
      </c>
      <c r="F46" s="57" t="s">
        <v>45</v>
      </c>
      <c r="G46" s="56" t="s">
        <v>45</v>
      </c>
      <c r="H46" s="55" t="s">
        <v>45</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45</v>
      </c>
      <c r="F48" s="59" t="s">
        <v>45</v>
      </c>
      <c r="G48" s="58" t="s">
        <v>45</v>
      </c>
      <c r="H48" s="54"/>
    </row>
    <row r="49" spans="1:8" ht="15.75" customHeight="1" x14ac:dyDescent="0.2">
      <c r="A49" s="33"/>
      <c r="D49" s="44"/>
      <c r="E49" s="59" t="s">
        <v>45</v>
      </c>
      <c r="F49" s="59" t="s">
        <v>45</v>
      </c>
      <c r="G49" s="58" t="s">
        <v>45</v>
      </c>
      <c r="H49" s="54"/>
    </row>
    <row r="50" spans="1:8" ht="15.75" customHeight="1" x14ac:dyDescent="0.2">
      <c r="A50" s="33"/>
      <c r="D50" s="44"/>
      <c r="E50" s="59" t="s">
        <v>45</v>
      </c>
      <c r="F50" s="59" t="s">
        <v>45</v>
      </c>
      <c r="G50" s="58" t="s">
        <v>45</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45</v>
      </c>
      <c r="E52" s="37" t="s">
        <v>45</v>
      </c>
      <c r="F52" s="37" t="s">
        <v>45</v>
      </c>
      <c r="G52" s="38" t="s">
        <v>45</v>
      </c>
      <c r="H52" s="39" t="s">
        <v>45</v>
      </c>
    </row>
    <row r="53" spans="1:8" ht="15.75" customHeight="1" x14ac:dyDescent="0.2">
      <c r="A53" s="33"/>
      <c r="D53" s="40" t="s">
        <v>45</v>
      </c>
      <c r="E53" s="41"/>
      <c r="F53" s="41" t="s">
        <v>45</v>
      </c>
      <c r="G53" s="42"/>
      <c r="H53" s="43" t="s">
        <v>45</v>
      </c>
    </row>
    <row r="54" spans="1:8" ht="15.75" customHeight="1" x14ac:dyDescent="0.2">
      <c r="A54" s="33"/>
      <c r="D54" s="40" t="s">
        <v>45</v>
      </c>
      <c r="E54" s="41" t="s">
        <v>45</v>
      </c>
      <c r="F54" s="41" t="s">
        <v>45</v>
      </c>
      <c r="G54" s="42" t="s">
        <v>45</v>
      </c>
      <c r="H54" s="43" t="s">
        <v>45</v>
      </c>
    </row>
    <row r="55" spans="1:8" ht="15.75" customHeight="1" x14ac:dyDescent="0.2">
      <c r="A55" s="33"/>
      <c r="D55" s="40" t="s">
        <v>45</v>
      </c>
      <c r="E55" s="41"/>
      <c r="F55" s="41" t="s">
        <v>45</v>
      </c>
      <c r="G55" s="42"/>
      <c r="H55" s="43" t="s">
        <v>45</v>
      </c>
    </row>
    <row r="56" spans="1:8" ht="15.75" customHeight="1" thickBot="1" x14ac:dyDescent="0.25">
      <c r="A56" s="33"/>
      <c r="D56" s="49" t="s">
        <v>45</v>
      </c>
      <c r="E56" s="46" t="s">
        <v>45</v>
      </c>
      <c r="F56" s="46" t="s">
        <v>45</v>
      </c>
      <c r="G56" s="47" t="s">
        <v>45</v>
      </c>
      <c r="H56" s="48" t="s">
        <v>45</v>
      </c>
    </row>
    <row r="57" spans="1:8" ht="15.75" customHeight="1" x14ac:dyDescent="0.2">
      <c r="A57" s="33" t="str">
        <f>[3]Enums!$A$134</f>
        <v>1.0.0</v>
      </c>
      <c r="B57">
        <v>3</v>
      </c>
      <c r="C57" t="str">
        <f>Objects!$AW$32</f>
        <v>Heat Fins</v>
      </c>
      <c r="D57" s="36" t="s">
        <v>45</v>
      </c>
      <c r="E57" s="37"/>
      <c r="F57" s="37" t="s">
        <v>45</v>
      </c>
      <c r="G57" s="38"/>
      <c r="H57" s="39" t="s">
        <v>45</v>
      </c>
    </row>
    <row r="58" spans="1:8" ht="15.75" customHeight="1" x14ac:dyDescent="0.2">
      <c r="A58" s="33"/>
      <c r="D58" s="40" t="s">
        <v>45</v>
      </c>
      <c r="E58" s="41"/>
      <c r="F58" s="41" t="s">
        <v>45</v>
      </c>
      <c r="G58" s="42"/>
      <c r="H58" s="43" t="s">
        <v>45</v>
      </c>
    </row>
    <row r="59" spans="1:8" ht="15.75" customHeight="1" x14ac:dyDescent="0.2">
      <c r="A59" s="33"/>
      <c r="D59" s="40" t="s">
        <v>45</v>
      </c>
      <c r="E59" s="41"/>
      <c r="F59" s="41" t="s">
        <v>45</v>
      </c>
      <c r="G59" s="42"/>
      <c r="H59" s="43" t="s">
        <v>45</v>
      </c>
    </row>
    <row r="60" spans="1:8" ht="15.75" customHeight="1" x14ac:dyDescent="0.2">
      <c r="A60" s="33"/>
      <c r="D60" s="40" t="s">
        <v>45</v>
      </c>
      <c r="E60" s="41" t="s">
        <v>45</v>
      </c>
      <c r="F60" s="41" t="s">
        <v>45</v>
      </c>
      <c r="G60" s="42" t="s">
        <v>45</v>
      </c>
      <c r="H60" s="43" t="s">
        <v>45</v>
      </c>
    </row>
    <row r="61" spans="1:8" ht="15.75" customHeight="1" thickBot="1" x14ac:dyDescent="0.25">
      <c r="A61" s="33"/>
      <c r="D61" s="49" t="s">
        <v>45</v>
      </c>
      <c r="E61" s="46" t="s">
        <v>45</v>
      </c>
      <c r="F61" s="46" t="s">
        <v>45</v>
      </c>
      <c r="G61" s="47" t="s">
        <v>45</v>
      </c>
      <c r="H61" s="48" t="s">
        <v>45</v>
      </c>
    </row>
    <row r="62" spans="1:8" ht="15.75" customHeight="1" x14ac:dyDescent="0.2">
      <c r="A62" s="33" t="str">
        <f>[3]Enums!$A$134</f>
        <v>1.0.0</v>
      </c>
      <c r="B62">
        <v>3</v>
      </c>
      <c r="C62" t="str">
        <f>Objects!$AD$14</f>
        <v>Mold (Plastic Brick (1 x 1))</v>
      </c>
      <c r="D62" s="36" t="s">
        <v>45</v>
      </c>
      <c r="E62" s="37" t="s">
        <v>45</v>
      </c>
      <c r="F62" s="37" t="s">
        <v>45</v>
      </c>
      <c r="G62" s="38" t="s">
        <v>45</v>
      </c>
      <c r="H62" s="39" t="s">
        <v>45</v>
      </c>
    </row>
    <row r="63" spans="1:8" ht="15.75" customHeight="1" x14ac:dyDescent="0.2">
      <c r="A63" s="33"/>
      <c r="D63" s="40" t="s">
        <v>45</v>
      </c>
      <c r="E63" s="41" t="s">
        <v>45</v>
      </c>
      <c r="F63" s="41" t="s">
        <v>45</v>
      </c>
      <c r="G63" s="42" t="s">
        <v>45</v>
      </c>
      <c r="H63" s="43" t="s">
        <v>45</v>
      </c>
    </row>
    <row r="64" spans="1:8" ht="15.75" customHeight="1" x14ac:dyDescent="0.2">
      <c r="A64" s="33"/>
      <c r="D64" s="40" t="s">
        <v>45</v>
      </c>
      <c r="E64" s="41" t="s">
        <v>45</v>
      </c>
      <c r="F64" s="41" t="s">
        <v>45</v>
      </c>
      <c r="G64" s="42" t="s">
        <v>45</v>
      </c>
      <c r="H64" s="43" t="s">
        <v>45</v>
      </c>
    </row>
    <row r="65" spans="1:8" ht="15.75" customHeight="1" x14ac:dyDescent="0.2">
      <c r="A65" s="33"/>
      <c r="D65" s="40" t="s">
        <v>45</v>
      </c>
      <c r="E65" s="41" t="s">
        <v>45</v>
      </c>
      <c r="F65" s="41" t="s">
        <v>45</v>
      </c>
      <c r="G65" s="42" t="s">
        <v>45</v>
      </c>
      <c r="H65" s="43" t="s">
        <v>45</v>
      </c>
    </row>
    <row r="66" spans="1:8" ht="15.75" customHeight="1" thickBot="1" x14ac:dyDescent="0.25">
      <c r="A66" s="33"/>
      <c r="D66" s="49" t="s">
        <v>45</v>
      </c>
      <c r="E66" s="46" t="s">
        <v>45</v>
      </c>
      <c r="F66" s="46" t="s">
        <v>45</v>
      </c>
      <c r="G66" s="47" t="s">
        <v>45</v>
      </c>
      <c r="H66" s="48"/>
    </row>
    <row r="67" spans="1:8" ht="15.75" customHeight="1" x14ac:dyDescent="0.2">
      <c r="A67" s="33" t="str">
        <f>[3]Enums!$A$134</f>
        <v>1.0.0</v>
      </c>
      <c r="B67">
        <v>3</v>
      </c>
      <c r="C67" t="str">
        <f>Objects!$AD$15</f>
        <v>Mold (Plastic Brick (1 x 2))</v>
      </c>
      <c r="D67" s="36" t="s">
        <v>45</v>
      </c>
      <c r="E67" s="37" t="s">
        <v>45</v>
      </c>
      <c r="F67" s="37" t="s">
        <v>45</v>
      </c>
      <c r="G67" s="38" t="s">
        <v>45</v>
      </c>
      <c r="H67" s="39" t="s">
        <v>45</v>
      </c>
    </row>
    <row r="68" spans="1:8" ht="15.75" customHeight="1" x14ac:dyDescent="0.2">
      <c r="A68" s="33"/>
      <c r="D68" s="40" t="s">
        <v>45</v>
      </c>
      <c r="E68" s="41" t="s">
        <v>45</v>
      </c>
      <c r="F68" s="41" t="s">
        <v>45</v>
      </c>
      <c r="G68" s="42" t="s">
        <v>45</v>
      </c>
      <c r="H68" s="43" t="s">
        <v>45</v>
      </c>
    </row>
    <row r="69" spans="1:8" ht="15.75" customHeight="1" x14ac:dyDescent="0.2">
      <c r="A69" s="33"/>
      <c r="D69" s="40" t="s">
        <v>45</v>
      </c>
      <c r="E69" s="41" t="s">
        <v>45</v>
      </c>
      <c r="F69" s="41" t="s">
        <v>45</v>
      </c>
      <c r="G69" s="42" t="s">
        <v>45</v>
      </c>
      <c r="H69" s="43" t="s">
        <v>45</v>
      </c>
    </row>
    <row r="70" spans="1:8" ht="15.75" customHeight="1" x14ac:dyDescent="0.2">
      <c r="A70" s="33"/>
      <c r="D70" s="40" t="s">
        <v>45</v>
      </c>
      <c r="E70" s="41" t="s">
        <v>45</v>
      </c>
      <c r="F70" s="41" t="s">
        <v>45</v>
      </c>
      <c r="G70" s="42" t="s">
        <v>45</v>
      </c>
      <c r="H70" s="43"/>
    </row>
    <row r="71" spans="1:8" ht="15.75" customHeight="1" thickBot="1" x14ac:dyDescent="0.25">
      <c r="A71" s="33"/>
      <c r="D71" s="49" t="s">
        <v>45</v>
      </c>
      <c r="E71" s="46" t="s">
        <v>45</v>
      </c>
      <c r="F71" s="46" t="s">
        <v>45</v>
      </c>
      <c r="G71" s="47" t="s">
        <v>45</v>
      </c>
      <c r="H71" s="48"/>
    </row>
    <row r="72" spans="1:8" ht="15.75" customHeight="1" x14ac:dyDescent="0.2">
      <c r="A72" s="33" t="str">
        <f>[3]Enums!$A$134</f>
        <v>1.0.0</v>
      </c>
      <c r="B72">
        <v>3</v>
      </c>
      <c r="C72" t="str">
        <f>Objects!$AD$16</f>
        <v>Mold (Plastic Brick (1 x 3))</v>
      </c>
      <c r="D72" s="36" t="s">
        <v>45</v>
      </c>
      <c r="E72" s="37" t="s">
        <v>45</v>
      </c>
      <c r="F72" s="37" t="s">
        <v>45</v>
      </c>
      <c r="G72" s="38" t="s">
        <v>45</v>
      </c>
      <c r="H72" s="39" t="s">
        <v>45</v>
      </c>
    </row>
    <row r="73" spans="1:8" ht="15.75" customHeight="1" x14ac:dyDescent="0.2">
      <c r="A73" s="33"/>
      <c r="D73" s="40" t="s">
        <v>45</v>
      </c>
      <c r="E73" s="41" t="s">
        <v>45</v>
      </c>
      <c r="F73" s="41" t="s">
        <v>45</v>
      </c>
      <c r="G73" s="42" t="s">
        <v>45</v>
      </c>
      <c r="H73" s="43" t="s">
        <v>45</v>
      </c>
    </row>
    <row r="74" spans="1:8" ht="15.75" customHeight="1" x14ac:dyDescent="0.2">
      <c r="A74" s="33"/>
      <c r="D74" s="40" t="s">
        <v>45</v>
      </c>
      <c r="E74" s="41" t="s">
        <v>45</v>
      </c>
      <c r="F74" s="41" t="s">
        <v>45</v>
      </c>
      <c r="G74" s="42" t="s">
        <v>45</v>
      </c>
      <c r="H74" s="43"/>
    </row>
    <row r="75" spans="1:8" ht="15.75" customHeight="1" x14ac:dyDescent="0.2">
      <c r="A75" s="33"/>
      <c r="D75" s="40" t="s">
        <v>45</v>
      </c>
      <c r="E75" s="41" t="s">
        <v>45</v>
      </c>
      <c r="F75" s="41" t="s">
        <v>45</v>
      </c>
      <c r="G75" s="42" t="s">
        <v>45</v>
      </c>
      <c r="H75" s="43"/>
    </row>
    <row r="76" spans="1:8" ht="15.75" customHeight="1" thickBot="1" x14ac:dyDescent="0.25">
      <c r="A76" s="33"/>
      <c r="D76" s="49" t="s">
        <v>45</v>
      </c>
      <c r="E76" s="46" t="s">
        <v>45</v>
      </c>
      <c r="F76" s="46" t="s">
        <v>45</v>
      </c>
      <c r="G76" s="47" t="s">
        <v>45</v>
      </c>
      <c r="H76" s="48"/>
    </row>
    <row r="77" spans="1:8" ht="15.75" customHeight="1" x14ac:dyDescent="0.2">
      <c r="A77" s="33" t="str">
        <f>[3]Enums!$A$134</f>
        <v>1.0.0</v>
      </c>
      <c r="B77">
        <v>3</v>
      </c>
      <c r="C77" t="str">
        <f>Objects!$AD$17</f>
        <v>Mold (Plastic Brick (1 x 4))</v>
      </c>
      <c r="D77" s="36" t="s">
        <v>45</v>
      </c>
      <c r="E77" s="37" t="s">
        <v>45</v>
      </c>
      <c r="F77" s="37" t="s">
        <v>45</v>
      </c>
      <c r="G77" s="38" t="s">
        <v>45</v>
      </c>
      <c r="H77" s="39" t="s">
        <v>45</v>
      </c>
    </row>
    <row r="78" spans="1:8" ht="15.75" customHeight="1" x14ac:dyDescent="0.2">
      <c r="A78" s="33"/>
      <c r="D78" s="40" t="s">
        <v>45</v>
      </c>
      <c r="E78" s="41" t="s">
        <v>45</v>
      </c>
      <c r="F78" s="41" t="s">
        <v>45</v>
      </c>
      <c r="G78" s="42" t="s">
        <v>45</v>
      </c>
      <c r="H78" s="43"/>
    </row>
    <row r="79" spans="1:8" ht="15.75" customHeight="1" x14ac:dyDescent="0.2">
      <c r="A79" s="33"/>
      <c r="D79" s="40" t="s">
        <v>45</v>
      </c>
      <c r="E79" s="41" t="s">
        <v>45</v>
      </c>
      <c r="F79" s="41" t="s">
        <v>45</v>
      </c>
      <c r="G79" s="42" t="s">
        <v>45</v>
      </c>
      <c r="H79" s="43"/>
    </row>
    <row r="80" spans="1:8" ht="15.75" customHeight="1" x14ac:dyDescent="0.2">
      <c r="A80" s="33"/>
      <c r="D80" s="40" t="s">
        <v>45</v>
      </c>
      <c r="E80" s="41" t="s">
        <v>45</v>
      </c>
      <c r="F80" s="41" t="s">
        <v>45</v>
      </c>
      <c r="G80" s="42" t="s">
        <v>45</v>
      </c>
      <c r="H80" s="43"/>
    </row>
    <row r="81" spans="1:8" ht="15.75" customHeight="1" thickBot="1" x14ac:dyDescent="0.25">
      <c r="A81" s="33"/>
      <c r="D81" s="49" t="s">
        <v>45</v>
      </c>
      <c r="E81" s="46" t="s">
        <v>45</v>
      </c>
      <c r="F81" s="46" t="s">
        <v>45</v>
      </c>
      <c r="G81" s="47" t="s">
        <v>45</v>
      </c>
      <c r="H81" s="48"/>
    </row>
    <row r="82" spans="1:8" ht="15.75" customHeight="1" x14ac:dyDescent="0.2">
      <c r="A82" s="33" t="str">
        <f>[3]Enums!$A$134</f>
        <v>1.0.0</v>
      </c>
      <c r="B82">
        <v>3</v>
      </c>
      <c r="C82" t="str">
        <f>Objects!$AD$18</f>
        <v>Mold (Plastic Brick (2 x 2))</v>
      </c>
      <c r="D82" s="36" t="s">
        <v>45</v>
      </c>
      <c r="E82" s="37" t="s">
        <v>45</v>
      </c>
      <c r="F82" s="37" t="s">
        <v>45</v>
      </c>
      <c r="G82" s="38" t="s">
        <v>45</v>
      </c>
      <c r="H82" s="39" t="s">
        <v>45</v>
      </c>
    </row>
    <row r="83" spans="1:8" ht="15.75" customHeight="1" x14ac:dyDescent="0.2">
      <c r="A83" s="33"/>
      <c r="D83" s="40" t="s">
        <v>45</v>
      </c>
      <c r="E83" s="41" t="s">
        <v>45</v>
      </c>
      <c r="F83" s="41" t="s">
        <v>45</v>
      </c>
      <c r="G83" s="42" t="s">
        <v>45</v>
      </c>
      <c r="H83" s="43" t="s">
        <v>45</v>
      </c>
    </row>
    <row r="84" spans="1:8" ht="15.75" customHeight="1" x14ac:dyDescent="0.2">
      <c r="A84" s="33"/>
      <c r="D84" s="40" t="s">
        <v>45</v>
      </c>
      <c r="E84" s="41" t="s">
        <v>45</v>
      </c>
      <c r="F84" s="41" t="s">
        <v>45</v>
      </c>
      <c r="G84" s="42" t="s">
        <v>45</v>
      </c>
      <c r="H84" s="43" t="s">
        <v>45</v>
      </c>
    </row>
    <row r="85" spans="1:8" ht="15.75" customHeight="1" x14ac:dyDescent="0.2">
      <c r="A85" s="33"/>
      <c r="D85" s="40" t="s">
        <v>45</v>
      </c>
      <c r="E85" s="41" t="s">
        <v>45</v>
      </c>
      <c r="F85" s="41" t="s">
        <v>45</v>
      </c>
      <c r="G85" s="42"/>
      <c r="H85" s="43"/>
    </row>
    <row r="86" spans="1:8" ht="15.75" customHeight="1" thickBot="1" x14ac:dyDescent="0.25">
      <c r="A86" s="33"/>
      <c r="D86" s="49" t="s">
        <v>45</v>
      </c>
      <c r="E86" s="46" t="s">
        <v>45</v>
      </c>
      <c r="F86" s="46" t="s">
        <v>45</v>
      </c>
      <c r="G86" s="47"/>
      <c r="H86" s="48"/>
    </row>
    <row r="87" spans="1:8" ht="15.75" customHeight="1" x14ac:dyDescent="0.2">
      <c r="A87" s="33" t="str">
        <f>[3]Enums!$A$134</f>
        <v>1.0.0</v>
      </c>
      <c r="B87">
        <v>3</v>
      </c>
      <c r="C87" t="str">
        <f>Objects!$AD$19</f>
        <v>Mold (Plastic Brick (2 x 3))</v>
      </c>
      <c r="D87" s="36" t="s">
        <v>45</v>
      </c>
      <c r="E87" s="37" t="s">
        <v>45</v>
      </c>
      <c r="F87" s="37" t="s">
        <v>45</v>
      </c>
      <c r="G87" s="38" t="s">
        <v>45</v>
      </c>
      <c r="H87" s="39" t="s">
        <v>45</v>
      </c>
    </row>
    <row r="88" spans="1:8" ht="15.75" customHeight="1" x14ac:dyDescent="0.2">
      <c r="A88" s="33"/>
      <c r="D88" s="40" t="s">
        <v>45</v>
      </c>
      <c r="E88" s="41" t="s">
        <v>45</v>
      </c>
      <c r="F88" s="41" t="s">
        <v>45</v>
      </c>
      <c r="G88" s="42" t="s">
        <v>45</v>
      </c>
      <c r="H88" s="43" t="s">
        <v>45</v>
      </c>
    </row>
    <row r="89" spans="1:8" ht="15.75" customHeight="1" x14ac:dyDescent="0.2">
      <c r="A89" s="33"/>
      <c r="D89" s="40" t="s">
        <v>45</v>
      </c>
      <c r="E89" s="41" t="s">
        <v>45</v>
      </c>
      <c r="F89" s="41" t="s">
        <v>45</v>
      </c>
      <c r="G89" s="42"/>
      <c r="H89" s="43"/>
    </row>
    <row r="90" spans="1:8" ht="15.75" customHeight="1" x14ac:dyDescent="0.2">
      <c r="A90" s="33"/>
      <c r="D90" s="40" t="s">
        <v>45</v>
      </c>
      <c r="E90" s="41" t="s">
        <v>45</v>
      </c>
      <c r="F90" s="41" t="s">
        <v>45</v>
      </c>
      <c r="G90" s="42"/>
      <c r="H90" s="43"/>
    </row>
    <row r="91" spans="1:8" ht="15.75" customHeight="1" thickBot="1" x14ac:dyDescent="0.25">
      <c r="A91" s="33"/>
      <c r="D91" s="49" t="s">
        <v>45</v>
      </c>
      <c r="E91" s="46" t="s">
        <v>45</v>
      </c>
      <c r="F91" s="46" t="s">
        <v>45</v>
      </c>
      <c r="G91" s="47"/>
      <c r="H91" s="48"/>
    </row>
    <row r="92" spans="1:8" ht="15.75" customHeight="1" x14ac:dyDescent="0.2">
      <c r="A92" s="33" t="str">
        <f>[3]Enums!$A$134</f>
        <v>1.0.0</v>
      </c>
      <c r="B92">
        <v>3</v>
      </c>
      <c r="C92" t="str">
        <f>Objects!$AD$20</f>
        <v>Mold (Plastic Brick (2 x 4))</v>
      </c>
      <c r="D92" s="36" t="s">
        <v>45</v>
      </c>
      <c r="E92" s="37" t="s">
        <v>45</v>
      </c>
      <c r="F92" s="37" t="s">
        <v>45</v>
      </c>
      <c r="G92" s="38" t="s">
        <v>45</v>
      </c>
      <c r="H92" s="39" t="s">
        <v>45</v>
      </c>
    </row>
    <row r="93" spans="1:8" ht="15.75" customHeight="1" x14ac:dyDescent="0.2">
      <c r="A93" s="33"/>
      <c r="D93" s="40" t="s">
        <v>45</v>
      </c>
      <c r="E93" s="41" t="s">
        <v>45</v>
      </c>
      <c r="F93" s="41" t="s">
        <v>45</v>
      </c>
      <c r="G93" s="42"/>
      <c r="H93" s="43"/>
    </row>
    <row r="94" spans="1:8" ht="15.75" customHeight="1" x14ac:dyDescent="0.2">
      <c r="A94" s="33"/>
      <c r="D94" s="40" t="s">
        <v>45</v>
      </c>
      <c r="E94" s="41" t="s">
        <v>45</v>
      </c>
      <c r="F94" s="41" t="s">
        <v>45</v>
      </c>
      <c r="G94" s="42"/>
      <c r="H94" s="43"/>
    </row>
    <row r="95" spans="1:8" ht="15.75" customHeight="1" x14ac:dyDescent="0.2">
      <c r="A95" s="33"/>
      <c r="D95" s="40" t="s">
        <v>45</v>
      </c>
      <c r="E95" s="41" t="s">
        <v>45</v>
      </c>
      <c r="F95" s="41" t="s">
        <v>45</v>
      </c>
      <c r="G95" s="42"/>
      <c r="H95" s="43"/>
    </row>
    <row r="96" spans="1:8" ht="15.75" customHeight="1" thickBot="1" x14ac:dyDescent="0.25">
      <c r="A96" s="33"/>
      <c r="D96" s="49" t="s">
        <v>45</v>
      </c>
      <c r="E96" s="46" t="s">
        <v>45</v>
      </c>
      <c r="F96" s="46" t="s">
        <v>45</v>
      </c>
      <c r="G96" s="47"/>
      <c r="H96" s="48"/>
    </row>
    <row r="97" spans="1:8" ht="15.75" customHeight="1" x14ac:dyDescent="0.2">
      <c r="A97" s="33" t="str">
        <f>[3]Enums!$A$134</f>
        <v>1.0.0</v>
      </c>
      <c r="B97">
        <v>3</v>
      </c>
      <c r="C97" t="str">
        <f>Objects!$AD$21</f>
        <v>Mold (Plastic Brick (3 x 3))</v>
      </c>
      <c r="D97" s="36" t="s">
        <v>45</v>
      </c>
      <c r="E97" s="37" t="s">
        <v>45</v>
      </c>
      <c r="F97" s="37" t="s">
        <v>45</v>
      </c>
      <c r="G97" s="38" t="s">
        <v>45</v>
      </c>
      <c r="H97" s="39" t="s">
        <v>45</v>
      </c>
    </row>
    <row r="98" spans="1:8" ht="15.75" customHeight="1" x14ac:dyDescent="0.2">
      <c r="A98" s="33"/>
      <c r="D98" s="40" t="s">
        <v>45</v>
      </c>
      <c r="E98" s="41" t="s">
        <v>45</v>
      </c>
      <c r="F98" s="41" t="s">
        <v>45</v>
      </c>
      <c r="G98" s="42" t="s">
        <v>45</v>
      </c>
      <c r="H98" s="43" t="s">
        <v>45</v>
      </c>
    </row>
    <row r="99" spans="1:8" ht="15.75" customHeight="1" x14ac:dyDescent="0.2">
      <c r="A99" s="33"/>
      <c r="D99" s="40" t="s">
        <v>45</v>
      </c>
      <c r="E99" s="41" t="s">
        <v>45</v>
      </c>
      <c r="F99" s="41"/>
      <c r="G99" s="42"/>
      <c r="H99" s="43"/>
    </row>
    <row r="100" spans="1:8" ht="15.75" customHeight="1" x14ac:dyDescent="0.2">
      <c r="A100" s="33"/>
      <c r="D100" s="40" t="s">
        <v>45</v>
      </c>
      <c r="E100" s="41" t="s">
        <v>45</v>
      </c>
      <c r="F100" s="41"/>
      <c r="G100" s="42"/>
      <c r="H100" s="43"/>
    </row>
    <row r="101" spans="1:8" ht="15.75" customHeight="1" thickBot="1" x14ac:dyDescent="0.25">
      <c r="A101" s="33"/>
      <c r="D101" s="49" t="s">
        <v>45</v>
      </c>
      <c r="E101" s="46" t="s">
        <v>45</v>
      </c>
      <c r="F101" s="46"/>
      <c r="G101" s="47"/>
      <c r="H101" s="48"/>
    </row>
    <row r="102" spans="1:8" ht="15.75" customHeight="1" x14ac:dyDescent="0.2">
      <c r="A102" s="33" t="str">
        <f>[3]Enums!$A$134</f>
        <v>1.0.0</v>
      </c>
      <c r="B102">
        <v>3</v>
      </c>
      <c r="C102" t="str">
        <f>Objects!$AD$22</f>
        <v>Mold (Plastic Brick (3 x 4))</v>
      </c>
      <c r="D102" s="36" t="s">
        <v>45</v>
      </c>
      <c r="E102" s="37" t="s">
        <v>45</v>
      </c>
      <c r="F102" s="37" t="s">
        <v>45</v>
      </c>
      <c r="G102" s="38" t="s">
        <v>45</v>
      </c>
      <c r="H102" s="39" t="s">
        <v>45</v>
      </c>
    </row>
    <row r="103" spans="1:8" ht="15.75" customHeight="1" x14ac:dyDescent="0.2">
      <c r="A103" s="33"/>
      <c r="D103" s="40" t="s">
        <v>45</v>
      </c>
      <c r="E103" s="41" t="s">
        <v>45</v>
      </c>
      <c r="F103" s="41"/>
      <c r="G103" s="42"/>
      <c r="H103" s="43"/>
    </row>
    <row r="104" spans="1:8" ht="15.75" customHeight="1" x14ac:dyDescent="0.2">
      <c r="A104" s="33"/>
      <c r="D104" s="40" t="s">
        <v>45</v>
      </c>
      <c r="E104" s="41" t="s">
        <v>45</v>
      </c>
      <c r="F104" s="41"/>
      <c r="G104" s="42"/>
      <c r="H104" s="43"/>
    </row>
    <row r="105" spans="1:8" ht="15.75" customHeight="1" x14ac:dyDescent="0.2">
      <c r="A105" s="33"/>
      <c r="D105" s="40" t="s">
        <v>45</v>
      </c>
      <c r="E105" s="41" t="s">
        <v>45</v>
      </c>
      <c r="F105" s="41"/>
      <c r="G105" s="42"/>
      <c r="H105" s="43"/>
    </row>
    <row r="106" spans="1:8" ht="15.75" customHeight="1" thickBot="1" x14ac:dyDescent="0.25">
      <c r="A106" s="33"/>
      <c r="D106" s="49" t="s">
        <v>45</v>
      </c>
      <c r="E106" s="46" t="s">
        <v>45</v>
      </c>
      <c r="F106" s="46"/>
      <c r="G106" s="47"/>
      <c r="H106" s="48"/>
    </row>
    <row r="107" spans="1:8" ht="15.75" customHeight="1" x14ac:dyDescent="0.2">
      <c r="A107" s="33" t="str">
        <f>[3]Enums!$A$134</f>
        <v>1.0.0</v>
      </c>
      <c r="B107">
        <v>3</v>
      </c>
      <c r="C107" t="str">
        <f>Objects!$AD$23</f>
        <v>Mold (Plastic Brick (4 x 4))</v>
      </c>
      <c r="D107" s="36" t="s">
        <v>45</v>
      </c>
      <c r="E107" s="37" t="s">
        <v>45</v>
      </c>
      <c r="F107" s="37" t="s">
        <v>45</v>
      </c>
      <c r="G107" s="38" t="s">
        <v>45</v>
      </c>
      <c r="H107" s="39" t="s">
        <v>45</v>
      </c>
    </row>
    <row r="108" spans="1:8" ht="15.75" customHeight="1" x14ac:dyDescent="0.2">
      <c r="A108" s="33"/>
      <c r="D108" s="40" t="s">
        <v>45</v>
      </c>
      <c r="E108" s="41"/>
      <c r="F108" s="41"/>
      <c r="G108" s="42"/>
      <c r="H108" s="43"/>
    </row>
    <row r="109" spans="1:8" ht="15.75" customHeight="1" x14ac:dyDescent="0.2">
      <c r="A109" s="33"/>
      <c r="D109" s="40" t="s">
        <v>45</v>
      </c>
      <c r="E109" s="41"/>
      <c r="F109" s="41"/>
      <c r="G109" s="42"/>
      <c r="H109" s="43"/>
    </row>
    <row r="110" spans="1:8" ht="15.75" customHeight="1" x14ac:dyDescent="0.2">
      <c r="A110" s="33"/>
      <c r="D110" s="40" t="s">
        <v>45</v>
      </c>
      <c r="E110" s="41"/>
      <c r="F110" s="41"/>
      <c r="G110" s="42"/>
      <c r="H110" s="43"/>
    </row>
    <row r="111" spans="1:8" ht="15.75" customHeight="1" thickBot="1" x14ac:dyDescent="0.25">
      <c r="A111" s="33"/>
      <c r="D111" s="49" t="s">
        <v>45</v>
      </c>
      <c r="E111" s="46"/>
      <c r="F111" s="46"/>
      <c r="G111" s="47"/>
      <c r="H111" s="48"/>
    </row>
    <row r="112" spans="1:8" ht="15.75" customHeight="1" x14ac:dyDescent="0.2">
      <c r="A112" s="33" t="str">
        <f>[3]Enums!$A$134</f>
        <v>1.0.0</v>
      </c>
      <c r="B112">
        <v>3</v>
      </c>
      <c r="C112" t="str">
        <f>Objects!$AD$24</f>
        <v>Mold (Plastic Brick (1 x 8))</v>
      </c>
      <c r="D112" s="36" t="s">
        <v>45</v>
      </c>
      <c r="E112" s="37" t="s">
        <v>45</v>
      </c>
      <c r="F112" s="37" t="s">
        <v>45</v>
      </c>
      <c r="G112" s="38" t="s">
        <v>45</v>
      </c>
      <c r="H112" s="39"/>
    </row>
    <row r="113" spans="1:8" ht="15.75" customHeight="1" x14ac:dyDescent="0.2">
      <c r="A113" s="33"/>
      <c r="D113" s="40" t="s">
        <v>45</v>
      </c>
      <c r="E113" s="41" t="s">
        <v>45</v>
      </c>
      <c r="F113" s="41" t="s">
        <v>45</v>
      </c>
      <c r="G113" s="42" t="s">
        <v>45</v>
      </c>
      <c r="H113" s="43"/>
    </row>
    <row r="114" spans="1:8" ht="15.75" customHeight="1" x14ac:dyDescent="0.2">
      <c r="A114" s="33"/>
      <c r="D114" s="40" t="s">
        <v>45</v>
      </c>
      <c r="E114" s="41" t="s">
        <v>45</v>
      </c>
      <c r="F114" s="41" t="s">
        <v>45</v>
      </c>
      <c r="G114" s="42" t="s">
        <v>45</v>
      </c>
      <c r="H114" s="43"/>
    </row>
    <row r="115" spans="1:8" ht="15.75" customHeight="1" x14ac:dyDescent="0.2">
      <c r="A115" s="33"/>
      <c r="D115" s="40" t="s">
        <v>45</v>
      </c>
      <c r="E115" s="41" t="s">
        <v>45</v>
      </c>
      <c r="F115" s="41" t="s">
        <v>45</v>
      </c>
      <c r="G115" s="42" t="s">
        <v>45</v>
      </c>
      <c r="H115" s="43"/>
    </row>
    <row r="116" spans="1:8" ht="15.75" customHeight="1" thickBot="1" x14ac:dyDescent="0.25">
      <c r="A116" s="33"/>
      <c r="D116" s="49" t="s">
        <v>45</v>
      </c>
      <c r="E116" s="46" t="s">
        <v>45</v>
      </c>
      <c r="F116" s="46" t="s">
        <v>45</v>
      </c>
      <c r="G116" s="47" t="s">
        <v>45</v>
      </c>
      <c r="H116" s="48"/>
    </row>
    <row r="117" spans="1:8" ht="15.75" customHeight="1" x14ac:dyDescent="0.2">
      <c r="A117" s="33" t="str">
        <f>[3]Enums!$A$134</f>
        <v>1.0.0</v>
      </c>
      <c r="B117">
        <v>3</v>
      </c>
      <c r="C117" t="str">
        <f>Objects!$AD$25</f>
        <v>Mold (Plastic Brick (2 x 8))</v>
      </c>
      <c r="D117" s="36" t="s">
        <v>45</v>
      </c>
      <c r="E117" s="37" t="s">
        <v>45</v>
      </c>
      <c r="F117" s="37" t="s">
        <v>45</v>
      </c>
      <c r="G117" s="38"/>
      <c r="H117" s="39"/>
    </row>
    <row r="118" spans="1:8" ht="15.75" customHeight="1" x14ac:dyDescent="0.2">
      <c r="A118" s="33"/>
      <c r="D118" s="40" t="s">
        <v>45</v>
      </c>
      <c r="E118" s="41" t="s">
        <v>45</v>
      </c>
      <c r="F118" s="41" t="s">
        <v>45</v>
      </c>
      <c r="G118" s="42"/>
      <c r="H118" s="43"/>
    </row>
    <row r="119" spans="1:8" ht="15.75" customHeight="1" x14ac:dyDescent="0.2">
      <c r="A119" s="33"/>
      <c r="D119" s="40" t="s">
        <v>45</v>
      </c>
      <c r="E119" s="41" t="s">
        <v>45</v>
      </c>
      <c r="F119" s="41" t="s">
        <v>45</v>
      </c>
      <c r="G119" s="42"/>
      <c r="H119" s="43"/>
    </row>
    <row r="120" spans="1:8" ht="15.75" customHeight="1" x14ac:dyDescent="0.2">
      <c r="A120" s="33"/>
      <c r="D120" s="40" t="s">
        <v>45</v>
      </c>
      <c r="E120" s="41" t="s">
        <v>45</v>
      </c>
      <c r="F120" s="41" t="s">
        <v>45</v>
      </c>
      <c r="G120" s="42"/>
      <c r="H120" s="43"/>
    </row>
    <row r="121" spans="1:8" ht="15.75" customHeight="1" thickBot="1" x14ac:dyDescent="0.25">
      <c r="A121" s="33"/>
      <c r="D121" s="49" t="s">
        <v>45</v>
      </c>
      <c r="E121" s="46" t="s">
        <v>45</v>
      </c>
      <c r="F121" s="46" t="s">
        <v>45</v>
      </c>
      <c r="G121" s="47"/>
      <c r="H121" s="48"/>
    </row>
    <row r="122" spans="1:8" ht="15.75" customHeight="1" x14ac:dyDescent="0.2">
      <c r="A122" s="33" t="str">
        <f>[3]Enums!$A$134</f>
        <v>1.0.0</v>
      </c>
      <c r="B122">
        <v>3</v>
      </c>
      <c r="C122" t="str">
        <f>Objects!$AD$13</f>
        <v>Mold (Flashlight Shaft)</v>
      </c>
      <c r="D122" s="36" t="s">
        <v>45</v>
      </c>
      <c r="E122" s="37"/>
      <c r="F122" s="37"/>
      <c r="G122" s="38"/>
      <c r="H122" s="39" t="s">
        <v>45</v>
      </c>
    </row>
    <row r="123" spans="1:8" ht="15.75" customHeight="1" x14ac:dyDescent="0.2">
      <c r="A123" s="33"/>
      <c r="D123" s="40" t="s">
        <v>45</v>
      </c>
      <c r="E123" s="41"/>
      <c r="F123" s="41"/>
      <c r="G123" s="42"/>
      <c r="H123" s="43" t="s">
        <v>45</v>
      </c>
    </row>
    <row r="124" spans="1:8" ht="15.75" customHeight="1" x14ac:dyDescent="0.2">
      <c r="A124" s="33"/>
      <c r="D124" s="40" t="s">
        <v>45</v>
      </c>
      <c r="E124" s="41" t="s">
        <v>45</v>
      </c>
      <c r="F124" s="41"/>
      <c r="G124" s="42" t="s">
        <v>45</v>
      </c>
      <c r="H124" s="43" t="s">
        <v>45</v>
      </c>
    </row>
    <row r="125" spans="1:8" ht="15.75" customHeight="1" x14ac:dyDescent="0.2">
      <c r="A125" s="33"/>
      <c r="D125" s="40" t="s">
        <v>45</v>
      </c>
      <c r="E125" s="41" t="s">
        <v>45</v>
      </c>
      <c r="F125" s="41"/>
      <c r="G125" s="42" t="s">
        <v>45</v>
      </c>
      <c r="H125" s="43" t="s">
        <v>45</v>
      </c>
    </row>
    <row r="126" spans="1:8" ht="15.75" customHeight="1" thickBot="1" x14ac:dyDescent="0.25">
      <c r="A126" s="33"/>
      <c r="D126" s="49" t="s">
        <v>45</v>
      </c>
      <c r="E126" s="46" t="s">
        <v>45</v>
      </c>
      <c r="F126" s="46"/>
      <c r="G126" s="47" t="s">
        <v>45</v>
      </c>
      <c r="H126" s="48" t="s">
        <v>45</v>
      </c>
    </row>
    <row r="127" spans="1:8" ht="15.75" customHeight="1" x14ac:dyDescent="0.2">
      <c r="A127" s="33" t="str">
        <f>[3]Enums!$A$137</f>
        <v>1.0.3</v>
      </c>
      <c r="B127">
        <v>3</v>
      </c>
      <c r="C127" t="str">
        <f>Objects!$AD$26</f>
        <v>Mold (Heated Knife Handle)</v>
      </c>
      <c r="D127" s="36" t="s">
        <v>45</v>
      </c>
      <c r="E127" s="51" t="s">
        <v>45</v>
      </c>
      <c r="F127" s="51" t="s">
        <v>45</v>
      </c>
      <c r="G127" s="52" t="s">
        <v>45</v>
      </c>
      <c r="H127" s="39" t="s">
        <v>45</v>
      </c>
    </row>
    <row r="128" spans="1:8" ht="15.75" customHeight="1" x14ac:dyDescent="0.2">
      <c r="A128" s="33"/>
      <c r="D128" s="40" t="s">
        <v>45</v>
      </c>
      <c r="E128" s="59" t="s">
        <v>45</v>
      </c>
      <c r="F128" s="59" t="s">
        <v>45</v>
      </c>
      <c r="G128" s="58"/>
      <c r="H128" s="43" t="s">
        <v>45</v>
      </c>
    </row>
    <row r="129" spans="1:8" ht="15.75" customHeight="1" x14ac:dyDescent="0.2">
      <c r="A129" s="33"/>
      <c r="D129" s="40" t="s">
        <v>45</v>
      </c>
      <c r="E129" s="41"/>
      <c r="F129" s="59"/>
      <c r="G129" s="42"/>
      <c r="H129" s="43" t="s">
        <v>45</v>
      </c>
    </row>
    <row r="130" spans="1:8" ht="15.75" customHeight="1" x14ac:dyDescent="0.2">
      <c r="A130" s="33"/>
      <c r="D130" s="44" t="s">
        <v>45</v>
      </c>
      <c r="E130" s="41"/>
      <c r="F130" s="59" t="s">
        <v>45</v>
      </c>
      <c r="G130" s="42" t="s">
        <v>45</v>
      </c>
      <c r="H130" s="43" t="s">
        <v>45</v>
      </c>
    </row>
    <row r="131" spans="1:8" ht="15.75" customHeight="1" thickBot="1" x14ac:dyDescent="0.25">
      <c r="A131" s="33"/>
      <c r="D131" s="45" t="s">
        <v>45</v>
      </c>
      <c r="E131" s="46" t="s">
        <v>45</v>
      </c>
      <c r="F131" s="57" t="s">
        <v>45</v>
      </c>
      <c r="G131" s="47" t="s">
        <v>45</v>
      </c>
      <c r="H131" s="48" t="s">
        <v>45</v>
      </c>
    </row>
    <row r="132" spans="1:8" ht="15.75" customHeight="1" x14ac:dyDescent="0.2">
      <c r="A132" s="33" t="str">
        <f>[3]Enums!$A$144</f>
        <v>1.1.0</v>
      </c>
      <c r="B132">
        <v>3</v>
      </c>
      <c r="C132" t="str">
        <f>Objects!$AD$27</f>
        <v>Mold (Rubber Sole)</v>
      </c>
      <c r="D132" s="36" t="s">
        <v>45</v>
      </c>
      <c r="E132" s="51" t="s">
        <v>45</v>
      </c>
      <c r="F132" s="51" t="s">
        <v>45</v>
      </c>
      <c r="G132" s="52" t="s">
        <v>45</v>
      </c>
      <c r="H132" s="39" t="s">
        <v>45</v>
      </c>
    </row>
    <row r="133" spans="1:8" ht="15.75" customHeight="1" x14ac:dyDescent="0.2">
      <c r="A133" s="33"/>
      <c r="D133" s="40" t="s">
        <v>45</v>
      </c>
      <c r="E133" s="59" t="s">
        <v>45</v>
      </c>
      <c r="F133" s="59" t="s">
        <v>45</v>
      </c>
      <c r="G133" s="58" t="s">
        <v>45</v>
      </c>
      <c r="H133" s="43" t="s">
        <v>45</v>
      </c>
    </row>
    <row r="134" spans="1:8" ht="15.75" customHeight="1" x14ac:dyDescent="0.2">
      <c r="A134" s="33"/>
      <c r="D134" s="40" t="s">
        <v>45</v>
      </c>
      <c r="E134" s="41"/>
      <c r="F134" s="59"/>
      <c r="G134" s="42"/>
      <c r="H134" s="43" t="s">
        <v>45</v>
      </c>
    </row>
    <row r="135" spans="1:8" ht="15.75" customHeight="1" x14ac:dyDescent="0.2">
      <c r="A135" s="33"/>
      <c r="D135" s="44" t="s">
        <v>45</v>
      </c>
      <c r="E135" s="59" t="s">
        <v>45</v>
      </c>
      <c r="F135" s="59" t="s">
        <v>45</v>
      </c>
      <c r="G135" s="42" t="s">
        <v>45</v>
      </c>
      <c r="H135" s="43" t="s">
        <v>45</v>
      </c>
    </row>
    <row r="136" spans="1:8" ht="15.75" customHeight="1" thickBot="1" x14ac:dyDescent="0.25">
      <c r="A136" s="33"/>
      <c r="D136" s="45" t="s">
        <v>45</v>
      </c>
      <c r="E136" s="46" t="s">
        <v>45</v>
      </c>
      <c r="F136" s="57" t="s">
        <v>45</v>
      </c>
      <c r="G136" s="47" t="s">
        <v>45</v>
      </c>
      <c r="H136" s="48" t="s">
        <v>45</v>
      </c>
    </row>
    <row r="137" spans="1:8" ht="15.75" customHeight="1" x14ac:dyDescent="0.2">
      <c r="A137" s="33" t="str">
        <f>[3]Enums!$A$144</f>
        <v>1.1.0</v>
      </c>
      <c r="B137">
        <v>3</v>
      </c>
      <c r="C137" t="str">
        <f>Objects!$AD$28</f>
        <v>Mold (Battery Case)</v>
      </c>
      <c r="D137" s="36" t="s">
        <v>45</v>
      </c>
      <c r="E137" s="51"/>
      <c r="F137" s="51" t="s">
        <v>45</v>
      </c>
      <c r="G137" s="52"/>
      <c r="H137" s="39" t="s">
        <v>45</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45</v>
      </c>
      <c r="E141" s="46" t="s">
        <v>45</v>
      </c>
      <c r="F141" s="57" t="s">
        <v>45</v>
      </c>
      <c r="G141" s="47" t="s">
        <v>45</v>
      </c>
      <c r="H141" s="48" t="s">
        <v>45</v>
      </c>
    </row>
    <row r="142" spans="1:8" ht="15.75" customHeight="1" x14ac:dyDescent="0.2">
      <c r="A142" s="33" t="str">
        <f>[3]Enums!$A$144</f>
        <v>1.1.0</v>
      </c>
      <c r="B142">
        <v>3</v>
      </c>
      <c r="C142" t="str">
        <f>Objects!$AD$29</f>
        <v>Mold (Tool Shaft)</v>
      </c>
      <c r="D142" s="36" t="s">
        <v>45</v>
      </c>
      <c r="E142" s="51" t="s">
        <v>45</v>
      </c>
      <c r="F142" s="51"/>
      <c r="G142" s="52" t="s">
        <v>45</v>
      </c>
      <c r="H142" s="39" t="s">
        <v>45</v>
      </c>
    </row>
    <row r="143" spans="1:8" ht="15.75" customHeight="1" x14ac:dyDescent="0.2">
      <c r="A143" s="33"/>
      <c r="D143" s="44" t="s">
        <v>45</v>
      </c>
      <c r="E143" s="59" t="s">
        <v>45</v>
      </c>
      <c r="F143" s="59"/>
      <c r="G143" s="58" t="s">
        <v>45</v>
      </c>
      <c r="H143" s="54" t="s">
        <v>45</v>
      </c>
    </row>
    <row r="144" spans="1:8" ht="15.75" customHeight="1" x14ac:dyDescent="0.2">
      <c r="A144" s="33"/>
      <c r="D144" s="44" t="s">
        <v>45</v>
      </c>
      <c r="E144" s="59" t="s">
        <v>45</v>
      </c>
      <c r="F144" s="59"/>
      <c r="G144" s="58" t="s">
        <v>45</v>
      </c>
      <c r="H144" s="54" t="s">
        <v>45</v>
      </c>
    </row>
    <row r="145" spans="1:8" ht="15.75" customHeight="1" x14ac:dyDescent="0.2">
      <c r="A145" s="33"/>
      <c r="D145" s="44" t="s">
        <v>45</v>
      </c>
      <c r="E145" s="59" t="s">
        <v>45</v>
      </c>
      <c r="F145" s="59"/>
      <c r="G145" s="58" t="s">
        <v>45</v>
      </c>
      <c r="H145" s="54" t="s">
        <v>45</v>
      </c>
    </row>
    <row r="146" spans="1:8" ht="15.75" customHeight="1" thickBot="1" x14ac:dyDescent="0.25">
      <c r="A146" s="33"/>
      <c r="D146" s="45" t="s">
        <v>45</v>
      </c>
      <c r="E146" s="46" t="s">
        <v>45</v>
      </c>
      <c r="F146" s="57"/>
      <c r="G146" s="47" t="s">
        <v>45</v>
      </c>
      <c r="H146" s="48" t="s">
        <v>45</v>
      </c>
    </row>
    <row r="147" spans="1:8" ht="15.75" customHeight="1" x14ac:dyDescent="0.2">
      <c r="A147" s="33" t="str">
        <f>[3]Enums!$A$144</f>
        <v>1.1.0</v>
      </c>
      <c r="B147">
        <v>3</v>
      </c>
      <c r="C147" t="str">
        <f>Objects!$AD$30</f>
        <v>Mold (Lighter Body)</v>
      </c>
      <c r="D147" s="36" t="s">
        <v>45</v>
      </c>
      <c r="E147" s="51"/>
      <c r="F147" s="51" t="s">
        <v>45</v>
      </c>
      <c r="G147" s="52" t="s">
        <v>45</v>
      </c>
      <c r="H147" s="39" t="s">
        <v>45</v>
      </c>
    </row>
    <row r="148" spans="1:8" ht="15.75" customHeight="1" x14ac:dyDescent="0.2">
      <c r="A148" s="33"/>
      <c r="D148" s="44"/>
      <c r="E148" s="59" t="s">
        <v>45</v>
      </c>
      <c r="F148" s="59"/>
      <c r="G148" s="58" t="s">
        <v>45</v>
      </c>
      <c r="H148" s="54" t="s">
        <v>45</v>
      </c>
    </row>
    <row r="149" spans="1:8" ht="15.75" customHeight="1" x14ac:dyDescent="0.2">
      <c r="A149" s="33"/>
      <c r="D149" s="44" t="s">
        <v>45</v>
      </c>
      <c r="E149" s="59"/>
      <c r="F149" s="59" t="s">
        <v>45</v>
      </c>
      <c r="G149" s="58"/>
      <c r="H149" s="54" t="s">
        <v>45</v>
      </c>
    </row>
    <row r="150" spans="1:8" ht="15.75" customHeight="1" x14ac:dyDescent="0.2">
      <c r="A150" s="33"/>
      <c r="D150" s="44" t="s">
        <v>45</v>
      </c>
      <c r="E150" s="59" t="s">
        <v>45</v>
      </c>
      <c r="F150" s="59"/>
      <c r="G150" s="58"/>
      <c r="H150" s="54"/>
    </row>
    <row r="151" spans="1:8" ht="15.75" customHeight="1" thickBot="1" x14ac:dyDescent="0.25">
      <c r="A151" s="33"/>
      <c r="D151" s="45" t="s">
        <v>45</v>
      </c>
      <c r="E151" s="46" t="s">
        <v>45</v>
      </c>
      <c r="F151" s="57" t="s">
        <v>45</v>
      </c>
      <c r="G151" s="47"/>
      <c r="H151" s="48"/>
    </row>
    <row r="152" spans="1:8" ht="15.75" customHeight="1" x14ac:dyDescent="0.2">
      <c r="A152" s="33" t="str">
        <f>[3]Enums!$A$144</f>
        <v>1.1.0</v>
      </c>
      <c r="B152">
        <v>3</v>
      </c>
      <c r="C152" t="str">
        <f>Objects!$AD$31</f>
        <v>Mold (Cell Phone Case)</v>
      </c>
      <c r="D152" s="50" t="s">
        <v>45</v>
      </c>
      <c r="E152" s="51" t="s">
        <v>45</v>
      </c>
      <c r="F152" s="51" t="s">
        <v>45</v>
      </c>
      <c r="G152" s="52" t="s">
        <v>45</v>
      </c>
      <c r="H152" s="39" t="s">
        <v>45</v>
      </c>
    </row>
    <row r="153" spans="1:8" ht="15.75" customHeight="1" x14ac:dyDescent="0.2">
      <c r="A153" s="33"/>
      <c r="D153" s="44" t="s">
        <v>45</v>
      </c>
      <c r="E153" s="59" t="s">
        <v>45</v>
      </c>
      <c r="F153" s="59"/>
      <c r="G153" s="58"/>
      <c r="H153" s="54" t="s">
        <v>45</v>
      </c>
    </row>
    <row r="154" spans="1:8" ht="15.75" customHeight="1" x14ac:dyDescent="0.2">
      <c r="A154" s="33"/>
      <c r="D154" s="44" t="s">
        <v>45</v>
      </c>
      <c r="E154" s="59" t="s">
        <v>45</v>
      </c>
      <c r="F154" s="59"/>
      <c r="G154" s="58"/>
      <c r="H154" s="54" t="s">
        <v>45</v>
      </c>
    </row>
    <row r="155" spans="1:8" ht="15.75" customHeight="1" x14ac:dyDescent="0.2">
      <c r="A155" s="33"/>
      <c r="D155" s="44" t="s">
        <v>45</v>
      </c>
      <c r="E155" s="59" t="s">
        <v>45</v>
      </c>
      <c r="F155" s="59"/>
      <c r="G155" s="58"/>
      <c r="H155" s="54" t="s">
        <v>45</v>
      </c>
    </row>
    <row r="156" spans="1:8" ht="15.75" customHeight="1" thickBot="1" x14ac:dyDescent="0.25">
      <c r="A156" s="33"/>
      <c r="D156" s="45" t="s">
        <v>45</v>
      </c>
      <c r="E156" s="46" t="s">
        <v>45</v>
      </c>
      <c r="F156" s="57" t="s">
        <v>45</v>
      </c>
      <c r="G156" s="56" t="s">
        <v>45</v>
      </c>
      <c r="H156" s="55" t="s">
        <v>45</v>
      </c>
    </row>
    <row r="157" spans="1:8" ht="15.75" customHeight="1" x14ac:dyDescent="0.2">
      <c r="A157" s="33" t="str">
        <f>[3]Enums!$A$144</f>
        <v>1.1.0</v>
      </c>
      <c r="B157">
        <v>3</v>
      </c>
      <c r="C157" t="str">
        <f>Objects!$AD$32</f>
        <v>Mold (Walky Talky Case)</v>
      </c>
      <c r="D157" s="50" t="s">
        <v>45</v>
      </c>
      <c r="E157" s="51" t="s">
        <v>45</v>
      </c>
      <c r="F157" s="51" t="s">
        <v>45</v>
      </c>
      <c r="G157" s="52"/>
      <c r="H157" s="39" t="s">
        <v>45</v>
      </c>
    </row>
    <row r="158" spans="1:8" ht="15.75" customHeight="1" x14ac:dyDescent="0.2">
      <c r="A158" s="33"/>
      <c r="D158" s="44" t="s">
        <v>45</v>
      </c>
      <c r="E158" s="59" t="s">
        <v>45</v>
      </c>
      <c r="F158" s="59" t="s">
        <v>45</v>
      </c>
      <c r="G158" s="58"/>
      <c r="H158" s="54" t="s">
        <v>45</v>
      </c>
    </row>
    <row r="159" spans="1:8" ht="15.75" customHeight="1" x14ac:dyDescent="0.2">
      <c r="A159" s="33"/>
      <c r="D159" s="44" t="s">
        <v>45</v>
      </c>
      <c r="E159" s="59" t="s">
        <v>45</v>
      </c>
      <c r="F159" s="59"/>
      <c r="G159" s="58"/>
      <c r="H159" s="54" t="s">
        <v>45</v>
      </c>
    </row>
    <row r="160" spans="1:8" ht="15.75" customHeight="1" x14ac:dyDescent="0.2">
      <c r="A160" s="33"/>
      <c r="D160" s="44" t="s">
        <v>45</v>
      </c>
      <c r="E160" s="59" t="s">
        <v>45</v>
      </c>
      <c r="F160" s="59"/>
      <c r="G160" s="58"/>
      <c r="H160" s="54" t="s">
        <v>45</v>
      </c>
    </row>
    <row r="161" spans="1:8" ht="15.75" customHeight="1" thickBot="1" x14ac:dyDescent="0.25">
      <c r="A161" s="33"/>
      <c r="D161" s="45" t="s">
        <v>45</v>
      </c>
      <c r="E161" s="46" t="s">
        <v>45</v>
      </c>
      <c r="F161" s="57"/>
      <c r="G161" s="56"/>
      <c r="H161" s="55" t="s">
        <v>45</v>
      </c>
    </row>
    <row r="162" spans="1:8" ht="15.75" customHeight="1" x14ac:dyDescent="0.2">
      <c r="A162" s="33" t="str">
        <f>[3]Enums!$A$144</f>
        <v>1.1.0</v>
      </c>
      <c r="B162">
        <v>3</v>
      </c>
      <c r="C162" t="str">
        <f>Objects!$AD$33</f>
        <v>Mold (HAM Radio Case)</v>
      </c>
      <c r="D162" s="36" t="s">
        <v>45</v>
      </c>
      <c r="E162" s="51" t="s">
        <v>45</v>
      </c>
      <c r="F162" s="51" t="s">
        <v>45</v>
      </c>
      <c r="G162" s="52"/>
      <c r="H162" s="53" t="s">
        <v>45</v>
      </c>
    </row>
    <row r="163" spans="1:8" ht="15.75" customHeight="1" x14ac:dyDescent="0.2">
      <c r="A163" s="33"/>
      <c r="D163" s="44" t="s">
        <v>45</v>
      </c>
      <c r="E163" s="59" t="s">
        <v>45</v>
      </c>
      <c r="F163" s="59" t="s">
        <v>45</v>
      </c>
      <c r="G163" s="58"/>
      <c r="H163" s="54" t="s">
        <v>45</v>
      </c>
    </row>
    <row r="164" spans="1:8" ht="15.75" customHeight="1" x14ac:dyDescent="0.2">
      <c r="A164" s="33"/>
      <c r="D164" s="44"/>
      <c r="E164" s="59"/>
      <c r="F164" s="59"/>
      <c r="G164" s="58"/>
      <c r="H164" s="54" t="s">
        <v>45</v>
      </c>
    </row>
    <row r="165" spans="1:8" ht="15.75" customHeight="1" x14ac:dyDescent="0.2">
      <c r="A165" s="33"/>
      <c r="D165" s="44"/>
      <c r="E165" s="59"/>
      <c r="F165" s="59"/>
      <c r="G165" s="58"/>
      <c r="H165" s="54" t="s">
        <v>45</v>
      </c>
    </row>
    <row r="166" spans="1:8" ht="15.75" customHeight="1" thickBot="1" x14ac:dyDescent="0.25">
      <c r="A166" s="33"/>
      <c r="D166" s="45"/>
      <c r="E166" s="46"/>
      <c r="F166" s="57"/>
      <c r="G166" s="47"/>
      <c r="H166" s="55" t="s">
        <v>45</v>
      </c>
    </row>
    <row r="167" spans="1:8" ht="15.75" customHeight="1" x14ac:dyDescent="0.2">
      <c r="A167" s="33" t="str">
        <f>[3]Enums!$A$156</f>
        <v>1.3.5</v>
      </c>
      <c r="B167">
        <v>3</v>
      </c>
      <c r="C167" t="str">
        <f>Objects!$AD$34</f>
        <v>Mold (Air Quality Detector Case)</v>
      </c>
      <c r="D167" s="36"/>
      <c r="E167" s="51"/>
      <c r="F167" s="51" t="s">
        <v>45</v>
      </c>
      <c r="G167" s="52" t="s">
        <v>45</v>
      </c>
      <c r="H167" s="53" t="s">
        <v>45</v>
      </c>
    </row>
    <row r="168" spans="1:8" ht="15.75" customHeight="1" x14ac:dyDescent="0.2">
      <c r="A168" s="33"/>
      <c r="D168" s="44"/>
      <c r="E168" s="59"/>
      <c r="F168" s="59" t="s">
        <v>45</v>
      </c>
      <c r="G168" s="58" t="s">
        <v>45</v>
      </c>
      <c r="H168" s="54" t="s">
        <v>45</v>
      </c>
    </row>
    <row r="169" spans="1:8" ht="15.75" customHeight="1" x14ac:dyDescent="0.2">
      <c r="A169" s="33"/>
      <c r="D169" s="44" t="s">
        <v>45</v>
      </c>
      <c r="E169" s="59" t="s">
        <v>45</v>
      </c>
      <c r="F169" s="59"/>
      <c r="G169" s="58" t="s">
        <v>45</v>
      </c>
      <c r="H169" s="54" t="s">
        <v>45</v>
      </c>
    </row>
    <row r="170" spans="1:8" ht="15.75" customHeight="1" x14ac:dyDescent="0.2">
      <c r="A170" s="33"/>
      <c r="D170" s="44" t="s">
        <v>45</v>
      </c>
      <c r="E170" s="59" t="s">
        <v>45</v>
      </c>
      <c r="F170" s="59" t="s">
        <v>45</v>
      </c>
      <c r="G170" s="58"/>
      <c r="H170" s="54" t="s">
        <v>45</v>
      </c>
    </row>
    <row r="171" spans="1:8" ht="15.75" customHeight="1" thickBot="1" x14ac:dyDescent="0.25">
      <c r="A171" s="33"/>
      <c r="D171" s="45" t="s">
        <v>45</v>
      </c>
      <c r="E171" s="46" t="s">
        <v>45</v>
      </c>
      <c r="F171" s="57" t="s">
        <v>45</v>
      </c>
      <c r="G171" s="47" t="s">
        <v>45</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41</v>
      </c>
      <c r="C1" s="34" t="s">
        <v>44</v>
      </c>
      <c r="I1" s="185"/>
      <c r="K1"/>
      <c r="M1"/>
      <c r="O1"/>
      <c r="Q1"/>
    </row>
    <row r="2" spans="1:17" ht="15.75" customHeight="1" x14ac:dyDescent="0.2">
      <c r="A2" s="33" t="str">
        <f>[3]Enums!$A$153</f>
        <v>1.3.2</v>
      </c>
      <c r="B2">
        <v>2</v>
      </c>
      <c r="C2" t="str">
        <f>Objects!AF2</f>
        <v>Mask (Solar Cell)(PR Backplane)</v>
      </c>
      <c r="D2" s="50" t="s">
        <v>183</v>
      </c>
      <c r="E2" s="51" t="s">
        <v>183</v>
      </c>
      <c r="F2" s="51" t="s">
        <v>183</v>
      </c>
      <c r="G2" s="52" t="s">
        <v>183</v>
      </c>
      <c r="H2" s="53" t="s">
        <v>45</v>
      </c>
      <c r="K2"/>
      <c r="M2"/>
      <c r="O2"/>
      <c r="Q2"/>
    </row>
    <row r="3" spans="1:17" ht="15.75" customHeight="1" x14ac:dyDescent="0.2">
      <c r="A3" s="33"/>
      <c r="D3" s="44" t="s">
        <v>183</v>
      </c>
      <c r="E3" s="59" t="s">
        <v>45</v>
      </c>
      <c r="F3" s="59" t="s">
        <v>183</v>
      </c>
      <c r="G3" s="58" t="s">
        <v>45</v>
      </c>
      <c r="H3" s="54" t="s">
        <v>183</v>
      </c>
      <c r="K3"/>
      <c r="M3"/>
      <c r="O3"/>
      <c r="Q3"/>
    </row>
    <row r="4" spans="1:17" ht="15.75" customHeight="1" x14ac:dyDescent="0.2">
      <c r="A4" s="33"/>
      <c r="D4" s="44" t="s">
        <v>183</v>
      </c>
      <c r="E4" s="59" t="s">
        <v>45</v>
      </c>
      <c r="F4" s="59" t="s">
        <v>183</v>
      </c>
      <c r="G4" s="58" t="s">
        <v>45</v>
      </c>
      <c r="H4" s="54" t="s">
        <v>183</v>
      </c>
      <c r="K4"/>
      <c r="M4"/>
      <c r="O4"/>
      <c r="Q4"/>
    </row>
    <row r="5" spans="1:17" ht="15.75" customHeight="1" x14ac:dyDescent="0.2">
      <c r="A5" s="33"/>
      <c r="D5" s="44" t="s">
        <v>183</v>
      </c>
      <c r="E5" s="59" t="s">
        <v>45</v>
      </c>
      <c r="F5" s="59" t="s">
        <v>183</v>
      </c>
      <c r="G5" s="58" t="s">
        <v>45</v>
      </c>
      <c r="H5" s="54" t="s">
        <v>183</v>
      </c>
      <c r="K5"/>
      <c r="M5"/>
      <c r="O5"/>
      <c r="Q5"/>
    </row>
    <row r="6" spans="1:17" ht="15.75" customHeight="1" thickBot="1" x14ac:dyDescent="0.25">
      <c r="A6" s="33"/>
      <c r="D6" s="45" t="s">
        <v>183</v>
      </c>
      <c r="E6" s="57" t="s">
        <v>45</v>
      </c>
      <c r="F6" s="57" t="s">
        <v>183</v>
      </c>
      <c r="G6" s="56" t="s">
        <v>45</v>
      </c>
      <c r="H6" s="55" t="s">
        <v>183</v>
      </c>
      <c r="K6"/>
      <c r="M6"/>
      <c r="O6"/>
      <c r="Q6"/>
    </row>
    <row r="7" spans="1:17" ht="15.75" customHeight="1" x14ac:dyDescent="0.2">
      <c r="A7" s="33" t="str">
        <f>[3]Enums!$A$153</f>
        <v>1.3.2</v>
      </c>
      <c r="B7">
        <v>3</v>
      </c>
      <c r="C7" t="str">
        <f>Objects!AF3</f>
        <v>Mask (Solar Cell)(PR Semiconductor)</v>
      </c>
      <c r="D7" s="50" t="s">
        <v>183</v>
      </c>
      <c r="E7" s="51" t="s">
        <v>183</v>
      </c>
      <c r="F7" s="51" t="s">
        <v>183</v>
      </c>
      <c r="G7" s="52" t="s">
        <v>183</v>
      </c>
      <c r="H7" s="53" t="s">
        <v>45</v>
      </c>
      <c r="K7"/>
      <c r="M7"/>
      <c r="O7"/>
      <c r="Q7"/>
    </row>
    <row r="8" spans="1:17" ht="15.75" customHeight="1" x14ac:dyDescent="0.2">
      <c r="A8" s="33"/>
      <c r="D8" s="44" t="s">
        <v>183</v>
      </c>
      <c r="E8" s="59" t="s">
        <v>45</v>
      </c>
      <c r="F8" s="59" t="s">
        <v>183</v>
      </c>
      <c r="G8" s="58" t="s">
        <v>183</v>
      </c>
      <c r="H8" s="54" t="s">
        <v>183</v>
      </c>
      <c r="K8"/>
      <c r="M8"/>
      <c r="O8"/>
      <c r="Q8"/>
    </row>
    <row r="9" spans="1:17" ht="15.75" customHeight="1" x14ac:dyDescent="0.2">
      <c r="A9" s="33"/>
      <c r="D9" s="44" t="s">
        <v>183</v>
      </c>
      <c r="E9" s="59" t="s">
        <v>183</v>
      </c>
      <c r="F9" s="59" t="s">
        <v>183</v>
      </c>
      <c r="G9" s="58" t="s">
        <v>183</v>
      </c>
      <c r="H9" s="54" t="s">
        <v>183</v>
      </c>
      <c r="K9"/>
      <c r="M9"/>
      <c r="O9"/>
      <c r="Q9"/>
    </row>
    <row r="10" spans="1:17" ht="15.75" customHeight="1" x14ac:dyDescent="0.2">
      <c r="A10" s="33"/>
      <c r="D10" s="44" t="s">
        <v>183</v>
      </c>
      <c r="E10" s="59" t="s">
        <v>183</v>
      </c>
      <c r="F10" s="59" t="s">
        <v>183</v>
      </c>
      <c r="G10" s="58" t="s">
        <v>45</v>
      </c>
      <c r="H10" s="54" t="s">
        <v>183</v>
      </c>
      <c r="K10"/>
      <c r="M10"/>
      <c r="O10"/>
      <c r="Q10"/>
    </row>
    <row r="11" spans="1:17" ht="15.75" customHeight="1" thickBot="1" x14ac:dyDescent="0.25">
      <c r="A11" s="33"/>
      <c r="D11" s="45" t="s">
        <v>183</v>
      </c>
      <c r="E11" s="57" t="s">
        <v>183</v>
      </c>
      <c r="F11" s="57" t="s">
        <v>183</v>
      </c>
      <c r="G11" s="56" t="s">
        <v>183</v>
      </c>
      <c r="H11" s="55" t="s">
        <v>183</v>
      </c>
      <c r="K11"/>
      <c r="M11"/>
      <c r="O11"/>
      <c r="Q11"/>
    </row>
    <row r="12" spans="1:17" ht="15.75" customHeight="1" x14ac:dyDescent="0.2">
      <c r="A12" s="33" t="str">
        <f>[3]Enums!$A$153</f>
        <v>1.3.2</v>
      </c>
      <c r="B12">
        <v>3</v>
      </c>
      <c r="C12" t="str">
        <f>Objects!AF4</f>
        <v>Mask (Solar Cell)(PR Dielectric)</v>
      </c>
      <c r="D12" s="50" t="s">
        <v>183</v>
      </c>
      <c r="E12" s="51" t="s">
        <v>183</v>
      </c>
      <c r="F12" s="51" t="s">
        <v>183</v>
      </c>
      <c r="G12" s="52" t="s">
        <v>183</v>
      </c>
      <c r="H12" s="53" t="s">
        <v>45</v>
      </c>
      <c r="K12"/>
      <c r="M12"/>
      <c r="O12"/>
      <c r="Q12"/>
    </row>
    <row r="13" spans="1:17" ht="15.75" customHeight="1" x14ac:dyDescent="0.2">
      <c r="A13" s="33"/>
      <c r="D13" s="44" t="s">
        <v>45</v>
      </c>
      <c r="E13" s="59" t="s">
        <v>45</v>
      </c>
      <c r="F13" s="59" t="s">
        <v>45</v>
      </c>
      <c r="G13" s="58" t="s">
        <v>183</v>
      </c>
      <c r="H13" s="54" t="s">
        <v>183</v>
      </c>
      <c r="K13"/>
      <c r="M13"/>
      <c r="O13"/>
      <c r="Q13"/>
    </row>
    <row r="14" spans="1:17" ht="15.75" customHeight="1" x14ac:dyDescent="0.2">
      <c r="A14" s="33"/>
      <c r="D14" s="44" t="s">
        <v>183</v>
      </c>
      <c r="E14" s="59" t="s">
        <v>45</v>
      </c>
      <c r="F14" s="59" t="s">
        <v>183</v>
      </c>
      <c r="G14" s="58" t="s">
        <v>45</v>
      </c>
      <c r="H14" s="54" t="s">
        <v>183</v>
      </c>
      <c r="K14"/>
      <c r="M14"/>
      <c r="O14"/>
      <c r="Q14"/>
    </row>
    <row r="15" spans="1:17" ht="15.75" customHeight="1" x14ac:dyDescent="0.2">
      <c r="A15" s="33"/>
      <c r="D15" s="44" t="s">
        <v>183</v>
      </c>
      <c r="E15" s="59" t="s">
        <v>183</v>
      </c>
      <c r="F15" s="59" t="s">
        <v>45</v>
      </c>
      <c r="G15" s="58" t="s">
        <v>45</v>
      </c>
      <c r="H15" s="54" t="s">
        <v>45</v>
      </c>
      <c r="K15"/>
      <c r="M15"/>
      <c r="O15"/>
      <c r="Q15"/>
    </row>
    <row r="16" spans="1:17" ht="15.75" customHeight="1" thickBot="1" x14ac:dyDescent="0.25">
      <c r="A16" s="33"/>
      <c r="D16" s="45" t="s">
        <v>183</v>
      </c>
      <c r="E16" s="57" t="s">
        <v>183</v>
      </c>
      <c r="F16" s="57" t="s">
        <v>183</v>
      </c>
      <c r="G16" s="56" t="s">
        <v>45</v>
      </c>
      <c r="H16" s="55" t="s">
        <v>183</v>
      </c>
      <c r="K16"/>
      <c r="M16"/>
      <c r="O16"/>
      <c r="Q16"/>
    </row>
    <row r="17" spans="1:17" ht="15.75" customHeight="1" x14ac:dyDescent="0.2">
      <c r="A17" s="33" t="str">
        <f>[3]Enums!$A$153</f>
        <v>1.3.2</v>
      </c>
      <c r="B17">
        <v>3</v>
      </c>
      <c r="C17" t="str">
        <f>Objects!AF5</f>
        <v>Mask (Solar Cell)(PR Traces)</v>
      </c>
      <c r="D17" s="50" t="s">
        <v>183</v>
      </c>
      <c r="E17" s="51" t="s">
        <v>183</v>
      </c>
      <c r="F17" s="51" t="s">
        <v>183</v>
      </c>
      <c r="G17" s="52" t="s">
        <v>183</v>
      </c>
      <c r="H17" s="53" t="s">
        <v>45</v>
      </c>
      <c r="K17"/>
      <c r="M17"/>
      <c r="O17"/>
      <c r="Q17"/>
    </row>
    <row r="18" spans="1:17" ht="15.75" customHeight="1" x14ac:dyDescent="0.2">
      <c r="A18" s="33"/>
      <c r="D18" s="44" t="s">
        <v>45</v>
      </c>
      <c r="E18" s="59" t="s">
        <v>45</v>
      </c>
      <c r="F18" s="59" t="s">
        <v>45</v>
      </c>
      <c r="G18" s="58" t="s">
        <v>45</v>
      </c>
      <c r="H18" s="54" t="s">
        <v>45</v>
      </c>
      <c r="K18"/>
      <c r="M18"/>
      <c r="O18"/>
      <c r="Q18"/>
    </row>
    <row r="19" spans="1:17" ht="15.75" customHeight="1" x14ac:dyDescent="0.2">
      <c r="A19" s="33"/>
      <c r="D19" s="44" t="s">
        <v>183</v>
      </c>
      <c r="E19" s="59" t="s">
        <v>183</v>
      </c>
      <c r="F19" s="59" t="s">
        <v>183</v>
      </c>
      <c r="G19" s="58" t="s">
        <v>183</v>
      </c>
      <c r="H19" s="54" t="s">
        <v>183</v>
      </c>
      <c r="K19"/>
      <c r="M19"/>
      <c r="O19"/>
      <c r="Q19"/>
    </row>
    <row r="20" spans="1:17" ht="15.75" customHeight="1" x14ac:dyDescent="0.2">
      <c r="A20" s="33"/>
      <c r="D20" s="44" t="s">
        <v>45</v>
      </c>
      <c r="E20" s="59" t="s">
        <v>45</v>
      </c>
      <c r="F20" s="59" t="s">
        <v>45</v>
      </c>
      <c r="G20" s="58" t="s">
        <v>45</v>
      </c>
      <c r="H20" s="54" t="s">
        <v>45</v>
      </c>
      <c r="K20"/>
      <c r="M20"/>
      <c r="O20"/>
      <c r="Q20"/>
    </row>
    <row r="21" spans="1:17" ht="15.75" customHeight="1" thickBot="1" x14ac:dyDescent="0.25">
      <c r="A21" s="33"/>
      <c r="D21" s="45" t="s">
        <v>183</v>
      </c>
      <c r="E21" s="57" t="s">
        <v>183</v>
      </c>
      <c r="F21" s="57" t="s">
        <v>183</v>
      </c>
      <c r="G21" s="56" t="s">
        <v>183</v>
      </c>
      <c r="H21" s="55" t="s">
        <v>183</v>
      </c>
      <c r="K21"/>
      <c r="M21"/>
      <c r="O21"/>
      <c r="Q21"/>
    </row>
    <row r="22" spans="1:17" ht="15.75" customHeight="1" x14ac:dyDescent="0.2">
      <c r="A22" s="33" t="str">
        <f>[3]Enums!$A$153</f>
        <v>1.3.2</v>
      </c>
      <c r="B22">
        <v>3</v>
      </c>
      <c r="C22" t="str">
        <f>Objects!AF6</f>
        <v>Mask (Solar Cell)(PR Encapsulation)</v>
      </c>
      <c r="D22" s="50" t="s">
        <v>183</v>
      </c>
      <c r="E22" s="51" t="s">
        <v>183</v>
      </c>
      <c r="F22" s="51" t="s">
        <v>183</v>
      </c>
      <c r="G22" s="52" t="s">
        <v>183</v>
      </c>
      <c r="H22" s="53" t="s">
        <v>45</v>
      </c>
      <c r="K22"/>
      <c r="M22"/>
      <c r="O22"/>
      <c r="Q22"/>
    </row>
    <row r="23" spans="1:17" ht="15.75" customHeight="1" x14ac:dyDescent="0.2">
      <c r="A23" s="33"/>
      <c r="D23" s="44" t="s">
        <v>45</v>
      </c>
      <c r="E23" s="59" t="s">
        <v>183</v>
      </c>
      <c r="F23" s="59" t="s">
        <v>183</v>
      </c>
      <c r="G23" s="58" t="s">
        <v>183</v>
      </c>
      <c r="H23" s="54" t="s">
        <v>183</v>
      </c>
      <c r="K23"/>
      <c r="M23"/>
      <c r="O23"/>
      <c r="Q23"/>
    </row>
    <row r="24" spans="1:17" ht="15.75" customHeight="1" x14ac:dyDescent="0.2">
      <c r="A24" s="33"/>
      <c r="D24" s="44" t="s">
        <v>183</v>
      </c>
      <c r="E24" s="59" t="s">
        <v>183</v>
      </c>
      <c r="F24" s="59" t="s">
        <v>183</v>
      </c>
      <c r="G24" s="58" t="s">
        <v>183</v>
      </c>
      <c r="H24" s="54" t="s">
        <v>183</v>
      </c>
      <c r="K24"/>
      <c r="M24"/>
      <c r="O24"/>
      <c r="Q24"/>
    </row>
    <row r="25" spans="1:17" ht="15.75" customHeight="1" x14ac:dyDescent="0.2">
      <c r="A25" s="33"/>
      <c r="D25" s="44" t="s">
        <v>45</v>
      </c>
      <c r="E25" s="59" t="s">
        <v>183</v>
      </c>
      <c r="F25" s="59" t="s">
        <v>183</v>
      </c>
      <c r="G25" s="58" t="s">
        <v>183</v>
      </c>
      <c r="H25" s="54" t="s">
        <v>183</v>
      </c>
      <c r="K25"/>
      <c r="M25"/>
      <c r="O25"/>
      <c r="Q25"/>
    </row>
    <row r="26" spans="1:17" ht="15.75" customHeight="1" thickBot="1" x14ac:dyDescent="0.25">
      <c r="A26" s="33"/>
      <c r="D26" s="45" t="s">
        <v>183</v>
      </c>
      <c r="E26" s="57" t="s">
        <v>45</v>
      </c>
      <c r="F26" s="57" t="s">
        <v>183</v>
      </c>
      <c r="G26" s="56" t="s">
        <v>45</v>
      </c>
      <c r="H26" s="55" t="s">
        <v>183</v>
      </c>
      <c r="K26"/>
      <c r="M26"/>
      <c r="O26"/>
      <c r="Q26"/>
    </row>
    <row r="27" spans="1:17" ht="15.75" customHeight="1" x14ac:dyDescent="0.2">
      <c r="A27" s="33" t="str">
        <f>[3]Enums!$A$153</f>
        <v>1.3.2</v>
      </c>
      <c r="B27">
        <v>3</v>
      </c>
      <c r="C27" t="str">
        <f>Objects!AF7</f>
        <v>Mask (Processor)(PR Backplane)</v>
      </c>
      <c r="D27" s="50" t="s">
        <v>183</v>
      </c>
      <c r="E27" s="51" t="s">
        <v>183</v>
      </c>
      <c r="F27" s="51" t="s">
        <v>183</v>
      </c>
      <c r="G27" s="52" t="s">
        <v>45</v>
      </c>
      <c r="H27" s="53" t="s">
        <v>183</v>
      </c>
      <c r="K27"/>
      <c r="M27"/>
      <c r="O27"/>
      <c r="Q27"/>
    </row>
    <row r="28" spans="1:17" ht="15.75" customHeight="1" x14ac:dyDescent="0.2">
      <c r="A28" s="33"/>
      <c r="D28" s="44" t="s">
        <v>183</v>
      </c>
      <c r="E28" s="59" t="s">
        <v>45</v>
      </c>
      <c r="F28" s="59" t="s">
        <v>183</v>
      </c>
      <c r="G28" s="58" t="s">
        <v>45</v>
      </c>
      <c r="H28" s="54" t="s">
        <v>183</v>
      </c>
      <c r="K28"/>
      <c r="M28"/>
      <c r="O28"/>
      <c r="Q28"/>
    </row>
    <row r="29" spans="1:17" ht="15.75" customHeight="1" x14ac:dyDescent="0.2">
      <c r="A29" s="33"/>
      <c r="D29" s="44" t="s">
        <v>183</v>
      </c>
      <c r="E29" s="59" t="s">
        <v>45</v>
      </c>
      <c r="F29" s="59" t="s">
        <v>183</v>
      </c>
      <c r="G29" s="58" t="s">
        <v>45</v>
      </c>
      <c r="H29" s="54" t="s">
        <v>183</v>
      </c>
      <c r="K29"/>
      <c r="M29"/>
      <c r="O29"/>
      <c r="Q29"/>
    </row>
    <row r="30" spans="1:17" ht="15.75" customHeight="1" x14ac:dyDescent="0.2">
      <c r="A30" s="33"/>
      <c r="D30" s="44" t="s">
        <v>183</v>
      </c>
      <c r="E30" s="59" t="s">
        <v>45</v>
      </c>
      <c r="F30" s="59" t="s">
        <v>183</v>
      </c>
      <c r="G30" s="58" t="s">
        <v>45</v>
      </c>
      <c r="H30" s="54" t="s">
        <v>183</v>
      </c>
      <c r="K30"/>
      <c r="M30"/>
      <c r="O30"/>
      <c r="Q30"/>
    </row>
    <row r="31" spans="1:17" ht="15.75" customHeight="1" thickBot="1" x14ac:dyDescent="0.25">
      <c r="A31" s="33"/>
      <c r="D31" s="45" t="s">
        <v>183</v>
      </c>
      <c r="E31" s="57" t="s">
        <v>45</v>
      </c>
      <c r="F31" s="57" t="s">
        <v>183</v>
      </c>
      <c r="G31" s="56" t="s">
        <v>45</v>
      </c>
      <c r="H31" s="55" t="s">
        <v>183</v>
      </c>
      <c r="K31"/>
      <c r="M31"/>
      <c r="O31"/>
      <c r="Q31"/>
    </row>
    <row r="32" spans="1:17" ht="15.75" customHeight="1" x14ac:dyDescent="0.2">
      <c r="A32" s="33" t="str">
        <f>[3]Enums!$A$153</f>
        <v>1.3.2</v>
      </c>
      <c r="B32">
        <v>3</v>
      </c>
      <c r="C32" t="str">
        <f>Objects!AF8</f>
        <v>Mask (Processor)(PR n-Type Semiconductor)</v>
      </c>
      <c r="D32" s="50" t="s">
        <v>183</v>
      </c>
      <c r="E32" s="51" t="s">
        <v>183</v>
      </c>
      <c r="F32" s="51" t="s">
        <v>183</v>
      </c>
      <c r="G32" s="52" t="s">
        <v>45</v>
      </c>
      <c r="H32" s="53" t="s">
        <v>183</v>
      </c>
      <c r="K32"/>
      <c r="M32"/>
      <c r="O32"/>
      <c r="Q32"/>
    </row>
    <row r="33" spans="1:17" ht="15.75" customHeight="1" x14ac:dyDescent="0.2">
      <c r="A33" s="33"/>
      <c r="D33" s="44" t="s">
        <v>183</v>
      </c>
      <c r="E33" s="59" t="s">
        <v>45</v>
      </c>
      <c r="F33" s="59" t="s">
        <v>183</v>
      </c>
      <c r="G33" s="58" t="s">
        <v>183</v>
      </c>
      <c r="H33" s="54" t="s">
        <v>183</v>
      </c>
      <c r="K33"/>
      <c r="M33"/>
      <c r="O33"/>
      <c r="Q33"/>
    </row>
    <row r="34" spans="1:17" ht="15.75" customHeight="1" x14ac:dyDescent="0.2">
      <c r="A34" s="33"/>
      <c r="D34" s="44" t="s">
        <v>183</v>
      </c>
      <c r="E34" s="59" t="s">
        <v>183</v>
      </c>
      <c r="F34" s="59" t="s">
        <v>183</v>
      </c>
      <c r="G34" s="58" t="s">
        <v>183</v>
      </c>
      <c r="H34" s="54" t="s">
        <v>183</v>
      </c>
      <c r="K34"/>
      <c r="M34"/>
      <c r="O34"/>
      <c r="Q34"/>
    </row>
    <row r="35" spans="1:17" ht="15.75" customHeight="1" x14ac:dyDescent="0.2">
      <c r="A35" s="33"/>
      <c r="D35" s="44" t="s">
        <v>183</v>
      </c>
      <c r="E35" s="59" t="s">
        <v>183</v>
      </c>
      <c r="F35" s="59" t="s">
        <v>183</v>
      </c>
      <c r="G35" s="58" t="s">
        <v>45</v>
      </c>
      <c r="H35" s="54" t="s">
        <v>183</v>
      </c>
      <c r="K35"/>
      <c r="M35"/>
      <c r="O35"/>
      <c r="Q35"/>
    </row>
    <row r="36" spans="1:17" ht="15.75" customHeight="1" thickBot="1" x14ac:dyDescent="0.25">
      <c r="A36" s="33"/>
      <c r="D36" s="45" t="s">
        <v>183</v>
      </c>
      <c r="E36" s="57" t="s">
        <v>183</v>
      </c>
      <c r="F36" s="57" t="s">
        <v>183</v>
      </c>
      <c r="G36" s="56" t="s">
        <v>183</v>
      </c>
      <c r="H36" s="55" t="s">
        <v>183</v>
      </c>
      <c r="K36"/>
      <c r="M36"/>
      <c r="O36"/>
      <c r="Q36"/>
    </row>
    <row r="37" spans="1:17" ht="15.75" customHeight="1" x14ac:dyDescent="0.2">
      <c r="A37" s="33" t="str">
        <f>[3]Enums!$A$153</f>
        <v>1.3.2</v>
      </c>
      <c r="B37">
        <v>3</v>
      </c>
      <c r="C37" t="str">
        <f>Objects!AF9</f>
        <v>Mask (Processor)(PR p-Type Semiconductor)</v>
      </c>
      <c r="D37" s="50" t="s">
        <v>183</v>
      </c>
      <c r="E37" s="51" t="s">
        <v>183</v>
      </c>
      <c r="F37" s="51" t="s">
        <v>183</v>
      </c>
      <c r="G37" s="52" t="s">
        <v>45</v>
      </c>
      <c r="H37" s="53" t="s">
        <v>183</v>
      </c>
      <c r="K37"/>
      <c r="M37"/>
      <c r="O37"/>
      <c r="Q37"/>
    </row>
    <row r="38" spans="1:17" ht="15.75" customHeight="1" x14ac:dyDescent="0.2">
      <c r="A38" s="33"/>
      <c r="D38" s="44" t="s">
        <v>183</v>
      </c>
      <c r="E38" s="59" t="s">
        <v>183</v>
      </c>
      <c r="F38" s="59" t="s">
        <v>183</v>
      </c>
      <c r="G38" s="58" t="s">
        <v>183</v>
      </c>
      <c r="H38" s="54" t="s">
        <v>183</v>
      </c>
      <c r="K38"/>
      <c r="M38"/>
      <c r="O38"/>
      <c r="Q38"/>
    </row>
    <row r="39" spans="1:17" ht="15.75" customHeight="1" x14ac:dyDescent="0.2">
      <c r="A39" s="33"/>
      <c r="D39" s="44" t="s">
        <v>183</v>
      </c>
      <c r="E39" s="59" t="s">
        <v>45</v>
      </c>
      <c r="F39" s="59" t="s">
        <v>183</v>
      </c>
      <c r="G39" s="58" t="s">
        <v>183</v>
      </c>
      <c r="H39" s="54" t="s">
        <v>183</v>
      </c>
      <c r="K39"/>
      <c r="M39"/>
      <c r="O39"/>
      <c r="Q39"/>
    </row>
    <row r="40" spans="1:17" ht="15.75" customHeight="1" x14ac:dyDescent="0.2">
      <c r="A40" s="33"/>
      <c r="D40" s="44" t="s">
        <v>183</v>
      </c>
      <c r="E40" s="59" t="s">
        <v>183</v>
      </c>
      <c r="F40" s="59" t="s">
        <v>183</v>
      </c>
      <c r="G40" s="58" t="s">
        <v>183</v>
      </c>
      <c r="H40" s="54" t="s">
        <v>183</v>
      </c>
      <c r="K40"/>
      <c r="M40"/>
      <c r="O40"/>
      <c r="Q40"/>
    </row>
    <row r="41" spans="1:17" ht="15.75" customHeight="1" thickBot="1" x14ac:dyDescent="0.25">
      <c r="A41" s="33"/>
      <c r="D41" s="45" t="s">
        <v>183</v>
      </c>
      <c r="E41" s="57" t="s">
        <v>183</v>
      </c>
      <c r="F41" s="57" t="s">
        <v>183</v>
      </c>
      <c r="G41" s="56" t="s">
        <v>45</v>
      </c>
      <c r="H41" s="55" t="s">
        <v>183</v>
      </c>
      <c r="K41"/>
      <c r="M41"/>
      <c r="O41"/>
      <c r="Q41"/>
    </row>
    <row r="42" spans="1:17" ht="15.75" customHeight="1" x14ac:dyDescent="0.2">
      <c r="A42" s="33" t="str">
        <f>[3]Enums!$A$153</f>
        <v>1.3.2</v>
      </c>
      <c r="B42">
        <v>3</v>
      </c>
      <c r="C42" t="str">
        <f>Objects!AF10</f>
        <v>Mask (Processor)(PR Dielectric)</v>
      </c>
      <c r="D42" s="50" t="s">
        <v>183</v>
      </c>
      <c r="E42" s="51" t="s">
        <v>183</v>
      </c>
      <c r="F42" s="51" t="s">
        <v>183</v>
      </c>
      <c r="G42" s="52" t="s">
        <v>45</v>
      </c>
      <c r="H42" s="53" t="s">
        <v>183</v>
      </c>
      <c r="K42"/>
      <c r="M42"/>
      <c r="O42"/>
      <c r="Q42"/>
    </row>
    <row r="43" spans="1:17" ht="15.75" customHeight="1" x14ac:dyDescent="0.2">
      <c r="A43" s="33"/>
      <c r="D43" s="44" t="s">
        <v>45</v>
      </c>
      <c r="E43" s="59" t="s">
        <v>45</v>
      </c>
      <c r="F43" s="59" t="s">
        <v>45</v>
      </c>
      <c r="G43" s="58" t="s">
        <v>183</v>
      </c>
      <c r="H43" s="54" t="s">
        <v>183</v>
      </c>
      <c r="K43"/>
      <c r="M43"/>
      <c r="O43"/>
      <c r="Q43"/>
    </row>
    <row r="44" spans="1:17" ht="15.75" customHeight="1" x14ac:dyDescent="0.2">
      <c r="A44" s="33"/>
      <c r="D44" s="44" t="s">
        <v>45</v>
      </c>
      <c r="E44" s="59" t="s">
        <v>45</v>
      </c>
      <c r="F44" s="59" t="s">
        <v>45</v>
      </c>
      <c r="G44" s="58" t="s">
        <v>45</v>
      </c>
      <c r="H44" s="54" t="s">
        <v>45</v>
      </c>
      <c r="K44"/>
      <c r="M44"/>
      <c r="O44"/>
      <c r="Q44"/>
    </row>
    <row r="45" spans="1:17" ht="15.75" customHeight="1" x14ac:dyDescent="0.2">
      <c r="A45" s="33"/>
      <c r="D45" s="44" t="s">
        <v>183</v>
      </c>
      <c r="E45" s="59" t="s">
        <v>183</v>
      </c>
      <c r="F45" s="59" t="s">
        <v>45</v>
      </c>
      <c r="G45" s="58" t="s">
        <v>45</v>
      </c>
      <c r="H45" s="54" t="s">
        <v>45</v>
      </c>
      <c r="K45"/>
      <c r="M45"/>
      <c r="O45"/>
      <c r="Q45"/>
    </row>
    <row r="46" spans="1:17" ht="15.75" customHeight="1" thickBot="1" x14ac:dyDescent="0.25">
      <c r="A46" s="33"/>
      <c r="D46" s="45" t="s">
        <v>183</v>
      </c>
      <c r="E46" s="57" t="s">
        <v>183</v>
      </c>
      <c r="F46" s="57" t="s">
        <v>45</v>
      </c>
      <c r="G46" s="56" t="s">
        <v>45</v>
      </c>
      <c r="H46" s="55" t="s">
        <v>45</v>
      </c>
      <c r="K46"/>
      <c r="M46"/>
      <c r="O46"/>
      <c r="Q46"/>
    </row>
    <row r="47" spans="1:17" ht="15.75" customHeight="1" x14ac:dyDescent="0.2">
      <c r="A47" s="33" t="str">
        <f>[3]Enums!$A$153</f>
        <v>1.3.2</v>
      </c>
      <c r="B47">
        <v>3</v>
      </c>
      <c r="C47" t="str">
        <f>Objects!AF11</f>
        <v>Mask (Processor)(PR Inner Traces)</v>
      </c>
      <c r="D47" s="50" t="s">
        <v>183</v>
      </c>
      <c r="E47" s="51" t="s">
        <v>183</v>
      </c>
      <c r="F47" s="51" t="s">
        <v>183</v>
      </c>
      <c r="G47" s="52" t="s">
        <v>45</v>
      </c>
      <c r="H47" s="53" t="s">
        <v>183</v>
      </c>
      <c r="K47"/>
      <c r="M47"/>
      <c r="O47"/>
      <c r="Q47"/>
    </row>
    <row r="48" spans="1:17" ht="15.75" customHeight="1" x14ac:dyDescent="0.2">
      <c r="A48" s="33"/>
      <c r="D48" s="44" t="s">
        <v>183</v>
      </c>
      <c r="E48" s="59" t="s">
        <v>183</v>
      </c>
      <c r="F48" s="59" t="s">
        <v>183</v>
      </c>
      <c r="G48" s="58" t="s">
        <v>183</v>
      </c>
      <c r="H48" s="54" t="s">
        <v>183</v>
      </c>
      <c r="K48"/>
      <c r="M48"/>
      <c r="O48"/>
      <c r="Q48"/>
    </row>
    <row r="49" spans="1:17" ht="15.75" customHeight="1" x14ac:dyDescent="0.2">
      <c r="A49" s="33"/>
      <c r="D49" s="44" t="s">
        <v>45</v>
      </c>
      <c r="E49" s="59" t="s">
        <v>45</v>
      </c>
      <c r="F49" s="59" t="s">
        <v>45</v>
      </c>
      <c r="G49" s="58" t="s">
        <v>45</v>
      </c>
      <c r="H49" s="54" t="s">
        <v>45</v>
      </c>
      <c r="K49"/>
      <c r="M49"/>
      <c r="O49"/>
      <c r="Q49"/>
    </row>
    <row r="50" spans="1:17" ht="15.75" customHeight="1" x14ac:dyDescent="0.2">
      <c r="A50" s="33"/>
      <c r="D50" s="44" t="s">
        <v>183</v>
      </c>
      <c r="E50" s="59" t="s">
        <v>183</v>
      </c>
      <c r="F50" s="59" t="s">
        <v>183</v>
      </c>
      <c r="G50" s="58" t="s">
        <v>183</v>
      </c>
      <c r="H50" s="54" t="s">
        <v>183</v>
      </c>
      <c r="K50"/>
      <c r="M50"/>
      <c r="O50"/>
      <c r="Q50"/>
    </row>
    <row r="51" spans="1:17" ht="15.75" customHeight="1" thickBot="1" x14ac:dyDescent="0.25">
      <c r="A51" s="33"/>
      <c r="D51" s="45" t="s">
        <v>45</v>
      </c>
      <c r="E51" s="57" t="s">
        <v>45</v>
      </c>
      <c r="F51" s="57" t="s">
        <v>45</v>
      </c>
      <c r="G51" s="56" t="s">
        <v>45</v>
      </c>
      <c r="H51" s="55" t="s">
        <v>45</v>
      </c>
      <c r="K51"/>
      <c r="M51"/>
      <c r="O51"/>
      <c r="Q51"/>
    </row>
    <row r="52" spans="1:17" ht="15.75" customHeight="1" x14ac:dyDescent="0.2">
      <c r="A52" s="33" t="str">
        <f>[3]Enums!$A$153</f>
        <v>1.3.2</v>
      </c>
      <c r="B52">
        <v>3</v>
      </c>
      <c r="C52" t="str">
        <f>Objects!AF12</f>
        <v>Mask (Processor)(PR Through Vias)</v>
      </c>
      <c r="D52" s="50" t="s">
        <v>183</v>
      </c>
      <c r="E52" s="51" t="s">
        <v>183</v>
      </c>
      <c r="F52" s="51" t="s">
        <v>183</v>
      </c>
      <c r="G52" s="52" t="s">
        <v>45</v>
      </c>
      <c r="H52" s="53" t="s">
        <v>183</v>
      </c>
      <c r="K52"/>
      <c r="M52"/>
      <c r="O52"/>
      <c r="Q52"/>
    </row>
    <row r="53" spans="1:17" ht="15.75" customHeight="1" x14ac:dyDescent="0.2">
      <c r="A53" s="33"/>
      <c r="D53" s="44" t="s">
        <v>183</v>
      </c>
      <c r="E53" s="59" t="s">
        <v>45</v>
      </c>
      <c r="F53" s="59" t="s">
        <v>183</v>
      </c>
      <c r="G53" s="58" t="s">
        <v>183</v>
      </c>
      <c r="H53" s="54" t="s">
        <v>183</v>
      </c>
      <c r="K53"/>
      <c r="M53"/>
      <c r="O53"/>
      <c r="Q53"/>
    </row>
    <row r="54" spans="1:17" ht="15.75" customHeight="1" x14ac:dyDescent="0.2">
      <c r="A54" s="33"/>
      <c r="D54" s="40" t="s">
        <v>183</v>
      </c>
      <c r="E54" s="59" t="s">
        <v>45</v>
      </c>
      <c r="F54" s="41" t="s">
        <v>183</v>
      </c>
      <c r="G54" s="58" t="s">
        <v>183</v>
      </c>
      <c r="H54" s="43" t="s">
        <v>183</v>
      </c>
      <c r="K54"/>
      <c r="M54"/>
      <c r="O54"/>
      <c r="Q54"/>
    </row>
    <row r="55" spans="1:17" ht="15.75" customHeight="1" x14ac:dyDescent="0.2">
      <c r="A55" s="33"/>
      <c r="D55" s="40" t="s">
        <v>183</v>
      </c>
      <c r="E55" s="41" t="s">
        <v>183</v>
      </c>
      <c r="F55" s="41" t="s">
        <v>183</v>
      </c>
      <c r="G55" s="58" t="s">
        <v>45</v>
      </c>
      <c r="H55" s="43" t="s">
        <v>183</v>
      </c>
      <c r="K55"/>
      <c r="M55"/>
      <c r="O55"/>
      <c r="Q55"/>
    </row>
    <row r="56" spans="1:17" ht="15.75" customHeight="1" thickBot="1" x14ac:dyDescent="0.25">
      <c r="A56" s="33"/>
      <c r="D56" s="49" t="s">
        <v>183</v>
      </c>
      <c r="E56" s="46" t="s">
        <v>183</v>
      </c>
      <c r="F56" s="46" t="s">
        <v>183</v>
      </c>
      <c r="G56" s="56" t="s">
        <v>45</v>
      </c>
      <c r="H56" s="48" t="s">
        <v>183</v>
      </c>
      <c r="K56"/>
      <c r="M56"/>
      <c r="O56"/>
      <c r="Q56"/>
    </row>
    <row r="57" spans="1:17" ht="15.75" customHeight="1" x14ac:dyDescent="0.2">
      <c r="A57" s="33" t="str">
        <f>[3]Enums!$A$153</f>
        <v>1.3.2</v>
      </c>
      <c r="B57">
        <v>3</v>
      </c>
      <c r="C57" t="str">
        <f>Objects!AF13</f>
        <v>Mask (Processor)(PR Outer Traces)</v>
      </c>
      <c r="D57" s="50" t="s">
        <v>183</v>
      </c>
      <c r="E57" s="51" t="s">
        <v>183</v>
      </c>
      <c r="F57" s="51" t="s">
        <v>183</v>
      </c>
      <c r="G57" s="52" t="s">
        <v>45</v>
      </c>
      <c r="H57" s="53" t="s">
        <v>183</v>
      </c>
      <c r="K57"/>
      <c r="M57"/>
      <c r="O57"/>
      <c r="Q57"/>
    </row>
    <row r="58" spans="1:17" ht="15.75" customHeight="1" x14ac:dyDescent="0.2">
      <c r="A58" s="33"/>
      <c r="D58" s="44" t="s">
        <v>45</v>
      </c>
      <c r="E58" s="59" t="s">
        <v>45</v>
      </c>
      <c r="F58" s="59" t="s">
        <v>45</v>
      </c>
      <c r="G58" s="58" t="s">
        <v>45</v>
      </c>
      <c r="H58" s="54" t="s">
        <v>45</v>
      </c>
      <c r="K58"/>
      <c r="M58"/>
      <c r="O58"/>
      <c r="Q58"/>
    </row>
    <row r="59" spans="1:17" ht="15.75" customHeight="1" x14ac:dyDescent="0.2">
      <c r="A59" s="33"/>
      <c r="D59" s="40" t="s">
        <v>183</v>
      </c>
      <c r="E59" s="41" t="s">
        <v>183</v>
      </c>
      <c r="F59" s="41" t="s">
        <v>183</v>
      </c>
      <c r="G59" s="42" t="s">
        <v>183</v>
      </c>
      <c r="H59" s="43" t="s">
        <v>183</v>
      </c>
      <c r="K59"/>
      <c r="M59"/>
      <c r="O59"/>
      <c r="Q59"/>
    </row>
    <row r="60" spans="1:17" ht="15.75" customHeight="1" x14ac:dyDescent="0.2">
      <c r="A60" s="33"/>
      <c r="D60" s="44" t="s">
        <v>45</v>
      </c>
      <c r="E60" s="59" t="s">
        <v>45</v>
      </c>
      <c r="F60" s="59" t="s">
        <v>45</v>
      </c>
      <c r="G60" s="58" t="s">
        <v>45</v>
      </c>
      <c r="H60" s="54" t="s">
        <v>45</v>
      </c>
      <c r="K60"/>
      <c r="M60"/>
      <c r="O60"/>
      <c r="Q60"/>
    </row>
    <row r="61" spans="1:17" ht="15.75" customHeight="1" thickBot="1" x14ac:dyDescent="0.25">
      <c r="A61" s="33"/>
      <c r="D61" s="49" t="s">
        <v>183</v>
      </c>
      <c r="E61" s="46" t="s">
        <v>183</v>
      </c>
      <c r="F61" s="46" t="s">
        <v>183</v>
      </c>
      <c r="G61" s="47" t="s">
        <v>183</v>
      </c>
      <c r="H61" s="48" t="s">
        <v>183</v>
      </c>
      <c r="K61"/>
      <c r="M61"/>
      <c r="O61"/>
      <c r="Q61"/>
    </row>
    <row r="62" spans="1:17" ht="15.75" customHeight="1" x14ac:dyDescent="0.2">
      <c r="A62" s="33" t="str">
        <f>[3]Enums!$A$153</f>
        <v>1.3.2</v>
      </c>
      <c r="B62">
        <v>3</v>
      </c>
      <c r="C62" t="str">
        <f>Objects!AF14</f>
        <v>Mask (Processor)(PR Encapsulation)</v>
      </c>
      <c r="D62" s="50" t="s">
        <v>183</v>
      </c>
      <c r="E62" s="51" t="s">
        <v>183</v>
      </c>
      <c r="F62" s="51" t="s">
        <v>183</v>
      </c>
      <c r="G62" s="52" t="s">
        <v>45</v>
      </c>
      <c r="H62" s="53" t="s">
        <v>183</v>
      </c>
      <c r="K62"/>
      <c r="M62"/>
      <c r="O62"/>
      <c r="Q62"/>
    </row>
    <row r="63" spans="1:17" ht="15.75" customHeight="1" x14ac:dyDescent="0.2">
      <c r="A63" s="33"/>
      <c r="D63" s="44" t="s">
        <v>45</v>
      </c>
      <c r="E63" s="59" t="s">
        <v>183</v>
      </c>
      <c r="F63" s="59" t="s">
        <v>183</v>
      </c>
      <c r="G63" s="58" t="s">
        <v>183</v>
      </c>
      <c r="H63" s="54" t="s">
        <v>183</v>
      </c>
      <c r="K63"/>
      <c r="M63"/>
      <c r="O63"/>
      <c r="Q63"/>
    </row>
    <row r="64" spans="1:17" ht="15.75" customHeight="1" x14ac:dyDescent="0.2">
      <c r="A64" s="33"/>
      <c r="D64" s="44" t="s">
        <v>45</v>
      </c>
      <c r="E64" s="41" t="s">
        <v>183</v>
      </c>
      <c r="F64" s="41" t="s">
        <v>183</v>
      </c>
      <c r="G64" s="42" t="s">
        <v>183</v>
      </c>
      <c r="H64" s="43" t="s">
        <v>183</v>
      </c>
      <c r="K64"/>
      <c r="M64"/>
      <c r="O64"/>
      <c r="Q64"/>
    </row>
    <row r="65" spans="1:17" ht="15.75" customHeight="1" x14ac:dyDescent="0.2">
      <c r="A65" s="33"/>
      <c r="D65" s="44" t="s">
        <v>45</v>
      </c>
      <c r="E65" s="41" t="s">
        <v>183</v>
      </c>
      <c r="F65" s="41" t="s">
        <v>183</v>
      </c>
      <c r="G65" s="42" t="s">
        <v>183</v>
      </c>
      <c r="H65" s="43" t="s">
        <v>183</v>
      </c>
      <c r="K65"/>
      <c r="M65"/>
      <c r="O65"/>
      <c r="Q65"/>
    </row>
    <row r="66" spans="1:17" ht="15.75" customHeight="1" thickBot="1" x14ac:dyDescent="0.25">
      <c r="A66" s="33"/>
      <c r="D66" s="45" t="s">
        <v>45</v>
      </c>
      <c r="E66" s="57" t="s">
        <v>45</v>
      </c>
      <c r="F66" s="57" t="s">
        <v>183</v>
      </c>
      <c r="G66" s="56" t="s">
        <v>45</v>
      </c>
      <c r="H66" s="55" t="s">
        <v>183</v>
      </c>
      <c r="K66"/>
      <c r="M66"/>
      <c r="O66"/>
      <c r="Q66"/>
    </row>
    <row r="67" spans="1:17" ht="15.75" customHeight="1" x14ac:dyDescent="0.2">
      <c r="A67" s="33" t="str">
        <f>[3]Enums!$A$153</f>
        <v>1.3.2</v>
      </c>
      <c r="B67">
        <v>3</v>
      </c>
      <c r="C67" t="str">
        <f>Objects!AF15</f>
        <v>Mask (Temperature Sensor)(PR Backplane)</v>
      </c>
      <c r="D67" s="50" t="s">
        <v>183</v>
      </c>
      <c r="E67" s="51" t="s">
        <v>183</v>
      </c>
      <c r="F67" s="51" t="s">
        <v>183</v>
      </c>
      <c r="G67" s="52" t="s">
        <v>45</v>
      </c>
      <c r="H67" s="53" t="s">
        <v>45</v>
      </c>
      <c r="K67"/>
      <c r="M67"/>
      <c r="O67"/>
      <c r="Q67"/>
    </row>
    <row r="68" spans="1:17" ht="15.75" customHeight="1" x14ac:dyDescent="0.2">
      <c r="A68" s="33"/>
      <c r="D68" s="44" t="s">
        <v>183</v>
      </c>
      <c r="E68" s="59" t="s">
        <v>45</v>
      </c>
      <c r="F68" s="59" t="s">
        <v>183</v>
      </c>
      <c r="G68" s="58" t="s">
        <v>45</v>
      </c>
      <c r="H68" s="54" t="s">
        <v>183</v>
      </c>
      <c r="K68"/>
      <c r="M68"/>
      <c r="O68"/>
      <c r="Q68"/>
    </row>
    <row r="69" spans="1:17" ht="15.75" customHeight="1" x14ac:dyDescent="0.2">
      <c r="A69" s="33"/>
      <c r="D69" s="44" t="s">
        <v>183</v>
      </c>
      <c r="E69" s="59" t="s">
        <v>45</v>
      </c>
      <c r="F69" s="59" t="s">
        <v>183</v>
      </c>
      <c r="G69" s="58" t="s">
        <v>45</v>
      </c>
      <c r="H69" s="54" t="s">
        <v>183</v>
      </c>
      <c r="K69"/>
      <c r="M69"/>
      <c r="O69"/>
      <c r="Q69"/>
    </row>
    <row r="70" spans="1:17" ht="15.75" customHeight="1" x14ac:dyDescent="0.2">
      <c r="A70" s="33"/>
      <c r="D70" s="44" t="s">
        <v>183</v>
      </c>
      <c r="E70" s="59" t="s">
        <v>45</v>
      </c>
      <c r="F70" s="59" t="s">
        <v>183</v>
      </c>
      <c r="G70" s="58" t="s">
        <v>45</v>
      </c>
      <c r="H70" s="54" t="s">
        <v>183</v>
      </c>
      <c r="K70"/>
      <c r="M70"/>
      <c r="O70"/>
      <c r="Q70"/>
    </row>
    <row r="71" spans="1:17" ht="15.75" customHeight="1" thickBot="1" x14ac:dyDescent="0.25">
      <c r="A71" s="33"/>
      <c r="D71" s="45" t="s">
        <v>183</v>
      </c>
      <c r="E71" s="57" t="s">
        <v>45</v>
      </c>
      <c r="F71" s="57" t="s">
        <v>183</v>
      </c>
      <c r="G71" s="56" t="s">
        <v>45</v>
      </c>
      <c r="H71" s="55" t="s">
        <v>183</v>
      </c>
      <c r="K71"/>
      <c r="M71"/>
      <c r="O71"/>
      <c r="Q71"/>
    </row>
    <row r="72" spans="1:17" ht="15.75" customHeight="1" x14ac:dyDescent="0.2">
      <c r="A72" s="33" t="str">
        <f>[3]Enums!$A$153</f>
        <v>1.3.2</v>
      </c>
      <c r="B72">
        <v>3</v>
      </c>
      <c r="C72" t="str">
        <f>Objects!AF16</f>
        <v>Mask (Temperature Sensor)(PR Semiconductor)</v>
      </c>
      <c r="D72" s="50" t="s">
        <v>183</v>
      </c>
      <c r="E72" s="51" t="s">
        <v>183</v>
      </c>
      <c r="F72" s="51" t="s">
        <v>183</v>
      </c>
      <c r="G72" s="52" t="s">
        <v>45</v>
      </c>
      <c r="H72" s="53" t="s">
        <v>45</v>
      </c>
      <c r="K72"/>
      <c r="M72"/>
      <c r="O72"/>
      <c r="Q72"/>
    </row>
    <row r="73" spans="1:17" ht="15.75" customHeight="1" x14ac:dyDescent="0.2">
      <c r="A73" s="33"/>
      <c r="D73" s="44" t="s">
        <v>183</v>
      </c>
      <c r="E73" s="59" t="s">
        <v>45</v>
      </c>
      <c r="F73" s="59" t="s">
        <v>183</v>
      </c>
      <c r="G73" s="58" t="s">
        <v>183</v>
      </c>
      <c r="H73" s="54" t="s">
        <v>183</v>
      </c>
      <c r="K73"/>
      <c r="M73"/>
      <c r="O73"/>
      <c r="Q73"/>
    </row>
    <row r="74" spans="1:17" ht="15.75" customHeight="1" x14ac:dyDescent="0.2">
      <c r="A74" s="33"/>
      <c r="D74" s="44" t="s">
        <v>183</v>
      </c>
      <c r="E74" s="59" t="s">
        <v>183</v>
      </c>
      <c r="F74" s="59" t="s">
        <v>183</v>
      </c>
      <c r="G74" s="58" t="s">
        <v>183</v>
      </c>
      <c r="H74" s="54" t="s">
        <v>183</v>
      </c>
      <c r="K74"/>
      <c r="M74"/>
      <c r="O74"/>
      <c r="Q74"/>
    </row>
    <row r="75" spans="1:17" ht="15.75" customHeight="1" x14ac:dyDescent="0.2">
      <c r="A75" s="33"/>
      <c r="D75" s="44" t="s">
        <v>183</v>
      </c>
      <c r="E75" s="59" t="s">
        <v>183</v>
      </c>
      <c r="F75" s="59" t="s">
        <v>183</v>
      </c>
      <c r="G75" s="58" t="s">
        <v>45</v>
      </c>
      <c r="H75" s="54" t="s">
        <v>183</v>
      </c>
      <c r="K75"/>
      <c r="M75"/>
      <c r="O75"/>
      <c r="Q75"/>
    </row>
    <row r="76" spans="1:17" ht="15.75" customHeight="1" thickBot="1" x14ac:dyDescent="0.25">
      <c r="A76" s="33"/>
      <c r="D76" s="45" t="s">
        <v>183</v>
      </c>
      <c r="E76" s="57" t="s">
        <v>183</v>
      </c>
      <c r="F76" s="57" t="s">
        <v>183</v>
      </c>
      <c r="G76" s="56" t="s">
        <v>183</v>
      </c>
      <c r="H76" s="55" t="s">
        <v>183</v>
      </c>
      <c r="K76"/>
      <c r="M76"/>
      <c r="O76"/>
      <c r="Q76"/>
    </row>
    <row r="77" spans="1:17" ht="15.75" customHeight="1" x14ac:dyDescent="0.2">
      <c r="A77" s="33" t="str">
        <f>[3]Enums!$A$153</f>
        <v>1.3.2</v>
      </c>
      <c r="B77">
        <v>3</v>
      </c>
      <c r="C77" t="str">
        <f>Objects!AF17</f>
        <v>Mask (Temperature Sensor)(PR Dielectric)</v>
      </c>
      <c r="D77" s="50" t="s">
        <v>183</v>
      </c>
      <c r="E77" s="51" t="s">
        <v>183</v>
      </c>
      <c r="F77" s="51" t="s">
        <v>183</v>
      </c>
      <c r="G77" s="52" t="s">
        <v>45</v>
      </c>
      <c r="H77" s="53" t="s">
        <v>45</v>
      </c>
      <c r="K77"/>
      <c r="M77"/>
      <c r="O77"/>
      <c r="Q77"/>
    </row>
    <row r="78" spans="1:17" ht="15.75" customHeight="1" x14ac:dyDescent="0.2">
      <c r="A78" s="33"/>
      <c r="D78" s="44" t="s">
        <v>45</v>
      </c>
      <c r="E78" s="59" t="s">
        <v>45</v>
      </c>
      <c r="F78" s="59" t="s">
        <v>45</v>
      </c>
      <c r="G78" s="58" t="s">
        <v>183</v>
      </c>
      <c r="H78" s="54" t="s">
        <v>183</v>
      </c>
      <c r="K78"/>
      <c r="M78"/>
      <c r="O78"/>
      <c r="Q78"/>
    </row>
    <row r="79" spans="1:17" ht="15.75" customHeight="1" x14ac:dyDescent="0.2">
      <c r="A79" s="33"/>
      <c r="D79" s="44" t="s">
        <v>183</v>
      </c>
      <c r="E79" s="59" t="s">
        <v>45</v>
      </c>
      <c r="F79" s="59" t="s">
        <v>183</v>
      </c>
      <c r="G79" s="58" t="s">
        <v>45</v>
      </c>
      <c r="H79" s="54" t="s">
        <v>183</v>
      </c>
      <c r="K79"/>
      <c r="M79"/>
      <c r="O79"/>
      <c r="Q79"/>
    </row>
    <row r="80" spans="1:17" ht="15.75" customHeight="1" x14ac:dyDescent="0.2">
      <c r="A80" s="33"/>
      <c r="D80" s="44" t="s">
        <v>183</v>
      </c>
      <c r="E80" s="59" t="s">
        <v>183</v>
      </c>
      <c r="F80" s="59" t="s">
        <v>45</v>
      </c>
      <c r="G80" s="58" t="s">
        <v>45</v>
      </c>
      <c r="H80" s="54" t="s">
        <v>45</v>
      </c>
      <c r="K80"/>
      <c r="M80"/>
      <c r="O80"/>
      <c r="Q80"/>
    </row>
    <row r="81" spans="1:17" ht="15.75" customHeight="1" thickBot="1" x14ac:dyDescent="0.25">
      <c r="A81" s="33"/>
      <c r="D81" s="45" t="s">
        <v>183</v>
      </c>
      <c r="E81" s="57" t="s">
        <v>183</v>
      </c>
      <c r="F81" s="57" t="s">
        <v>183</v>
      </c>
      <c r="G81" s="56" t="s">
        <v>45</v>
      </c>
      <c r="H81" s="55" t="s">
        <v>183</v>
      </c>
      <c r="K81"/>
      <c r="M81"/>
      <c r="O81"/>
      <c r="Q81"/>
    </row>
    <row r="82" spans="1:17" ht="15.75" customHeight="1" x14ac:dyDescent="0.2">
      <c r="A82" s="33" t="str">
        <f>[3]Enums!$A$153</f>
        <v>1.3.2</v>
      </c>
      <c r="B82">
        <v>3</v>
      </c>
      <c r="C82" t="str">
        <f>Objects!AF18</f>
        <v>Mask (Temperature Sensor)(PR Traces)</v>
      </c>
      <c r="D82" s="50" t="s">
        <v>183</v>
      </c>
      <c r="E82" s="51" t="s">
        <v>183</v>
      </c>
      <c r="F82" s="51" t="s">
        <v>183</v>
      </c>
      <c r="G82" s="52" t="s">
        <v>45</v>
      </c>
      <c r="H82" s="53" t="s">
        <v>45</v>
      </c>
      <c r="K82"/>
      <c r="M82"/>
      <c r="O82"/>
      <c r="Q82"/>
    </row>
    <row r="83" spans="1:17" ht="15.75" customHeight="1" x14ac:dyDescent="0.2">
      <c r="A83" s="33"/>
      <c r="D83" s="44" t="s">
        <v>45</v>
      </c>
      <c r="E83" s="59" t="s">
        <v>45</v>
      </c>
      <c r="F83" s="59" t="s">
        <v>45</v>
      </c>
      <c r="G83" s="58" t="s">
        <v>45</v>
      </c>
      <c r="H83" s="54" t="s">
        <v>45</v>
      </c>
      <c r="K83"/>
      <c r="M83"/>
      <c r="O83"/>
      <c r="Q83"/>
    </row>
    <row r="84" spans="1:17" ht="15.75" customHeight="1" x14ac:dyDescent="0.2">
      <c r="A84" s="33"/>
      <c r="D84" s="44" t="s">
        <v>183</v>
      </c>
      <c r="E84" s="59" t="s">
        <v>183</v>
      </c>
      <c r="F84" s="59" t="s">
        <v>183</v>
      </c>
      <c r="G84" s="58" t="s">
        <v>183</v>
      </c>
      <c r="H84" s="54" t="s">
        <v>183</v>
      </c>
      <c r="K84"/>
      <c r="M84"/>
      <c r="O84"/>
      <c r="Q84"/>
    </row>
    <row r="85" spans="1:17" ht="15.75" customHeight="1" x14ac:dyDescent="0.2">
      <c r="A85" s="33"/>
      <c r="D85" s="44" t="s">
        <v>45</v>
      </c>
      <c r="E85" s="59" t="s">
        <v>45</v>
      </c>
      <c r="F85" s="59" t="s">
        <v>45</v>
      </c>
      <c r="G85" s="58" t="s">
        <v>45</v>
      </c>
      <c r="H85" s="54" t="s">
        <v>45</v>
      </c>
      <c r="K85"/>
      <c r="M85"/>
      <c r="O85"/>
      <c r="Q85"/>
    </row>
    <row r="86" spans="1:17" ht="15.75" customHeight="1" thickBot="1" x14ac:dyDescent="0.25">
      <c r="A86" s="33"/>
      <c r="D86" s="45" t="s">
        <v>183</v>
      </c>
      <c r="E86" s="57" t="s">
        <v>183</v>
      </c>
      <c r="F86" s="57" t="s">
        <v>183</v>
      </c>
      <c r="G86" s="56" t="s">
        <v>183</v>
      </c>
      <c r="H86" s="55" t="s">
        <v>183</v>
      </c>
      <c r="K86"/>
      <c r="M86"/>
      <c r="O86"/>
      <c r="Q86"/>
    </row>
    <row r="87" spans="1:17" ht="15.75" customHeight="1" x14ac:dyDescent="0.2">
      <c r="A87" s="33" t="str">
        <f>[3]Enums!$A$153</f>
        <v>1.3.2</v>
      </c>
      <c r="B87">
        <v>3</v>
      </c>
      <c r="C87" t="str">
        <f>Objects!AF19</f>
        <v>Mask (Temperature Sensor)(PR Encapsulation)</v>
      </c>
      <c r="D87" s="50" t="s">
        <v>183</v>
      </c>
      <c r="E87" s="51" t="s">
        <v>183</v>
      </c>
      <c r="F87" s="51" t="s">
        <v>183</v>
      </c>
      <c r="G87" s="52" t="s">
        <v>45</v>
      </c>
      <c r="H87" s="53" t="s">
        <v>45</v>
      </c>
      <c r="K87"/>
      <c r="M87"/>
      <c r="O87"/>
      <c r="Q87"/>
    </row>
    <row r="88" spans="1:17" ht="15.75" customHeight="1" x14ac:dyDescent="0.2">
      <c r="A88" s="33"/>
      <c r="D88" s="44" t="s">
        <v>45</v>
      </c>
      <c r="E88" s="59" t="s">
        <v>183</v>
      </c>
      <c r="F88" s="59" t="s">
        <v>183</v>
      </c>
      <c r="G88" s="58" t="s">
        <v>183</v>
      </c>
      <c r="H88" s="54" t="s">
        <v>183</v>
      </c>
      <c r="K88"/>
      <c r="M88"/>
      <c r="O88"/>
      <c r="Q88"/>
    </row>
    <row r="89" spans="1:17" ht="15.75" customHeight="1" x14ac:dyDescent="0.2">
      <c r="A89" s="33"/>
      <c r="D89" s="44" t="s">
        <v>183</v>
      </c>
      <c r="E89" s="59" t="s">
        <v>183</v>
      </c>
      <c r="F89" s="59" t="s">
        <v>183</v>
      </c>
      <c r="G89" s="58" t="s">
        <v>183</v>
      </c>
      <c r="H89" s="54" t="s">
        <v>183</v>
      </c>
      <c r="K89"/>
      <c r="M89"/>
      <c r="O89"/>
      <c r="Q89"/>
    </row>
    <row r="90" spans="1:17" ht="15.75" customHeight="1" x14ac:dyDescent="0.2">
      <c r="A90" s="33"/>
      <c r="D90" s="44" t="s">
        <v>45</v>
      </c>
      <c r="E90" s="59" t="s">
        <v>183</v>
      </c>
      <c r="F90" s="59" t="s">
        <v>183</v>
      </c>
      <c r="G90" s="58" t="s">
        <v>183</v>
      </c>
      <c r="H90" s="54" t="s">
        <v>183</v>
      </c>
      <c r="K90"/>
      <c r="M90"/>
      <c r="O90"/>
      <c r="Q90"/>
    </row>
    <row r="91" spans="1:17" ht="15.75" customHeight="1" thickBot="1" x14ac:dyDescent="0.25">
      <c r="A91" s="33"/>
      <c r="D91" s="45" t="s">
        <v>183</v>
      </c>
      <c r="E91" s="57" t="s">
        <v>45</v>
      </c>
      <c r="F91" s="57" t="s">
        <v>183</v>
      </c>
      <c r="G91" s="56" t="s">
        <v>45</v>
      </c>
      <c r="H91" s="55" t="s">
        <v>183</v>
      </c>
      <c r="K91"/>
      <c r="M91"/>
      <c r="O91"/>
      <c r="Q91"/>
    </row>
    <row r="92" spans="1:17" ht="15.75" customHeight="1" x14ac:dyDescent="0.2">
      <c r="A92" s="33" t="str">
        <f>[3]Enums!$A$153</f>
        <v>1.3.2</v>
      </c>
      <c r="B92">
        <v>3</v>
      </c>
      <c r="C92" t="str">
        <f>Objects!AF20</f>
        <v>Mask (Pressure Sensor)(PR Backplane)</v>
      </c>
      <c r="D92" s="50" t="s">
        <v>183</v>
      </c>
      <c r="E92" s="51" t="s">
        <v>183</v>
      </c>
      <c r="F92" s="51" t="s">
        <v>45</v>
      </c>
      <c r="G92" s="52" t="s">
        <v>183</v>
      </c>
      <c r="H92" s="53" t="s">
        <v>183</v>
      </c>
      <c r="K92"/>
      <c r="M92"/>
      <c r="O92"/>
      <c r="Q92"/>
    </row>
    <row r="93" spans="1:17" ht="15.75" customHeight="1" x14ac:dyDescent="0.2">
      <c r="A93" s="33"/>
      <c r="D93" s="44" t="s">
        <v>183</v>
      </c>
      <c r="E93" s="59" t="s">
        <v>45</v>
      </c>
      <c r="F93" s="59" t="s">
        <v>183</v>
      </c>
      <c r="G93" s="58" t="s">
        <v>45</v>
      </c>
      <c r="H93" s="54" t="s">
        <v>183</v>
      </c>
      <c r="K93"/>
      <c r="M93"/>
      <c r="O93"/>
      <c r="Q93"/>
    </row>
    <row r="94" spans="1:17" ht="15.75" customHeight="1" x14ac:dyDescent="0.2">
      <c r="A94" s="33"/>
      <c r="D94" s="44" t="s">
        <v>183</v>
      </c>
      <c r="E94" s="59" t="s">
        <v>45</v>
      </c>
      <c r="F94" s="59" t="s">
        <v>183</v>
      </c>
      <c r="G94" s="58" t="s">
        <v>45</v>
      </c>
      <c r="H94" s="54" t="s">
        <v>183</v>
      </c>
      <c r="K94"/>
      <c r="M94"/>
      <c r="O94"/>
      <c r="Q94"/>
    </row>
    <row r="95" spans="1:17" ht="15.75" customHeight="1" x14ac:dyDescent="0.2">
      <c r="A95" s="33"/>
      <c r="D95" s="44" t="s">
        <v>183</v>
      </c>
      <c r="E95" s="59" t="s">
        <v>45</v>
      </c>
      <c r="F95" s="59" t="s">
        <v>183</v>
      </c>
      <c r="G95" s="58" t="s">
        <v>45</v>
      </c>
      <c r="H95" s="54" t="s">
        <v>183</v>
      </c>
      <c r="K95"/>
      <c r="M95"/>
      <c r="O95"/>
      <c r="Q95"/>
    </row>
    <row r="96" spans="1:17" ht="15.75" customHeight="1" thickBot="1" x14ac:dyDescent="0.25">
      <c r="A96" s="33"/>
      <c r="D96" s="45" t="s">
        <v>183</v>
      </c>
      <c r="E96" s="57" t="s">
        <v>45</v>
      </c>
      <c r="F96" s="57" t="s">
        <v>183</v>
      </c>
      <c r="G96" s="56" t="s">
        <v>45</v>
      </c>
      <c r="H96" s="55" t="s">
        <v>183</v>
      </c>
      <c r="K96"/>
      <c r="M96"/>
      <c r="O96"/>
      <c r="Q96"/>
    </row>
    <row r="97" spans="1:17" ht="15.75" customHeight="1" x14ac:dyDescent="0.2">
      <c r="A97" s="33" t="str">
        <f>[3]Enums!$A$153</f>
        <v>1.3.2</v>
      </c>
      <c r="B97">
        <v>3</v>
      </c>
      <c r="C97" t="str">
        <f>Objects!AF21</f>
        <v>Mask (Pressure Sensor)(PR Semiconductor)</v>
      </c>
      <c r="D97" s="50" t="s">
        <v>183</v>
      </c>
      <c r="E97" s="51" t="s">
        <v>183</v>
      </c>
      <c r="F97" s="51" t="s">
        <v>45</v>
      </c>
      <c r="G97" s="52" t="s">
        <v>183</v>
      </c>
      <c r="H97" s="53" t="s">
        <v>183</v>
      </c>
      <c r="K97"/>
      <c r="M97"/>
      <c r="O97"/>
      <c r="Q97"/>
    </row>
    <row r="98" spans="1:17" ht="15.75" customHeight="1" x14ac:dyDescent="0.2">
      <c r="A98" s="33"/>
      <c r="D98" s="44" t="s">
        <v>183</v>
      </c>
      <c r="E98" s="59" t="s">
        <v>45</v>
      </c>
      <c r="F98" s="59" t="s">
        <v>183</v>
      </c>
      <c r="G98" s="58" t="s">
        <v>183</v>
      </c>
      <c r="H98" s="54" t="s">
        <v>183</v>
      </c>
      <c r="K98"/>
      <c r="M98"/>
      <c r="O98"/>
      <c r="Q98"/>
    </row>
    <row r="99" spans="1:17" ht="15.75" customHeight="1" x14ac:dyDescent="0.2">
      <c r="A99" s="33"/>
      <c r="D99" s="44" t="s">
        <v>183</v>
      </c>
      <c r="E99" s="59" t="s">
        <v>183</v>
      </c>
      <c r="F99" s="59" t="s">
        <v>183</v>
      </c>
      <c r="G99" s="58" t="s">
        <v>183</v>
      </c>
      <c r="H99" s="54" t="s">
        <v>183</v>
      </c>
      <c r="K99"/>
      <c r="M99"/>
      <c r="O99"/>
      <c r="Q99"/>
    </row>
    <row r="100" spans="1:17" ht="15.75" customHeight="1" x14ac:dyDescent="0.2">
      <c r="A100" s="33"/>
      <c r="D100" s="44" t="s">
        <v>183</v>
      </c>
      <c r="E100" s="59" t="s">
        <v>183</v>
      </c>
      <c r="F100" s="59" t="s">
        <v>183</v>
      </c>
      <c r="G100" s="58" t="s">
        <v>45</v>
      </c>
      <c r="H100" s="54" t="s">
        <v>183</v>
      </c>
      <c r="K100"/>
      <c r="M100"/>
      <c r="O100"/>
      <c r="Q100"/>
    </row>
    <row r="101" spans="1:17" ht="15.75" customHeight="1" thickBot="1" x14ac:dyDescent="0.25">
      <c r="A101" s="33"/>
      <c r="D101" s="45" t="s">
        <v>183</v>
      </c>
      <c r="E101" s="57" t="s">
        <v>183</v>
      </c>
      <c r="F101" s="57" t="s">
        <v>183</v>
      </c>
      <c r="G101" s="56" t="s">
        <v>183</v>
      </c>
      <c r="H101" s="55" t="s">
        <v>183</v>
      </c>
      <c r="K101"/>
      <c r="M101"/>
      <c r="O101"/>
      <c r="Q101"/>
    </row>
    <row r="102" spans="1:17" ht="15.75" customHeight="1" x14ac:dyDescent="0.2">
      <c r="A102" s="33" t="str">
        <f>[3]Enums!$A$153</f>
        <v>1.3.2</v>
      </c>
      <c r="B102">
        <v>3</v>
      </c>
      <c r="C102" t="str">
        <f>Objects!AF22</f>
        <v>Mask (Pressure Sensor)(PR Dielectric)</v>
      </c>
      <c r="D102" s="50" t="s">
        <v>183</v>
      </c>
      <c r="E102" s="51" t="s">
        <v>183</v>
      </c>
      <c r="F102" s="51" t="s">
        <v>45</v>
      </c>
      <c r="G102" s="52" t="s">
        <v>183</v>
      </c>
      <c r="H102" s="53" t="s">
        <v>183</v>
      </c>
      <c r="K102"/>
      <c r="M102"/>
      <c r="O102"/>
      <c r="Q102"/>
    </row>
    <row r="103" spans="1:17" ht="15.75" customHeight="1" x14ac:dyDescent="0.2">
      <c r="A103" s="33"/>
      <c r="D103" s="44" t="s">
        <v>45</v>
      </c>
      <c r="E103" s="59" t="s">
        <v>45</v>
      </c>
      <c r="F103" s="59" t="s">
        <v>45</v>
      </c>
      <c r="G103" s="58" t="s">
        <v>183</v>
      </c>
      <c r="H103" s="54" t="s">
        <v>183</v>
      </c>
      <c r="K103"/>
      <c r="M103"/>
      <c r="O103"/>
      <c r="Q103"/>
    </row>
    <row r="104" spans="1:17" ht="15.75" customHeight="1" x14ac:dyDescent="0.2">
      <c r="A104" s="33"/>
      <c r="D104" s="44" t="s">
        <v>183</v>
      </c>
      <c r="E104" s="59" t="s">
        <v>45</v>
      </c>
      <c r="F104" s="59" t="s">
        <v>183</v>
      </c>
      <c r="G104" s="58" t="s">
        <v>45</v>
      </c>
      <c r="H104" s="54" t="s">
        <v>183</v>
      </c>
      <c r="K104"/>
      <c r="M104"/>
      <c r="O104"/>
      <c r="Q104"/>
    </row>
    <row r="105" spans="1:17" ht="15.75" customHeight="1" x14ac:dyDescent="0.2">
      <c r="A105" s="33"/>
      <c r="D105" s="44" t="s">
        <v>183</v>
      </c>
      <c r="E105" s="59" t="s">
        <v>183</v>
      </c>
      <c r="F105" s="59" t="s">
        <v>45</v>
      </c>
      <c r="G105" s="58" t="s">
        <v>45</v>
      </c>
      <c r="H105" s="54" t="s">
        <v>45</v>
      </c>
      <c r="K105"/>
      <c r="M105"/>
      <c r="O105"/>
      <c r="Q105"/>
    </row>
    <row r="106" spans="1:17" ht="15.75" customHeight="1" thickBot="1" x14ac:dyDescent="0.25">
      <c r="A106" s="33"/>
      <c r="D106" s="45" t="s">
        <v>183</v>
      </c>
      <c r="E106" s="57" t="s">
        <v>183</v>
      </c>
      <c r="F106" s="57" t="s">
        <v>183</v>
      </c>
      <c r="G106" s="56" t="s">
        <v>45</v>
      </c>
      <c r="H106" s="55" t="s">
        <v>183</v>
      </c>
      <c r="K106"/>
      <c r="M106"/>
      <c r="O106"/>
      <c r="Q106"/>
    </row>
    <row r="107" spans="1:17" ht="15.75" customHeight="1" x14ac:dyDescent="0.2">
      <c r="A107" s="33" t="str">
        <f>[3]Enums!$A$153</f>
        <v>1.3.2</v>
      </c>
      <c r="B107">
        <v>3</v>
      </c>
      <c r="C107" t="str">
        <f>Objects!AF23</f>
        <v>Mask (Pressure Sensor)(PR Traces)</v>
      </c>
      <c r="D107" s="50" t="s">
        <v>183</v>
      </c>
      <c r="E107" s="51" t="s">
        <v>183</v>
      </c>
      <c r="F107" s="51" t="s">
        <v>45</v>
      </c>
      <c r="G107" s="52" t="s">
        <v>183</v>
      </c>
      <c r="H107" s="53" t="s">
        <v>183</v>
      </c>
      <c r="K107"/>
      <c r="M107"/>
      <c r="O107"/>
      <c r="Q107"/>
    </row>
    <row r="108" spans="1:17" ht="15.75" customHeight="1" x14ac:dyDescent="0.2">
      <c r="A108" s="33"/>
      <c r="D108" s="44" t="s">
        <v>45</v>
      </c>
      <c r="E108" s="59" t="s">
        <v>45</v>
      </c>
      <c r="F108" s="59" t="s">
        <v>45</v>
      </c>
      <c r="G108" s="58" t="s">
        <v>45</v>
      </c>
      <c r="H108" s="54" t="s">
        <v>45</v>
      </c>
      <c r="K108"/>
      <c r="M108"/>
      <c r="O108"/>
      <c r="Q108"/>
    </row>
    <row r="109" spans="1:17" ht="15.75" customHeight="1" x14ac:dyDescent="0.2">
      <c r="A109" s="33"/>
      <c r="D109" s="44" t="s">
        <v>183</v>
      </c>
      <c r="E109" s="59" t="s">
        <v>183</v>
      </c>
      <c r="F109" s="59" t="s">
        <v>183</v>
      </c>
      <c r="G109" s="58" t="s">
        <v>183</v>
      </c>
      <c r="H109" s="54" t="s">
        <v>183</v>
      </c>
      <c r="K109"/>
      <c r="M109"/>
      <c r="O109"/>
      <c r="Q109"/>
    </row>
    <row r="110" spans="1:17" ht="15.75" customHeight="1" x14ac:dyDescent="0.2">
      <c r="A110" s="33"/>
      <c r="D110" s="44" t="s">
        <v>45</v>
      </c>
      <c r="E110" s="59" t="s">
        <v>45</v>
      </c>
      <c r="F110" s="59" t="s">
        <v>45</v>
      </c>
      <c r="G110" s="58" t="s">
        <v>45</v>
      </c>
      <c r="H110" s="54" t="s">
        <v>45</v>
      </c>
      <c r="K110"/>
      <c r="M110"/>
      <c r="O110"/>
      <c r="Q110"/>
    </row>
    <row r="111" spans="1:17" ht="15.75" customHeight="1" thickBot="1" x14ac:dyDescent="0.25">
      <c r="A111" s="33"/>
      <c r="D111" s="45" t="s">
        <v>183</v>
      </c>
      <c r="E111" s="57" t="s">
        <v>183</v>
      </c>
      <c r="F111" s="57" t="s">
        <v>183</v>
      </c>
      <c r="G111" s="56" t="s">
        <v>183</v>
      </c>
      <c r="H111" s="55" t="s">
        <v>183</v>
      </c>
      <c r="K111"/>
      <c r="M111"/>
      <c r="O111"/>
      <c r="Q111"/>
    </row>
    <row r="112" spans="1:17" ht="15.75" customHeight="1" x14ac:dyDescent="0.2">
      <c r="A112" s="33" t="str">
        <f>[3]Enums!$A$153</f>
        <v>1.3.2</v>
      </c>
      <c r="B112">
        <v>3</v>
      </c>
      <c r="C112" t="str">
        <f>Objects!AF24</f>
        <v>Mask (Pressure Sensor)(PR Encapsulation)</v>
      </c>
      <c r="D112" s="50" t="s">
        <v>183</v>
      </c>
      <c r="E112" s="51" t="s">
        <v>183</v>
      </c>
      <c r="F112" s="51" t="s">
        <v>45</v>
      </c>
      <c r="G112" s="52" t="s">
        <v>183</v>
      </c>
      <c r="H112" s="53" t="s">
        <v>183</v>
      </c>
      <c r="K112"/>
      <c r="M112"/>
      <c r="O112"/>
      <c r="Q112"/>
    </row>
    <row r="113" spans="1:17" ht="15.75" customHeight="1" x14ac:dyDescent="0.2">
      <c r="A113" s="33"/>
      <c r="D113" s="44" t="s">
        <v>45</v>
      </c>
      <c r="E113" s="59" t="s">
        <v>183</v>
      </c>
      <c r="F113" s="59" t="s">
        <v>183</v>
      </c>
      <c r="G113" s="58" t="s">
        <v>183</v>
      </c>
      <c r="H113" s="54" t="s">
        <v>183</v>
      </c>
      <c r="K113"/>
      <c r="M113"/>
      <c r="O113"/>
      <c r="Q113"/>
    </row>
    <row r="114" spans="1:17" ht="15.75" customHeight="1" x14ac:dyDescent="0.2">
      <c r="A114" s="33"/>
      <c r="D114" s="44" t="s">
        <v>183</v>
      </c>
      <c r="E114" s="59" t="s">
        <v>183</v>
      </c>
      <c r="F114" s="59" t="s">
        <v>183</v>
      </c>
      <c r="G114" s="58" t="s">
        <v>183</v>
      </c>
      <c r="H114" s="54" t="s">
        <v>183</v>
      </c>
      <c r="K114"/>
      <c r="M114"/>
      <c r="O114"/>
      <c r="Q114"/>
    </row>
    <row r="115" spans="1:17" ht="15.75" customHeight="1" x14ac:dyDescent="0.2">
      <c r="A115" s="33"/>
      <c r="D115" s="44" t="s">
        <v>45</v>
      </c>
      <c r="E115" s="59" t="s">
        <v>183</v>
      </c>
      <c r="F115" s="59" t="s">
        <v>183</v>
      </c>
      <c r="G115" s="58" t="s">
        <v>183</v>
      </c>
      <c r="H115" s="54" t="s">
        <v>183</v>
      </c>
      <c r="K115"/>
      <c r="M115"/>
      <c r="O115"/>
      <c r="Q115"/>
    </row>
    <row r="116" spans="1:17" ht="15.75" customHeight="1" thickBot="1" x14ac:dyDescent="0.25">
      <c r="A116" s="33"/>
      <c r="D116" s="45" t="s">
        <v>183</v>
      </c>
      <c r="E116" s="57" t="s">
        <v>45</v>
      </c>
      <c r="F116" s="57" t="s">
        <v>183</v>
      </c>
      <c r="G116" s="56" t="s">
        <v>45</v>
      </c>
      <c r="H116" s="55" t="s">
        <v>183</v>
      </c>
      <c r="K116"/>
      <c r="M116"/>
      <c r="O116"/>
      <c r="Q116"/>
    </row>
    <row r="117" spans="1:17" ht="15.75" customHeight="1" x14ac:dyDescent="0.2">
      <c r="A117" s="33" t="str">
        <f>[3]Enums!$A$153</f>
        <v>1.3.2</v>
      </c>
      <c r="B117">
        <v>3</v>
      </c>
      <c r="C117" t="str">
        <f>Objects!AF25</f>
        <v>Mask (Low Power Radio)(PR Backplane)</v>
      </c>
      <c r="D117" s="50" t="s">
        <v>183</v>
      </c>
      <c r="E117" s="51" t="s">
        <v>183</v>
      </c>
      <c r="F117" s="51" t="s">
        <v>45</v>
      </c>
      <c r="G117" s="52" t="s">
        <v>183</v>
      </c>
      <c r="H117" s="53" t="s">
        <v>45</v>
      </c>
      <c r="K117"/>
      <c r="M117"/>
      <c r="O117"/>
      <c r="Q117"/>
    </row>
    <row r="118" spans="1:17" ht="15.75" customHeight="1" x14ac:dyDescent="0.2">
      <c r="A118" s="33"/>
      <c r="D118" s="44" t="s">
        <v>183</v>
      </c>
      <c r="E118" s="59" t="s">
        <v>45</v>
      </c>
      <c r="F118" s="59" t="s">
        <v>183</v>
      </c>
      <c r="G118" s="58" t="s">
        <v>45</v>
      </c>
      <c r="H118" s="54" t="s">
        <v>183</v>
      </c>
      <c r="K118"/>
      <c r="M118"/>
      <c r="O118"/>
      <c r="Q118"/>
    </row>
    <row r="119" spans="1:17" ht="15.75" customHeight="1" x14ac:dyDescent="0.2">
      <c r="A119" s="33"/>
      <c r="D119" s="44" t="s">
        <v>183</v>
      </c>
      <c r="E119" s="59" t="s">
        <v>45</v>
      </c>
      <c r="F119" s="59" t="s">
        <v>183</v>
      </c>
      <c r="G119" s="58" t="s">
        <v>45</v>
      </c>
      <c r="H119" s="54" t="s">
        <v>183</v>
      </c>
      <c r="K119"/>
      <c r="M119"/>
      <c r="O119"/>
      <c r="Q119"/>
    </row>
    <row r="120" spans="1:17" ht="15.75" customHeight="1" x14ac:dyDescent="0.2">
      <c r="A120" s="33"/>
      <c r="D120" s="44" t="s">
        <v>183</v>
      </c>
      <c r="E120" s="59" t="s">
        <v>45</v>
      </c>
      <c r="F120" s="59" t="s">
        <v>183</v>
      </c>
      <c r="G120" s="58" t="s">
        <v>45</v>
      </c>
      <c r="H120" s="54" t="s">
        <v>183</v>
      </c>
      <c r="K120"/>
      <c r="M120"/>
      <c r="O120"/>
      <c r="Q120"/>
    </row>
    <row r="121" spans="1:17" ht="15.75" customHeight="1" thickBot="1" x14ac:dyDescent="0.25">
      <c r="A121" s="33"/>
      <c r="D121" s="45" t="s">
        <v>183</v>
      </c>
      <c r="E121" s="57" t="s">
        <v>45</v>
      </c>
      <c r="F121" s="57" t="s">
        <v>183</v>
      </c>
      <c r="G121" s="56" t="s">
        <v>45</v>
      </c>
      <c r="H121" s="55" t="s">
        <v>183</v>
      </c>
      <c r="K121"/>
      <c r="M121"/>
      <c r="O121"/>
      <c r="Q121"/>
    </row>
    <row r="122" spans="1:17" ht="15.75" customHeight="1" x14ac:dyDescent="0.2">
      <c r="A122" s="33" t="str">
        <f>[3]Enums!$A$153</f>
        <v>1.3.2</v>
      </c>
      <c r="B122">
        <v>3</v>
      </c>
      <c r="C122" t="str">
        <f>Objects!AF26</f>
        <v>Mask (Low Power Radio)(PR n-Type Semiconductor)</v>
      </c>
      <c r="D122" s="50" t="s">
        <v>183</v>
      </c>
      <c r="E122" s="51" t="s">
        <v>183</v>
      </c>
      <c r="F122" s="51" t="s">
        <v>45</v>
      </c>
      <c r="G122" s="52" t="s">
        <v>183</v>
      </c>
      <c r="H122" s="53" t="s">
        <v>45</v>
      </c>
      <c r="K122"/>
      <c r="M122"/>
      <c r="O122"/>
      <c r="Q122"/>
    </row>
    <row r="123" spans="1:17" ht="15.75" customHeight="1" x14ac:dyDescent="0.2">
      <c r="A123" s="33"/>
      <c r="D123" s="44" t="s">
        <v>183</v>
      </c>
      <c r="E123" s="59" t="s">
        <v>45</v>
      </c>
      <c r="F123" s="59" t="s">
        <v>183</v>
      </c>
      <c r="G123" s="58" t="s">
        <v>183</v>
      </c>
      <c r="H123" s="54" t="s">
        <v>183</v>
      </c>
      <c r="K123"/>
      <c r="M123"/>
      <c r="O123"/>
      <c r="Q123"/>
    </row>
    <row r="124" spans="1:17" ht="15.75" customHeight="1" x14ac:dyDescent="0.2">
      <c r="A124" s="33"/>
      <c r="D124" s="44" t="s">
        <v>183</v>
      </c>
      <c r="E124" s="59" t="s">
        <v>183</v>
      </c>
      <c r="F124" s="59" t="s">
        <v>183</v>
      </c>
      <c r="G124" s="58" t="s">
        <v>183</v>
      </c>
      <c r="H124" s="54" t="s">
        <v>183</v>
      </c>
      <c r="K124"/>
      <c r="M124"/>
      <c r="O124"/>
      <c r="Q124"/>
    </row>
    <row r="125" spans="1:17" ht="15.75" customHeight="1" x14ac:dyDescent="0.2">
      <c r="A125" s="33"/>
      <c r="D125" s="44" t="s">
        <v>183</v>
      </c>
      <c r="E125" s="59" t="s">
        <v>183</v>
      </c>
      <c r="F125" s="59" t="s">
        <v>183</v>
      </c>
      <c r="G125" s="58" t="s">
        <v>45</v>
      </c>
      <c r="H125" s="54" t="s">
        <v>183</v>
      </c>
      <c r="K125"/>
      <c r="M125"/>
      <c r="O125"/>
      <c r="Q125"/>
    </row>
    <row r="126" spans="1:17" ht="15.75" customHeight="1" thickBot="1" x14ac:dyDescent="0.25">
      <c r="A126" s="33"/>
      <c r="D126" s="45" t="s">
        <v>183</v>
      </c>
      <c r="E126" s="57" t="s">
        <v>183</v>
      </c>
      <c r="F126" s="57" t="s">
        <v>183</v>
      </c>
      <c r="G126" s="56" t="s">
        <v>183</v>
      </c>
      <c r="H126" s="55" t="s">
        <v>183</v>
      </c>
      <c r="K126"/>
      <c r="M126"/>
      <c r="O126"/>
      <c r="Q126"/>
    </row>
    <row r="127" spans="1:17" ht="15.75" customHeight="1" x14ac:dyDescent="0.2">
      <c r="A127" s="33" t="str">
        <f>[3]Enums!$A$153</f>
        <v>1.3.2</v>
      </c>
      <c r="B127">
        <v>3</v>
      </c>
      <c r="C127" t="str">
        <f>Objects!AF27</f>
        <v>Mask (Low Power Radio)(PR p-Type Semiconductor)</v>
      </c>
      <c r="D127" s="50" t="s">
        <v>183</v>
      </c>
      <c r="E127" s="51" t="s">
        <v>183</v>
      </c>
      <c r="F127" s="51" t="s">
        <v>45</v>
      </c>
      <c r="G127" s="52" t="s">
        <v>183</v>
      </c>
      <c r="H127" s="53" t="s">
        <v>45</v>
      </c>
      <c r="K127"/>
      <c r="M127"/>
      <c r="O127"/>
      <c r="Q127"/>
    </row>
    <row r="128" spans="1:17" ht="15.75" customHeight="1" x14ac:dyDescent="0.2">
      <c r="A128" s="33"/>
      <c r="D128" s="44" t="s">
        <v>183</v>
      </c>
      <c r="E128" s="59" t="s">
        <v>183</v>
      </c>
      <c r="F128" s="59" t="s">
        <v>183</v>
      </c>
      <c r="G128" s="58" t="s">
        <v>183</v>
      </c>
      <c r="H128" s="54" t="s">
        <v>183</v>
      </c>
      <c r="K128"/>
      <c r="M128"/>
      <c r="O128"/>
      <c r="Q128"/>
    </row>
    <row r="129" spans="1:17" ht="15.75" customHeight="1" x14ac:dyDescent="0.2">
      <c r="A129" s="33"/>
      <c r="D129" s="44" t="s">
        <v>183</v>
      </c>
      <c r="E129" s="59" t="s">
        <v>45</v>
      </c>
      <c r="F129" s="59" t="s">
        <v>183</v>
      </c>
      <c r="G129" s="58" t="s">
        <v>183</v>
      </c>
      <c r="H129" s="54" t="s">
        <v>183</v>
      </c>
      <c r="K129"/>
      <c r="M129"/>
      <c r="O129"/>
      <c r="Q129"/>
    </row>
    <row r="130" spans="1:17" ht="15.75" customHeight="1" x14ac:dyDescent="0.2">
      <c r="A130" s="33"/>
      <c r="D130" s="44" t="s">
        <v>183</v>
      </c>
      <c r="E130" s="59" t="s">
        <v>183</v>
      </c>
      <c r="F130" s="59" t="s">
        <v>183</v>
      </c>
      <c r="G130" s="58" t="s">
        <v>183</v>
      </c>
      <c r="H130" s="54" t="s">
        <v>183</v>
      </c>
      <c r="K130"/>
      <c r="M130"/>
      <c r="O130"/>
      <c r="Q130"/>
    </row>
    <row r="131" spans="1:17" ht="15.75" customHeight="1" thickBot="1" x14ac:dyDescent="0.25">
      <c r="A131" s="33"/>
      <c r="D131" s="45" t="s">
        <v>183</v>
      </c>
      <c r="E131" s="57" t="s">
        <v>183</v>
      </c>
      <c r="F131" s="57" t="s">
        <v>183</v>
      </c>
      <c r="G131" s="56" t="s">
        <v>45</v>
      </c>
      <c r="H131" s="55" t="s">
        <v>183</v>
      </c>
      <c r="K131"/>
      <c r="M131"/>
      <c r="O131"/>
      <c r="Q131"/>
    </row>
    <row r="132" spans="1:17" ht="15.75" customHeight="1" x14ac:dyDescent="0.2">
      <c r="A132" s="33" t="str">
        <f>[3]Enums!$A$153</f>
        <v>1.3.2</v>
      </c>
      <c r="B132">
        <v>3</v>
      </c>
      <c r="C132" t="str">
        <f>Objects!AF28</f>
        <v>Mask (Low Power Radio)(PR Dielectric)</v>
      </c>
      <c r="D132" s="50" t="s">
        <v>183</v>
      </c>
      <c r="E132" s="51" t="s">
        <v>183</v>
      </c>
      <c r="F132" s="51" t="s">
        <v>45</v>
      </c>
      <c r="G132" s="52" t="s">
        <v>183</v>
      </c>
      <c r="H132" s="53" t="s">
        <v>45</v>
      </c>
      <c r="K132"/>
      <c r="M132"/>
      <c r="O132"/>
      <c r="Q132"/>
    </row>
    <row r="133" spans="1:17" ht="15.75" customHeight="1" x14ac:dyDescent="0.2">
      <c r="A133" s="33"/>
      <c r="D133" s="44" t="s">
        <v>45</v>
      </c>
      <c r="E133" s="59" t="s">
        <v>45</v>
      </c>
      <c r="F133" s="59" t="s">
        <v>45</v>
      </c>
      <c r="G133" s="58" t="s">
        <v>183</v>
      </c>
      <c r="H133" s="54" t="s">
        <v>183</v>
      </c>
      <c r="K133"/>
      <c r="M133"/>
      <c r="O133"/>
      <c r="Q133"/>
    </row>
    <row r="134" spans="1:17" ht="15.75" customHeight="1" x14ac:dyDescent="0.2">
      <c r="A134" s="33"/>
      <c r="D134" s="44" t="s">
        <v>45</v>
      </c>
      <c r="E134" s="59" t="s">
        <v>45</v>
      </c>
      <c r="F134" s="59" t="s">
        <v>45</v>
      </c>
      <c r="G134" s="58" t="s">
        <v>45</v>
      </c>
      <c r="H134" s="54" t="s">
        <v>45</v>
      </c>
      <c r="K134"/>
      <c r="M134"/>
      <c r="O134"/>
      <c r="Q134"/>
    </row>
    <row r="135" spans="1:17" ht="15.75" customHeight="1" x14ac:dyDescent="0.2">
      <c r="A135" s="33"/>
      <c r="D135" s="44" t="s">
        <v>183</v>
      </c>
      <c r="E135" s="59" t="s">
        <v>183</v>
      </c>
      <c r="F135" s="59" t="s">
        <v>45</v>
      </c>
      <c r="G135" s="58" t="s">
        <v>45</v>
      </c>
      <c r="H135" s="54" t="s">
        <v>45</v>
      </c>
      <c r="K135"/>
      <c r="M135"/>
      <c r="O135"/>
      <c r="Q135"/>
    </row>
    <row r="136" spans="1:17" ht="15.75" customHeight="1" thickBot="1" x14ac:dyDescent="0.25">
      <c r="A136" s="33"/>
      <c r="D136" s="45" t="s">
        <v>183</v>
      </c>
      <c r="E136" s="57" t="s">
        <v>183</v>
      </c>
      <c r="F136" s="57" t="s">
        <v>45</v>
      </c>
      <c r="G136" s="56" t="s">
        <v>45</v>
      </c>
      <c r="H136" s="55" t="s">
        <v>45</v>
      </c>
      <c r="K136"/>
      <c r="M136"/>
      <c r="O136"/>
      <c r="Q136"/>
    </row>
    <row r="137" spans="1:17" ht="15.75" customHeight="1" x14ac:dyDescent="0.2">
      <c r="A137" s="33" t="str">
        <f>[3]Enums!$A$153</f>
        <v>1.3.2</v>
      </c>
      <c r="B137">
        <v>3</v>
      </c>
      <c r="C137" t="str">
        <f>Objects!AF29</f>
        <v>Mask (Low Power Radio)(PR Inner Traces)</v>
      </c>
      <c r="D137" s="50" t="s">
        <v>183</v>
      </c>
      <c r="E137" s="51" t="s">
        <v>183</v>
      </c>
      <c r="F137" s="51" t="s">
        <v>45</v>
      </c>
      <c r="G137" s="52" t="s">
        <v>183</v>
      </c>
      <c r="H137" s="53" t="s">
        <v>45</v>
      </c>
      <c r="K137"/>
      <c r="M137"/>
      <c r="O137"/>
      <c r="Q137"/>
    </row>
    <row r="138" spans="1:17" ht="15.75" customHeight="1" x14ac:dyDescent="0.2">
      <c r="A138" s="33"/>
      <c r="D138" s="44" t="s">
        <v>183</v>
      </c>
      <c r="E138" s="59" t="s">
        <v>183</v>
      </c>
      <c r="F138" s="59" t="s">
        <v>183</v>
      </c>
      <c r="G138" s="58" t="s">
        <v>183</v>
      </c>
      <c r="H138" s="54" t="s">
        <v>183</v>
      </c>
      <c r="K138"/>
      <c r="M138"/>
      <c r="O138"/>
      <c r="Q138"/>
    </row>
    <row r="139" spans="1:17" ht="15.75" customHeight="1" x14ac:dyDescent="0.2">
      <c r="A139" s="33"/>
      <c r="D139" s="44" t="s">
        <v>45</v>
      </c>
      <c r="E139" s="59" t="s">
        <v>45</v>
      </c>
      <c r="F139" s="59" t="s">
        <v>45</v>
      </c>
      <c r="G139" s="58" t="s">
        <v>45</v>
      </c>
      <c r="H139" s="54" t="s">
        <v>45</v>
      </c>
      <c r="K139"/>
      <c r="M139"/>
      <c r="O139"/>
      <c r="Q139"/>
    </row>
    <row r="140" spans="1:17" ht="15.75" customHeight="1" x14ac:dyDescent="0.2">
      <c r="A140" s="33"/>
      <c r="D140" s="44" t="s">
        <v>183</v>
      </c>
      <c r="E140" s="59" t="s">
        <v>183</v>
      </c>
      <c r="F140" s="59" t="s">
        <v>183</v>
      </c>
      <c r="G140" s="58" t="s">
        <v>183</v>
      </c>
      <c r="H140" s="54" t="s">
        <v>183</v>
      </c>
      <c r="K140"/>
      <c r="M140"/>
      <c r="O140"/>
      <c r="Q140"/>
    </row>
    <row r="141" spans="1:17" ht="15.75" customHeight="1" thickBot="1" x14ac:dyDescent="0.25">
      <c r="A141" s="33"/>
      <c r="D141" s="45" t="s">
        <v>45</v>
      </c>
      <c r="E141" s="57" t="s">
        <v>45</v>
      </c>
      <c r="F141" s="57" t="s">
        <v>45</v>
      </c>
      <c r="G141" s="56" t="s">
        <v>45</v>
      </c>
      <c r="H141" s="55" t="s">
        <v>45</v>
      </c>
      <c r="K141"/>
      <c r="M141"/>
      <c r="O141"/>
      <c r="Q141"/>
    </row>
    <row r="142" spans="1:17" ht="15.75" customHeight="1" x14ac:dyDescent="0.2">
      <c r="A142" s="33" t="str">
        <f>[3]Enums!$A$153</f>
        <v>1.3.2</v>
      </c>
      <c r="B142">
        <v>3</v>
      </c>
      <c r="C142" t="str">
        <f>Objects!AF30</f>
        <v>Mask (Low Power Radio)(PR Through Vias)</v>
      </c>
      <c r="D142" s="50" t="s">
        <v>183</v>
      </c>
      <c r="E142" s="51" t="s">
        <v>183</v>
      </c>
      <c r="F142" s="51" t="s">
        <v>45</v>
      </c>
      <c r="G142" s="52" t="s">
        <v>183</v>
      </c>
      <c r="H142" s="53" t="s">
        <v>45</v>
      </c>
      <c r="K142"/>
      <c r="M142"/>
      <c r="O142"/>
      <c r="Q142"/>
    </row>
    <row r="143" spans="1:17" ht="15.75" customHeight="1" x14ac:dyDescent="0.2">
      <c r="A143" s="33"/>
      <c r="D143" s="44" t="s">
        <v>183</v>
      </c>
      <c r="E143" s="59" t="s">
        <v>45</v>
      </c>
      <c r="F143" s="59" t="s">
        <v>183</v>
      </c>
      <c r="G143" s="58" t="s">
        <v>183</v>
      </c>
      <c r="H143" s="54" t="s">
        <v>183</v>
      </c>
      <c r="K143"/>
      <c r="M143"/>
      <c r="O143"/>
      <c r="Q143"/>
    </row>
    <row r="144" spans="1:17" ht="15.75" customHeight="1" x14ac:dyDescent="0.2">
      <c r="A144" s="33"/>
      <c r="D144" s="40" t="s">
        <v>183</v>
      </c>
      <c r="E144" s="59" t="s">
        <v>45</v>
      </c>
      <c r="F144" s="41" t="s">
        <v>183</v>
      </c>
      <c r="G144" s="58" t="s">
        <v>183</v>
      </c>
      <c r="H144" s="43" t="s">
        <v>183</v>
      </c>
      <c r="K144"/>
      <c r="M144"/>
      <c r="O144"/>
      <c r="Q144"/>
    </row>
    <row r="145" spans="1:17" ht="15.75" customHeight="1" x14ac:dyDescent="0.2">
      <c r="A145" s="33"/>
      <c r="D145" s="40" t="s">
        <v>183</v>
      </c>
      <c r="E145" s="41" t="s">
        <v>183</v>
      </c>
      <c r="F145" s="41" t="s">
        <v>183</v>
      </c>
      <c r="G145" s="58" t="s">
        <v>45</v>
      </c>
      <c r="H145" s="43" t="s">
        <v>183</v>
      </c>
      <c r="K145"/>
      <c r="M145"/>
      <c r="O145"/>
      <c r="Q145"/>
    </row>
    <row r="146" spans="1:17" ht="15.75" customHeight="1" thickBot="1" x14ac:dyDescent="0.25">
      <c r="A146" s="33"/>
      <c r="D146" s="49" t="s">
        <v>183</v>
      </c>
      <c r="E146" s="46" t="s">
        <v>183</v>
      </c>
      <c r="F146" s="46" t="s">
        <v>183</v>
      </c>
      <c r="G146" s="56" t="s">
        <v>45</v>
      </c>
      <c r="H146" s="48" t="s">
        <v>183</v>
      </c>
      <c r="K146"/>
      <c r="M146"/>
      <c r="O146"/>
      <c r="Q146"/>
    </row>
    <row r="147" spans="1:17" ht="15.75" customHeight="1" x14ac:dyDescent="0.2">
      <c r="A147" s="33" t="str">
        <f>[3]Enums!$A$153</f>
        <v>1.3.2</v>
      </c>
      <c r="B147">
        <v>3</v>
      </c>
      <c r="C147" t="str">
        <f>Objects!AF31</f>
        <v>Mask (Low Power Radio)(PR Outer Traces)</v>
      </c>
      <c r="D147" s="50" t="s">
        <v>183</v>
      </c>
      <c r="E147" s="51" t="s">
        <v>183</v>
      </c>
      <c r="F147" s="51" t="s">
        <v>45</v>
      </c>
      <c r="G147" s="52" t="s">
        <v>183</v>
      </c>
      <c r="H147" s="53" t="s">
        <v>45</v>
      </c>
      <c r="K147"/>
      <c r="M147"/>
      <c r="O147"/>
      <c r="Q147"/>
    </row>
    <row r="148" spans="1:17" ht="15.75" customHeight="1" x14ac:dyDescent="0.2">
      <c r="A148" s="33"/>
      <c r="D148" s="44" t="s">
        <v>45</v>
      </c>
      <c r="E148" s="59" t="s">
        <v>45</v>
      </c>
      <c r="F148" s="59" t="s">
        <v>45</v>
      </c>
      <c r="G148" s="58" t="s">
        <v>45</v>
      </c>
      <c r="H148" s="54" t="s">
        <v>45</v>
      </c>
      <c r="K148"/>
      <c r="M148"/>
      <c r="O148"/>
      <c r="Q148"/>
    </row>
    <row r="149" spans="1:17" ht="15.75" customHeight="1" x14ac:dyDescent="0.2">
      <c r="A149" s="33"/>
      <c r="D149" s="40" t="s">
        <v>183</v>
      </c>
      <c r="E149" s="41" t="s">
        <v>183</v>
      </c>
      <c r="F149" s="41" t="s">
        <v>183</v>
      </c>
      <c r="G149" s="42" t="s">
        <v>183</v>
      </c>
      <c r="H149" s="43" t="s">
        <v>183</v>
      </c>
      <c r="K149"/>
      <c r="M149"/>
      <c r="O149"/>
      <c r="Q149"/>
    </row>
    <row r="150" spans="1:17" ht="15.75" customHeight="1" x14ac:dyDescent="0.2">
      <c r="A150" s="33"/>
      <c r="D150" s="44" t="s">
        <v>45</v>
      </c>
      <c r="E150" s="59" t="s">
        <v>45</v>
      </c>
      <c r="F150" s="59" t="s">
        <v>45</v>
      </c>
      <c r="G150" s="58" t="s">
        <v>45</v>
      </c>
      <c r="H150" s="54" t="s">
        <v>45</v>
      </c>
      <c r="K150"/>
      <c r="M150"/>
      <c r="O150"/>
      <c r="Q150"/>
    </row>
    <row r="151" spans="1:17" ht="15.75" customHeight="1" thickBot="1" x14ac:dyDescent="0.25">
      <c r="A151" s="33"/>
      <c r="D151" s="49" t="s">
        <v>183</v>
      </c>
      <c r="E151" s="46" t="s">
        <v>183</v>
      </c>
      <c r="F151" s="46" t="s">
        <v>183</v>
      </c>
      <c r="G151" s="47" t="s">
        <v>183</v>
      </c>
      <c r="H151" s="48" t="s">
        <v>183</v>
      </c>
      <c r="K151"/>
      <c r="M151"/>
      <c r="O151"/>
      <c r="Q151"/>
    </row>
    <row r="152" spans="1:17" ht="15.75" customHeight="1" x14ac:dyDescent="0.2">
      <c r="A152" s="33" t="str">
        <f>[3]Enums!$A$153</f>
        <v>1.3.2</v>
      </c>
      <c r="C152" t="str">
        <f>Objects!AF32</f>
        <v>Mask (Low Power Radio)(PR Encapsulation)</v>
      </c>
      <c r="D152" s="50" t="s">
        <v>183</v>
      </c>
      <c r="E152" s="51" t="s">
        <v>183</v>
      </c>
      <c r="F152" s="51" t="s">
        <v>45</v>
      </c>
      <c r="G152" s="52" t="s">
        <v>183</v>
      </c>
      <c r="H152" s="53" t="s">
        <v>45</v>
      </c>
      <c r="K152"/>
      <c r="M152"/>
      <c r="O152"/>
      <c r="Q152"/>
    </row>
    <row r="153" spans="1:17" ht="15.75" customHeight="1" x14ac:dyDescent="0.2">
      <c r="A153" s="33"/>
      <c r="D153" s="44" t="s">
        <v>45</v>
      </c>
      <c r="E153" s="59" t="s">
        <v>183</v>
      </c>
      <c r="F153" s="59" t="s">
        <v>183</v>
      </c>
      <c r="G153" s="58" t="s">
        <v>183</v>
      </c>
      <c r="H153" s="54" t="s">
        <v>183</v>
      </c>
      <c r="K153"/>
      <c r="M153"/>
      <c r="O153"/>
      <c r="Q153"/>
    </row>
    <row r="154" spans="1:17" ht="15.75" customHeight="1" x14ac:dyDescent="0.2">
      <c r="A154" s="33"/>
      <c r="D154" s="44" t="s">
        <v>45</v>
      </c>
      <c r="E154" s="41" t="s">
        <v>183</v>
      </c>
      <c r="F154" s="41" t="s">
        <v>183</v>
      </c>
      <c r="G154" s="42" t="s">
        <v>183</v>
      </c>
      <c r="H154" s="43" t="s">
        <v>183</v>
      </c>
      <c r="K154"/>
      <c r="M154"/>
      <c r="O154"/>
      <c r="Q154"/>
    </row>
    <row r="155" spans="1:17" ht="15.75" customHeight="1" x14ac:dyDescent="0.2">
      <c r="A155" s="33"/>
      <c r="D155" s="44" t="s">
        <v>45</v>
      </c>
      <c r="E155" s="59" t="s">
        <v>183</v>
      </c>
      <c r="F155" s="59" t="s">
        <v>183</v>
      </c>
      <c r="G155" s="58" t="s">
        <v>183</v>
      </c>
      <c r="H155" s="54" t="s">
        <v>183</v>
      </c>
      <c r="K155"/>
      <c r="M155"/>
      <c r="O155"/>
      <c r="Q155"/>
    </row>
    <row r="156" spans="1:17" ht="15.75" customHeight="1" thickBot="1" x14ac:dyDescent="0.25">
      <c r="A156" s="33"/>
      <c r="D156" s="45" t="s">
        <v>45</v>
      </c>
      <c r="E156" s="57" t="s">
        <v>45</v>
      </c>
      <c r="F156" s="46" t="s">
        <v>183</v>
      </c>
      <c r="G156" s="56" t="s">
        <v>45</v>
      </c>
      <c r="H156" s="48" t="s">
        <v>183</v>
      </c>
      <c r="K156"/>
      <c r="M156"/>
      <c r="O156"/>
      <c r="Q156"/>
    </row>
    <row r="157" spans="1:17" ht="15.75" customHeight="1" x14ac:dyDescent="0.2">
      <c r="A157" s="33" t="str">
        <f>[3]Enums!$A$153</f>
        <v>1.3.2</v>
      </c>
      <c r="C157" t="str">
        <f>Objects!AF33</f>
        <v>Mask (DSP)(PR Backplane)</v>
      </c>
      <c r="D157" s="50" t="s">
        <v>183</v>
      </c>
      <c r="E157" s="51" t="s">
        <v>183</v>
      </c>
      <c r="F157" s="51" t="s">
        <v>45</v>
      </c>
      <c r="G157" s="52" t="s">
        <v>45</v>
      </c>
      <c r="H157" s="53" t="s">
        <v>183</v>
      </c>
      <c r="K157"/>
      <c r="M157"/>
      <c r="O157"/>
      <c r="Q157"/>
    </row>
    <row r="158" spans="1:17" ht="15.75" customHeight="1" x14ac:dyDescent="0.2">
      <c r="A158" s="33"/>
      <c r="D158" s="44" t="s">
        <v>183</v>
      </c>
      <c r="E158" s="59" t="s">
        <v>45</v>
      </c>
      <c r="F158" s="59" t="s">
        <v>183</v>
      </c>
      <c r="G158" s="58" t="s">
        <v>45</v>
      </c>
      <c r="H158" s="54" t="s">
        <v>183</v>
      </c>
      <c r="K158"/>
      <c r="M158"/>
      <c r="O158"/>
      <c r="Q158"/>
    </row>
    <row r="159" spans="1:17" ht="15.75" customHeight="1" x14ac:dyDescent="0.2">
      <c r="A159" s="33"/>
      <c r="D159" s="44" t="s">
        <v>183</v>
      </c>
      <c r="E159" s="59" t="s">
        <v>45</v>
      </c>
      <c r="F159" s="59" t="s">
        <v>183</v>
      </c>
      <c r="G159" s="58" t="s">
        <v>45</v>
      </c>
      <c r="H159" s="54" t="s">
        <v>183</v>
      </c>
      <c r="K159"/>
      <c r="M159"/>
      <c r="O159"/>
      <c r="Q159"/>
    </row>
    <row r="160" spans="1:17" ht="15.75" customHeight="1" x14ac:dyDescent="0.2">
      <c r="A160" s="33"/>
      <c r="D160" s="44" t="s">
        <v>183</v>
      </c>
      <c r="E160" s="59" t="s">
        <v>45</v>
      </c>
      <c r="F160" s="59" t="s">
        <v>183</v>
      </c>
      <c r="G160" s="58" t="s">
        <v>45</v>
      </c>
      <c r="H160" s="54" t="s">
        <v>183</v>
      </c>
      <c r="K160"/>
      <c r="M160"/>
      <c r="O160"/>
      <c r="Q160"/>
    </row>
    <row r="161" spans="1:17" ht="15.75" customHeight="1" thickBot="1" x14ac:dyDescent="0.25">
      <c r="A161" s="33"/>
      <c r="D161" s="45" t="s">
        <v>183</v>
      </c>
      <c r="E161" s="57" t="s">
        <v>45</v>
      </c>
      <c r="F161" s="57" t="s">
        <v>183</v>
      </c>
      <c r="G161" s="56" t="s">
        <v>45</v>
      </c>
      <c r="H161" s="55" t="s">
        <v>183</v>
      </c>
      <c r="K161"/>
      <c r="M161"/>
      <c r="O161"/>
      <c r="Q161"/>
    </row>
    <row r="162" spans="1:17" ht="15.75" customHeight="1" x14ac:dyDescent="0.2">
      <c r="A162" s="33" t="str">
        <f>[3]Enums!$A$153</f>
        <v>1.3.2</v>
      </c>
      <c r="C162" t="str">
        <f>Objects!AF34</f>
        <v>Mask (DSP)(PR n-Type Semiconductor)</v>
      </c>
      <c r="D162" s="50" t="s">
        <v>183</v>
      </c>
      <c r="E162" s="51" t="s">
        <v>183</v>
      </c>
      <c r="F162" s="51" t="s">
        <v>45</v>
      </c>
      <c r="G162" s="52" t="s">
        <v>45</v>
      </c>
      <c r="H162" s="53" t="s">
        <v>183</v>
      </c>
      <c r="K162"/>
      <c r="M162"/>
      <c r="O162"/>
      <c r="Q162"/>
    </row>
    <row r="163" spans="1:17" ht="15.75" customHeight="1" x14ac:dyDescent="0.2">
      <c r="A163" s="33"/>
      <c r="D163" s="44" t="s">
        <v>183</v>
      </c>
      <c r="E163" s="59" t="s">
        <v>45</v>
      </c>
      <c r="F163" s="59" t="s">
        <v>183</v>
      </c>
      <c r="G163" s="58" t="s">
        <v>183</v>
      </c>
      <c r="H163" s="54" t="s">
        <v>183</v>
      </c>
      <c r="K163"/>
      <c r="M163"/>
      <c r="O163"/>
      <c r="Q163"/>
    </row>
    <row r="164" spans="1:17" ht="15.75" customHeight="1" x14ac:dyDescent="0.2">
      <c r="A164" s="33"/>
      <c r="D164" s="44" t="s">
        <v>183</v>
      </c>
      <c r="E164" s="59" t="s">
        <v>183</v>
      </c>
      <c r="F164" s="59" t="s">
        <v>183</v>
      </c>
      <c r="G164" s="58" t="s">
        <v>183</v>
      </c>
      <c r="H164" s="54" t="s">
        <v>183</v>
      </c>
      <c r="K164"/>
      <c r="M164"/>
      <c r="O164"/>
      <c r="Q164"/>
    </row>
    <row r="165" spans="1:17" ht="15.75" customHeight="1" x14ac:dyDescent="0.2">
      <c r="A165" s="33"/>
      <c r="D165" s="44" t="s">
        <v>183</v>
      </c>
      <c r="E165" s="59" t="s">
        <v>183</v>
      </c>
      <c r="F165" s="59" t="s">
        <v>183</v>
      </c>
      <c r="G165" s="58" t="s">
        <v>45</v>
      </c>
      <c r="H165" s="54" t="s">
        <v>183</v>
      </c>
      <c r="K165"/>
      <c r="M165"/>
      <c r="O165"/>
      <c r="Q165"/>
    </row>
    <row r="166" spans="1:17" ht="15.75" customHeight="1" thickBot="1" x14ac:dyDescent="0.25">
      <c r="A166" s="33"/>
      <c r="D166" s="45" t="s">
        <v>183</v>
      </c>
      <c r="E166" s="57" t="s">
        <v>183</v>
      </c>
      <c r="F166" s="57" t="s">
        <v>183</v>
      </c>
      <c r="G166" s="56" t="s">
        <v>183</v>
      </c>
      <c r="H166" s="55" t="s">
        <v>183</v>
      </c>
      <c r="K166"/>
      <c r="M166"/>
      <c r="O166"/>
      <c r="Q166"/>
    </row>
    <row r="167" spans="1:17" ht="15.75" customHeight="1" x14ac:dyDescent="0.2">
      <c r="A167" s="33" t="str">
        <f>[3]Enums!$A$153</f>
        <v>1.3.2</v>
      </c>
      <c r="C167" t="str">
        <f>Objects!AF35</f>
        <v>Mask (DSP)(PR p-Type Semiconductor)</v>
      </c>
      <c r="D167" s="50" t="s">
        <v>183</v>
      </c>
      <c r="E167" s="51" t="s">
        <v>183</v>
      </c>
      <c r="F167" s="51" t="s">
        <v>45</v>
      </c>
      <c r="G167" s="52" t="s">
        <v>45</v>
      </c>
      <c r="H167" s="53" t="s">
        <v>183</v>
      </c>
      <c r="K167"/>
      <c r="M167"/>
      <c r="O167"/>
      <c r="Q167"/>
    </row>
    <row r="168" spans="1:17" ht="15.75" customHeight="1" x14ac:dyDescent="0.2">
      <c r="A168" s="33"/>
      <c r="D168" s="44" t="s">
        <v>183</v>
      </c>
      <c r="E168" s="59" t="s">
        <v>183</v>
      </c>
      <c r="F168" s="59" t="s">
        <v>183</v>
      </c>
      <c r="G168" s="58" t="s">
        <v>183</v>
      </c>
      <c r="H168" s="54" t="s">
        <v>183</v>
      </c>
      <c r="K168"/>
      <c r="M168"/>
      <c r="O168"/>
      <c r="Q168"/>
    </row>
    <row r="169" spans="1:17" ht="15.75" customHeight="1" x14ac:dyDescent="0.2">
      <c r="A169" s="33"/>
      <c r="D169" s="44" t="s">
        <v>183</v>
      </c>
      <c r="E169" s="59" t="s">
        <v>45</v>
      </c>
      <c r="F169" s="59" t="s">
        <v>183</v>
      </c>
      <c r="G169" s="58" t="s">
        <v>183</v>
      </c>
      <c r="H169" s="54" t="s">
        <v>183</v>
      </c>
      <c r="K169"/>
      <c r="M169"/>
      <c r="O169"/>
      <c r="Q169"/>
    </row>
    <row r="170" spans="1:17" ht="15.75" customHeight="1" x14ac:dyDescent="0.2">
      <c r="A170" s="33"/>
      <c r="D170" s="44" t="s">
        <v>183</v>
      </c>
      <c r="E170" s="59" t="s">
        <v>183</v>
      </c>
      <c r="F170" s="59" t="s">
        <v>183</v>
      </c>
      <c r="G170" s="58" t="s">
        <v>183</v>
      </c>
      <c r="H170" s="54" t="s">
        <v>183</v>
      </c>
      <c r="K170"/>
      <c r="M170"/>
      <c r="O170"/>
      <c r="Q170"/>
    </row>
    <row r="171" spans="1:17" ht="15.75" customHeight="1" thickBot="1" x14ac:dyDescent="0.25">
      <c r="A171" s="33"/>
      <c r="D171" s="45" t="s">
        <v>183</v>
      </c>
      <c r="E171" s="57" t="s">
        <v>183</v>
      </c>
      <c r="F171" s="57" t="s">
        <v>183</v>
      </c>
      <c r="G171" s="56" t="s">
        <v>45</v>
      </c>
      <c r="H171" s="55" t="s">
        <v>183</v>
      </c>
      <c r="K171"/>
      <c r="M171"/>
      <c r="O171"/>
      <c r="Q171"/>
    </row>
    <row r="172" spans="1:17" ht="15.75" customHeight="1" x14ac:dyDescent="0.2">
      <c r="A172" s="33" t="str">
        <f>[3]Enums!$A$153</f>
        <v>1.3.2</v>
      </c>
      <c r="C172" t="str">
        <f>Objects!AF36</f>
        <v>Mask (DSP)(PR Dielectric)</v>
      </c>
      <c r="D172" s="50" t="s">
        <v>183</v>
      </c>
      <c r="E172" s="51" t="s">
        <v>183</v>
      </c>
      <c r="F172" s="51" t="s">
        <v>45</v>
      </c>
      <c r="G172" s="52" t="s">
        <v>45</v>
      </c>
      <c r="H172" s="53" t="s">
        <v>183</v>
      </c>
      <c r="K172"/>
      <c r="M172"/>
      <c r="O172"/>
      <c r="Q172"/>
    </row>
    <row r="173" spans="1:17" ht="15.75" customHeight="1" x14ac:dyDescent="0.2">
      <c r="A173" s="33"/>
      <c r="D173" s="44" t="s">
        <v>45</v>
      </c>
      <c r="E173" s="59" t="s">
        <v>45</v>
      </c>
      <c r="F173" s="59" t="s">
        <v>45</v>
      </c>
      <c r="G173" s="58" t="s">
        <v>183</v>
      </c>
      <c r="H173" s="54" t="s">
        <v>183</v>
      </c>
      <c r="K173"/>
      <c r="M173"/>
      <c r="O173"/>
      <c r="Q173"/>
    </row>
    <row r="174" spans="1:17" ht="15.75" customHeight="1" x14ac:dyDescent="0.2">
      <c r="A174" s="33"/>
      <c r="D174" s="44" t="s">
        <v>45</v>
      </c>
      <c r="E174" s="59" t="s">
        <v>45</v>
      </c>
      <c r="F174" s="59" t="s">
        <v>45</v>
      </c>
      <c r="G174" s="58" t="s">
        <v>45</v>
      </c>
      <c r="H174" s="54" t="s">
        <v>45</v>
      </c>
      <c r="K174"/>
      <c r="M174"/>
      <c r="O174"/>
      <c r="Q174"/>
    </row>
    <row r="175" spans="1:17" ht="15.75" customHeight="1" x14ac:dyDescent="0.2">
      <c r="A175" s="33"/>
      <c r="D175" s="44" t="s">
        <v>183</v>
      </c>
      <c r="E175" s="59" t="s">
        <v>183</v>
      </c>
      <c r="F175" s="59" t="s">
        <v>45</v>
      </c>
      <c r="G175" s="58" t="s">
        <v>45</v>
      </c>
      <c r="H175" s="54" t="s">
        <v>45</v>
      </c>
      <c r="K175"/>
      <c r="M175"/>
      <c r="O175"/>
      <c r="Q175"/>
    </row>
    <row r="176" spans="1:17" ht="15.75" customHeight="1" thickBot="1" x14ac:dyDescent="0.25">
      <c r="A176" s="33"/>
      <c r="D176" s="45" t="s">
        <v>183</v>
      </c>
      <c r="E176" s="57" t="s">
        <v>183</v>
      </c>
      <c r="F176" s="57" t="s">
        <v>45</v>
      </c>
      <c r="G176" s="56" t="s">
        <v>45</v>
      </c>
      <c r="H176" s="55" t="s">
        <v>45</v>
      </c>
      <c r="K176"/>
      <c r="M176"/>
      <c r="O176"/>
      <c r="Q176"/>
    </row>
    <row r="177" spans="1:17" ht="15.75" customHeight="1" x14ac:dyDescent="0.2">
      <c r="A177" s="33" t="str">
        <f>[3]Enums!$A$153</f>
        <v>1.3.2</v>
      </c>
      <c r="C177" t="str">
        <f>Objects!AF37</f>
        <v>Mask (DSP)(PR Inner Traces)</v>
      </c>
      <c r="D177" s="50" t="s">
        <v>183</v>
      </c>
      <c r="E177" s="51" t="s">
        <v>183</v>
      </c>
      <c r="F177" s="51" t="s">
        <v>45</v>
      </c>
      <c r="G177" s="52" t="s">
        <v>45</v>
      </c>
      <c r="H177" s="53" t="s">
        <v>183</v>
      </c>
      <c r="K177"/>
      <c r="M177"/>
      <c r="O177"/>
      <c r="Q177"/>
    </row>
    <row r="178" spans="1:17" ht="15.75" customHeight="1" x14ac:dyDescent="0.2">
      <c r="A178" s="33"/>
      <c r="D178" s="44" t="s">
        <v>183</v>
      </c>
      <c r="E178" s="59" t="s">
        <v>183</v>
      </c>
      <c r="F178" s="59" t="s">
        <v>183</v>
      </c>
      <c r="G178" s="58" t="s">
        <v>183</v>
      </c>
      <c r="H178" s="54" t="s">
        <v>183</v>
      </c>
      <c r="K178"/>
      <c r="M178"/>
      <c r="O178"/>
      <c r="Q178"/>
    </row>
    <row r="179" spans="1:17" ht="15.75" customHeight="1" x14ac:dyDescent="0.2">
      <c r="A179" s="33"/>
      <c r="D179" s="44" t="s">
        <v>45</v>
      </c>
      <c r="E179" s="59" t="s">
        <v>45</v>
      </c>
      <c r="F179" s="59" t="s">
        <v>45</v>
      </c>
      <c r="G179" s="58" t="s">
        <v>45</v>
      </c>
      <c r="H179" s="54" t="s">
        <v>45</v>
      </c>
      <c r="K179"/>
      <c r="M179"/>
      <c r="O179"/>
      <c r="Q179"/>
    </row>
    <row r="180" spans="1:17" ht="15.75" customHeight="1" x14ac:dyDescent="0.2">
      <c r="A180" s="33"/>
      <c r="D180" s="44" t="s">
        <v>183</v>
      </c>
      <c r="E180" s="59" t="s">
        <v>183</v>
      </c>
      <c r="F180" s="59" t="s">
        <v>183</v>
      </c>
      <c r="G180" s="58" t="s">
        <v>183</v>
      </c>
      <c r="H180" s="54" t="s">
        <v>183</v>
      </c>
      <c r="K180"/>
      <c r="M180"/>
      <c r="O180"/>
      <c r="Q180"/>
    </row>
    <row r="181" spans="1:17" ht="15.75" customHeight="1" thickBot="1" x14ac:dyDescent="0.25">
      <c r="A181" s="33"/>
      <c r="D181" s="45" t="s">
        <v>45</v>
      </c>
      <c r="E181" s="57" t="s">
        <v>45</v>
      </c>
      <c r="F181" s="57" t="s">
        <v>45</v>
      </c>
      <c r="G181" s="56" t="s">
        <v>45</v>
      </c>
      <c r="H181" s="55" t="s">
        <v>45</v>
      </c>
      <c r="K181"/>
      <c r="M181"/>
      <c r="O181"/>
      <c r="Q181"/>
    </row>
    <row r="182" spans="1:17" ht="15.75" customHeight="1" x14ac:dyDescent="0.2">
      <c r="A182" s="33" t="str">
        <f>[3]Enums!$A$153</f>
        <v>1.3.2</v>
      </c>
      <c r="C182" t="str">
        <f>Objects!AF38</f>
        <v>Mask (DSP)(PR Through Vias)</v>
      </c>
      <c r="D182" s="50" t="s">
        <v>183</v>
      </c>
      <c r="E182" s="51" t="s">
        <v>183</v>
      </c>
      <c r="F182" s="51" t="s">
        <v>45</v>
      </c>
      <c r="G182" s="52" t="s">
        <v>45</v>
      </c>
      <c r="H182" s="53" t="s">
        <v>183</v>
      </c>
      <c r="K182"/>
      <c r="M182"/>
      <c r="O182"/>
      <c r="Q182"/>
    </row>
    <row r="183" spans="1:17" ht="15.75" customHeight="1" x14ac:dyDescent="0.2">
      <c r="A183" s="33"/>
      <c r="D183" s="44" t="s">
        <v>183</v>
      </c>
      <c r="E183" s="59" t="s">
        <v>45</v>
      </c>
      <c r="F183" s="59" t="s">
        <v>183</v>
      </c>
      <c r="G183" s="58" t="s">
        <v>183</v>
      </c>
      <c r="H183" s="54" t="s">
        <v>183</v>
      </c>
      <c r="K183"/>
      <c r="M183"/>
      <c r="O183"/>
      <c r="Q183"/>
    </row>
    <row r="184" spans="1:17" ht="15.75" customHeight="1" x14ac:dyDescent="0.2">
      <c r="A184" s="33"/>
      <c r="D184" s="40" t="s">
        <v>183</v>
      </c>
      <c r="E184" s="59" t="s">
        <v>45</v>
      </c>
      <c r="F184" s="41" t="s">
        <v>183</v>
      </c>
      <c r="G184" s="58" t="s">
        <v>183</v>
      </c>
      <c r="H184" s="43" t="s">
        <v>183</v>
      </c>
      <c r="K184"/>
      <c r="M184"/>
      <c r="O184"/>
      <c r="Q184"/>
    </row>
    <row r="185" spans="1:17" ht="15.75" customHeight="1" x14ac:dyDescent="0.2">
      <c r="A185" s="33"/>
      <c r="D185" s="40" t="s">
        <v>183</v>
      </c>
      <c r="E185" s="41" t="s">
        <v>183</v>
      </c>
      <c r="F185" s="41" t="s">
        <v>183</v>
      </c>
      <c r="G185" s="58" t="s">
        <v>45</v>
      </c>
      <c r="H185" s="43" t="s">
        <v>183</v>
      </c>
      <c r="K185"/>
      <c r="M185"/>
      <c r="O185"/>
      <c r="Q185"/>
    </row>
    <row r="186" spans="1:17" ht="15.75" customHeight="1" thickBot="1" x14ac:dyDescent="0.25">
      <c r="A186" s="33"/>
      <c r="D186" s="49" t="s">
        <v>183</v>
      </c>
      <c r="E186" s="46" t="s">
        <v>183</v>
      </c>
      <c r="F186" s="46" t="s">
        <v>183</v>
      </c>
      <c r="G186" s="56" t="s">
        <v>45</v>
      </c>
      <c r="H186" s="48" t="s">
        <v>183</v>
      </c>
      <c r="K186"/>
      <c r="M186"/>
      <c r="O186"/>
      <c r="Q186"/>
    </row>
    <row r="187" spans="1:17" ht="15.75" customHeight="1" x14ac:dyDescent="0.2">
      <c r="A187" s="33" t="str">
        <f>[3]Enums!$A$153</f>
        <v>1.3.2</v>
      </c>
      <c r="C187" t="str">
        <f>Objects!AF39</f>
        <v>Mask (DSP)(PR Outer Traces)</v>
      </c>
      <c r="D187" s="50" t="s">
        <v>183</v>
      </c>
      <c r="E187" s="51" t="s">
        <v>183</v>
      </c>
      <c r="F187" s="51" t="s">
        <v>45</v>
      </c>
      <c r="G187" s="52" t="s">
        <v>45</v>
      </c>
      <c r="H187" s="53" t="s">
        <v>183</v>
      </c>
      <c r="K187"/>
      <c r="M187"/>
      <c r="O187"/>
      <c r="Q187"/>
    </row>
    <row r="188" spans="1:17" ht="15.75" customHeight="1" x14ac:dyDescent="0.2">
      <c r="A188" s="33"/>
      <c r="D188" s="44" t="s">
        <v>45</v>
      </c>
      <c r="E188" s="59" t="s">
        <v>45</v>
      </c>
      <c r="F188" s="59" t="s">
        <v>45</v>
      </c>
      <c r="G188" s="58" t="s">
        <v>45</v>
      </c>
      <c r="H188" s="54" t="s">
        <v>45</v>
      </c>
      <c r="K188"/>
      <c r="M188"/>
      <c r="O188"/>
      <c r="Q188"/>
    </row>
    <row r="189" spans="1:17" ht="15.75" customHeight="1" x14ac:dyDescent="0.2">
      <c r="A189" s="33"/>
      <c r="D189" s="40" t="s">
        <v>183</v>
      </c>
      <c r="E189" s="41" t="s">
        <v>183</v>
      </c>
      <c r="F189" s="41" t="s">
        <v>183</v>
      </c>
      <c r="G189" s="42" t="s">
        <v>183</v>
      </c>
      <c r="H189" s="43" t="s">
        <v>183</v>
      </c>
      <c r="K189"/>
      <c r="M189"/>
      <c r="O189"/>
      <c r="Q189"/>
    </row>
    <row r="190" spans="1:17" ht="15.75" customHeight="1" x14ac:dyDescent="0.2">
      <c r="A190" s="33"/>
      <c r="D190" s="44" t="s">
        <v>45</v>
      </c>
      <c r="E190" s="59" t="s">
        <v>45</v>
      </c>
      <c r="F190" s="59" t="s">
        <v>45</v>
      </c>
      <c r="G190" s="58" t="s">
        <v>45</v>
      </c>
      <c r="H190" s="54" t="s">
        <v>45</v>
      </c>
      <c r="K190"/>
      <c r="M190"/>
      <c r="O190"/>
      <c r="Q190"/>
    </row>
    <row r="191" spans="1:17" ht="15.75" customHeight="1" thickBot="1" x14ac:dyDescent="0.25">
      <c r="A191" s="33"/>
      <c r="D191" s="49" t="s">
        <v>183</v>
      </c>
      <c r="E191" s="46" t="s">
        <v>183</v>
      </c>
      <c r="F191" s="46" t="s">
        <v>183</v>
      </c>
      <c r="G191" s="47" t="s">
        <v>183</v>
      </c>
      <c r="H191" s="48" t="s">
        <v>183</v>
      </c>
      <c r="K191"/>
      <c r="M191"/>
      <c r="O191"/>
      <c r="Q191"/>
    </row>
    <row r="192" spans="1:17" ht="15.75" customHeight="1" x14ac:dyDescent="0.2">
      <c r="A192" s="33" t="str">
        <f>[3]Enums!$A$153</f>
        <v>1.3.2</v>
      </c>
      <c r="C192" t="str">
        <f>Objects!AF40</f>
        <v>Mask (DSP)(PR Encapsulation)</v>
      </c>
      <c r="D192" s="50" t="s">
        <v>183</v>
      </c>
      <c r="E192" s="51" t="s">
        <v>183</v>
      </c>
      <c r="F192" s="51" t="s">
        <v>45</v>
      </c>
      <c r="G192" s="52" t="s">
        <v>45</v>
      </c>
      <c r="H192" s="53" t="s">
        <v>183</v>
      </c>
      <c r="K192"/>
      <c r="M192"/>
      <c r="O192"/>
      <c r="Q192"/>
    </row>
    <row r="193" spans="1:17" ht="15.75" customHeight="1" x14ac:dyDescent="0.2">
      <c r="A193" s="33"/>
      <c r="D193" s="44" t="s">
        <v>45</v>
      </c>
      <c r="E193" s="59" t="s">
        <v>183</v>
      </c>
      <c r="F193" s="59" t="s">
        <v>183</v>
      </c>
      <c r="G193" s="58" t="s">
        <v>183</v>
      </c>
      <c r="H193" s="54" t="s">
        <v>183</v>
      </c>
      <c r="K193"/>
      <c r="M193"/>
      <c r="O193"/>
      <c r="Q193"/>
    </row>
    <row r="194" spans="1:17" ht="15.75" customHeight="1" x14ac:dyDescent="0.2">
      <c r="A194" s="33"/>
      <c r="D194" s="44" t="s">
        <v>45</v>
      </c>
      <c r="E194" s="41" t="s">
        <v>183</v>
      </c>
      <c r="F194" s="41" t="s">
        <v>183</v>
      </c>
      <c r="G194" s="42" t="s">
        <v>183</v>
      </c>
      <c r="H194" s="43" t="s">
        <v>183</v>
      </c>
      <c r="K194"/>
      <c r="M194"/>
      <c r="O194"/>
      <c r="Q194"/>
    </row>
    <row r="195" spans="1:17" ht="15.75" customHeight="1" x14ac:dyDescent="0.2">
      <c r="A195" s="33"/>
      <c r="D195" s="44" t="s">
        <v>45</v>
      </c>
      <c r="E195" s="59" t="s">
        <v>183</v>
      </c>
      <c r="F195" s="59" t="s">
        <v>183</v>
      </c>
      <c r="G195" s="58" t="s">
        <v>183</v>
      </c>
      <c r="H195" s="54" t="s">
        <v>183</v>
      </c>
      <c r="K195"/>
      <c r="M195"/>
      <c r="O195"/>
      <c r="Q195"/>
    </row>
    <row r="196" spans="1:17" ht="15.75" customHeight="1" thickBot="1" x14ac:dyDescent="0.25">
      <c r="A196" s="33"/>
      <c r="D196" s="45" t="s">
        <v>45</v>
      </c>
      <c r="E196" s="57" t="s">
        <v>45</v>
      </c>
      <c r="F196" s="46" t="s">
        <v>183</v>
      </c>
      <c r="G196" s="56" t="s">
        <v>45</v>
      </c>
      <c r="H196" s="48" t="s">
        <v>183</v>
      </c>
      <c r="K196"/>
      <c r="M196"/>
      <c r="O196"/>
      <c r="Q196"/>
    </row>
    <row r="197" spans="1:17" ht="15.75" customHeight="1" x14ac:dyDescent="0.2">
      <c r="A197" s="33" t="str">
        <f>[3]Enums!$A$153</f>
        <v>1.3.2</v>
      </c>
      <c r="C197" t="str">
        <f>Objects!AF41</f>
        <v>Mask (Digital Analog Convertor)(PR Backplane)</v>
      </c>
      <c r="D197" s="50" t="s">
        <v>183</v>
      </c>
      <c r="E197" s="51" t="s">
        <v>183</v>
      </c>
      <c r="F197" s="51" t="s">
        <v>45</v>
      </c>
      <c r="G197" s="52" t="s">
        <v>45</v>
      </c>
      <c r="H197" s="53" t="s">
        <v>45</v>
      </c>
      <c r="K197"/>
      <c r="M197"/>
      <c r="O197"/>
      <c r="Q197"/>
    </row>
    <row r="198" spans="1:17" ht="15.75" customHeight="1" x14ac:dyDescent="0.2">
      <c r="A198" s="33"/>
      <c r="D198" s="44" t="s">
        <v>183</v>
      </c>
      <c r="E198" s="59" t="s">
        <v>45</v>
      </c>
      <c r="F198" s="59" t="s">
        <v>183</v>
      </c>
      <c r="G198" s="58" t="s">
        <v>45</v>
      </c>
      <c r="H198" s="54" t="s">
        <v>183</v>
      </c>
      <c r="K198"/>
      <c r="M198"/>
      <c r="O198"/>
      <c r="Q198"/>
    </row>
    <row r="199" spans="1:17" ht="15.75" customHeight="1" x14ac:dyDescent="0.2">
      <c r="A199" s="33"/>
      <c r="D199" s="44" t="s">
        <v>183</v>
      </c>
      <c r="E199" s="59" t="s">
        <v>45</v>
      </c>
      <c r="F199" s="59" t="s">
        <v>183</v>
      </c>
      <c r="G199" s="58" t="s">
        <v>45</v>
      </c>
      <c r="H199" s="54" t="s">
        <v>183</v>
      </c>
      <c r="K199"/>
      <c r="M199"/>
      <c r="O199"/>
      <c r="Q199"/>
    </row>
    <row r="200" spans="1:17" ht="15.75" customHeight="1" x14ac:dyDescent="0.2">
      <c r="A200" s="33"/>
      <c r="D200" s="44" t="s">
        <v>183</v>
      </c>
      <c r="E200" s="59" t="s">
        <v>45</v>
      </c>
      <c r="F200" s="59" t="s">
        <v>183</v>
      </c>
      <c r="G200" s="58" t="s">
        <v>45</v>
      </c>
      <c r="H200" s="54" t="s">
        <v>183</v>
      </c>
      <c r="K200"/>
      <c r="M200"/>
      <c r="O200"/>
      <c r="Q200"/>
    </row>
    <row r="201" spans="1:17" ht="15.75" customHeight="1" thickBot="1" x14ac:dyDescent="0.25">
      <c r="A201" s="33"/>
      <c r="D201" s="45" t="s">
        <v>183</v>
      </c>
      <c r="E201" s="57" t="s">
        <v>45</v>
      </c>
      <c r="F201" s="57" t="s">
        <v>183</v>
      </c>
      <c r="G201" s="56" t="s">
        <v>45</v>
      </c>
      <c r="H201" s="55" t="s">
        <v>183</v>
      </c>
      <c r="K201"/>
      <c r="M201"/>
      <c r="O201"/>
      <c r="Q201"/>
    </row>
    <row r="202" spans="1:17" ht="15.75" customHeight="1" x14ac:dyDescent="0.2">
      <c r="A202" s="33" t="str">
        <f>[3]Enums!$A$153</f>
        <v>1.3.2</v>
      </c>
      <c r="C202" t="str">
        <f>Objects!AF42</f>
        <v>Mask (Digital Analog Convertor)(PR Semiconductor)</v>
      </c>
      <c r="D202" s="50" t="s">
        <v>183</v>
      </c>
      <c r="E202" s="51" t="s">
        <v>183</v>
      </c>
      <c r="F202" s="51" t="s">
        <v>45</v>
      </c>
      <c r="G202" s="52" t="s">
        <v>45</v>
      </c>
      <c r="H202" s="53" t="s">
        <v>45</v>
      </c>
      <c r="K202"/>
      <c r="M202"/>
      <c r="O202"/>
      <c r="Q202"/>
    </row>
    <row r="203" spans="1:17" ht="15.75" customHeight="1" x14ac:dyDescent="0.2">
      <c r="A203" s="33"/>
      <c r="D203" s="44" t="s">
        <v>183</v>
      </c>
      <c r="E203" s="59" t="s">
        <v>45</v>
      </c>
      <c r="F203" s="59" t="s">
        <v>183</v>
      </c>
      <c r="G203" s="58" t="s">
        <v>183</v>
      </c>
      <c r="H203" s="54" t="s">
        <v>183</v>
      </c>
      <c r="K203"/>
      <c r="M203"/>
      <c r="O203"/>
      <c r="Q203"/>
    </row>
    <row r="204" spans="1:17" ht="15.75" customHeight="1" x14ac:dyDescent="0.2">
      <c r="A204" s="33"/>
      <c r="D204" s="44" t="s">
        <v>183</v>
      </c>
      <c r="E204" s="59" t="s">
        <v>183</v>
      </c>
      <c r="F204" s="59" t="s">
        <v>183</v>
      </c>
      <c r="G204" s="58" t="s">
        <v>183</v>
      </c>
      <c r="H204" s="54" t="s">
        <v>183</v>
      </c>
      <c r="K204"/>
      <c r="M204"/>
      <c r="O204"/>
      <c r="Q204"/>
    </row>
    <row r="205" spans="1:17" ht="15.75" customHeight="1" x14ac:dyDescent="0.2">
      <c r="A205" s="33"/>
      <c r="D205" s="44" t="s">
        <v>183</v>
      </c>
      <c r="E205" s="59" t="s">
        <v>183</v>
      </c>
      <c r="F205" s="59" t="s">
        <v>183</v>
      </c>
      <c r="G205" s="58" t="s">
        <v>45</v>
      </c>
      <c r="H205" s="54" t="s">
        <v>183</v>
      </c>
      <c r="K205"/>
      <c r="M205"/>
      <c r="O205"/>
      <c r="Q205"/>
    </row>
    <row r="206" spans="1:17" ht="15.75" customHeight="1" thickBot="1" x14ac:dyDescent="0.25">
      <c r="A206" s="33"/>
      <c r="D206" s="45" t="s">
        <v>183</v>
      </c>
      <c r="E206" s="57" t="s">
        <v>183</v>
      </c>
      <c r="F206" s="57" t="s">
        <v>183</v>
      </c>
      <c r="G206" s="56" t="s">
        <v>183</v>
      </c>
      <c r="H206" s="55" t="s">
        <v>183</v>
      </c>
      <c r="K206"/>
      <c r="M206"/>
      <c r="O206"/>
      <c r="Q206"/>
    </row>
    <row r="207" spans="1:17" ht="15.75" customHeight="1" x14ac:dyDescent="0.2">
      <c r="A207" s="33" t="str">
        <f>[3]Enums!$A$153</f>
        <v>1.3.2</v>
      </c>
      <c r="C207" t="str">
        <f>Objects!AF43</f>
        <v>Mask (Digital Analog Convertor)(PR Dielectric)</v>
      </c>
      <c r="D207" s="50" t="s">
        <v>183</v>
      </c>
      <c r="E207" s="51" t="s">
        <v>183</v>
      </c>
      <c r="F207" s="51" t="s">
        <v>45</v>
      </c>
      <c r="G207" s="52" t="s">
        <v>45</v>
      </c>
      <c r="H207" s="53" t="s">
        <v>45</v>
      </c>
      <c r="K207"/>
      <c r="M207"/>
      <c r="O207"/>
      <c r="Q207"/>
    </row>
    <row r="208" spans="1:17" ht="15.75" customHeight="1" x14ac:dyDescent="0.2">
      <c r="A208" s="33"/>
      <c r="D208" s="44" t="s">
        <v>45</v>
      </c>
      <c r="E208" s="59" t="s">
        <v>45</v>
      </c>
      <c r="F208" s="59" t="s">
        <v>45</v>
      </c>
      <c r="G208" s="58" t="s">
        <v>183</v>
      </c>
      <c r="H208" s="54" t="s">
        <v>183</v>
      </c>
      <c r="K208"/>
      <c r="M208"/>
      <c r="O208"/>
      <c r="Q208"/>
    </row>
    <row r="209" spans="1:17" ht="15.75" customHeight="1" x14ac:dyDescent="0.2">
      <c r="A209" s="33"/>
      <c r="D209" s="44" t="s">
        <v>183</v>
      </c>
      <c r="E209" s="59" t="s">
        <v>45</v>
      </c>
      <c r="F209" s="59" t="s">
        <v>183</v>
      </c>
      <c r="G209" s="58" t="s">
        <v>45</v>
      </c>
      <c r="H209" s="54" t="s">
        <v>183</v>
      </c>
      <c r="K209"/>
      <c r="M209"/>
      <c r="O209"/>
      <c r="Q209"/>
    </row>
    <row r="210" spans="1:17" ht="15.75" customHeight="1" x14ac:dyDescent="0.2">
      <c r="A210" s="33"/>
      <c r="D210" s="44" t="s">
        <v>183</v>
      </c>
      <c r="E210" s="59" t="s">
        <v>183</v>
      </c>
      <c r="F210" s="59" t="s">
        <v>45</v>
      </c>
      <c r="G210" s="58" t="s">
        <v>45</v>
      </c>
      <c r="H210" s="54" t="s">
        <v>45</v>
      </c>
      <c r="K210"/>
      <c r="M210"/>
      <c r="O210"/>
      <c r="Q210"/>
    </row>
    <row r="211" spans="1:17" ht="15.75" customHeight="1" thickBot="1" x14ac:dyDescent="0.25">
      <c r="A211" s="33"/>
      <c r="D211" s="45" t="s">
        <v>183</v>
      </c>
      <c r="E211" s="57" t="s">
        <v>183</v>
      </c>
      <c r="F211" s="57" t="s">
        <v>183</v>
      </c>
      <c r="G211" s="56" t="s">
        <v>45</v>
      </c>
      <c r="H211" s="55" t="s">
        <v>183</v>
      </c>
      <c r="K211"/>
      <c r="M211"/>
      <c r="O211"/>
      <c r="Q211"/>
    </row>
    <row r="212" spans="1:17" ht="15.75" customHeight="1" x14ac:dyDescent="0.2">
      <c r="A212" s="33" t="str">
        <f>[3]Enums!$A$153</f>
        <v>1.3.2</v>
      </c>
      <c r="C212" t="str">
        <f>Objects!AF44</f>
        <v>Mask (Digital Analog Convertor)(PR Traces)</v>
      </c>
      <c r="D212" s="50" t="s">
        <v>183</v>
      </c>
      <c r="E212" s="51" t="s">
        <v>183</v>
      </c>
      <c r="F212" s="51" t="s">
        <v>45</v>
      </c>
      <c r="G212" s="52" t="s">
        <v>45</v>
      </c>
      <c r="H212" s="53" t="s">
        <v>45</v>
      </c>
      <c r="K212"/>
      <c r="M212"/>
      <c r="O212"/>
      <c r="Q212"/>
    </row>
    <row r="213" spans="1:17" ht="15.75" customHeight="1" x14ac:dyDescent="0.2">
      <c r="A213" s="33"/>
      <c r="D213" s="44" t="s">
        <v>45</v>
      </c>
      <c r="E213" s="59" t="s">
        <v>45</v>
      </c>
      <c r="F213" s="59" t="s">
        <v>45</v>
      </c>
      <c r="G213" s="58" t="s">
        <v>45</v>
      </c>
      <c r="H213" s="54" t="s">
        <v>45</v>
      </c>
      <c r="K213"/>
      <c r="M213"/>
      <c r="O213"/>
      <c r="Q213"/>
    </row>
    <row r="214" spans="1:17" ht="15.75" customHeight="1" x14ac:dyDescent="0.2">
      <c r="A214" s="33"/>
      <c r="D214" s="44" t="s">
        <v>183</v>
      </c>
      <c r="E214" s="59" t="s">
        <v>183</v>
      </c>
      <c r="F214" s="59" t="s">
        <v>183</v>
      </c>
      <c r="G214" s="58" t="s">
        <v>183</v>
      </c>
      <c r="H214" s="54" t="s">
        <v>183</v>
      </c>
      <c r="K214"/>
      <c r="M214"/>
      <c r="O214"/>
      <c r="Q214"/>
    </row>
    <row r="215" spans="1:17" ht="15.75" customHeight="1" x14ac:dyDescent="0.2">
      <c r="A215" s="33"/>
      <c r="D215" s="44" t="s">
        <v>45</v>
      </c>
      <c r="E215" s="59" t="s">
        <v>45</v>
      </c>
      <c r="F215" s="59" t="s">
        <v>45</v>
      </c>
      <c r="G215" s="58" t="s">
        <v>45</v>
      </c>
      <c r="H215" s="54" t="s">
        <v>45</v>
      </c>
      <c r="K215"/>
      <c r="M215"/>
      <c r="O215"/>
      <c r="Q215"/>
    </row>
    <row r="216" spans="1:17" ht="15.75" customHeight="1" thickBot="1" x14ac:dyDescent="0.25">
      <c r="A216" s="33"/>
      <c r="D216" s="45" t="s">
        <v>183</v>
      </c>
      <c r="E216" s="57" t="s">
        <v>183</v>
      </c>
      <c r="F216" s="57" t="s">
        <v>183</v>
      </c>
      <c r="G216" s="56" t="s">
        <v>183</v>
      </c>
      <c r="H216" s="55" t="s">
        <v>183</v>
      </c>
      <c r="K216"/>
      <c r="M216"/>
      <c r="O216"/>
      <c r="Q216"/>
    </row>
    <row r="217" spans="1:17" ht="15.75" customHeight="1" x14ac:dyDescent="0.2">
      <c r="A217" s="33" t="str">
        <f>[3]Enums!$A$153</f>
        <v>1.3.2</v>
      </c>
      <c r="C217" t="str">
        <f>Objects!AF45</f>
        <v>Mask (Digital Analog Convertor)(PR Encapsulation)</v>
      </c>
      <c r="D217" s="50" t="s">
        <v>183</v>
      </c>
      <c r="E217" s="51" t="s">
        <v>183</v>
      </c>
      <c r="F217" s="51" t="s">
        <v>45</v>
      </c>
      <c r="G217" s="52" t="s">
        <v>45</v>
      </c>
      <c r="H217" s="53" t="s">
        <v>45</v>
      </c>
      <c r="K217"/>
      <c r="M217"/>
      <c r="O217"/>
      <c r="Q217"/>
    </row>
    <row r="218" spans="1:17" ht="15.75" customHeight="1" x14ac:dyDescent="0.2">
      <c r="A218" s="33"/>
      <c r="D218" s="44" t="s">
        <v>45</v>
      </c>
      <c r="E218" s="59" t="s">
        <v>183</v>
      </c>
      <c r="F218" s="59" t="s">
        <v>183</v>
      </c>
      <c r="G218" s="58" t="s">
        <v>183</v>
      </c>
      <c r="H218" s="54" t="s">
        <v>183</v>
      </c>
      <c r="K218"/>
      <c r="M218"/>
      <c r="O218"/>
      <c r="Q218"/>
    </row>
    <row r="219" spans="1:17" ht="15.75" customHeight="1" x14ac:dyDescent="0.2">
      <c r="A219" s="33"/>
      <c r="D219" s="44" t="s">
        <v>183</v>
      </c>
      <c r="E219" s="59" t="s">
        <v>183</v>
      </c>
      <c r="F219" s="59" t="s">
        <v>183</v>
      </c>
      <c r="G219" s="58" t="s">
        <v>183</v>
      </c>
      <c r="H219" s="54" t="s">
        <v>183</v>
      </c>
      <c r="K219"/>
      <c r="M219"/>
      <c r="O219"/>
      <c r="Q219"/>
    </row>
    <row r="220" spans="1:17" ht="15.75" customHeight="1" x14ac:dyDescent="0.2">
      <c r="A220" s="33"/>
      <c r="D220" s="44" t="s">
        <v>45</v>
      </c>
      <c r="E220" s="59" t="s">
        <v>183</v>
      </c>
      <c r="F220" s="59" t="s">
        <v>183</v>
      </c>
      <c r="G220" s="58" t="s">
        <v>183</v>
      </c>
      <c r="H220" s="54" t="s">
        <v>183</v>
      </c>
      <c r="K220"/>
      <c r="M220"/>
      <c r="O220"/>
      <c r="Q220"/>
    </row>
    <row r="221" spans="1:17" ht="15.75" customHeight="1" thickBot="1" x14ac:dyDescent="0.25">
      <c r="A221" s="33"/>
      <c r="D221" s="45" t="s">
        <v>183</v>
      </c>
      <c r="E221" s="57" t="s">
        <v>45</v>
      </c>
      <c r="F221" s="57" t="s">
        <v>183</v>
      </c>
      <c r="G221" s="56" t="s">
        <v>45</v>
      </c>
      <c r="H221" s="55" t="s">
        <v>183</v>
      </c>
      <c r="K221"/>
      <c r="M221"/>
      <c r="O221"/>
      <c r="Q221"/>
    </row>
    <row r="222" spans="1:17" ht="15.75" customHeight="1" x14ac:dyDescent="0.2">
      <c r="A222" s="33" t="str">
        <f>[3]Enums!$A$153</f>
        <v>1.3.2</v>
      </c>
      <c r="C222" t="str">
        <f>Objects!AF46</f>
        <v>Mask (Amplifier)(PR Backplane)</v>
      </c>
      <c r="D222" s="50" t="s">
        <v>183</v>
      </c>
      <c r="E222" s="51" t="s">
        <v>45</v>
      </c>
      <c r="F222" s="51" t="s">
        <v>183</v>
      </c>
      <c r="G222" s="52" t="s">
        <v>183</v>
      </c>
      <c r="H222" s="53" t="s">
        <v>183</v>
      </c>
      <c r="K222"/>
      <c r="M222"/>
      <c r="O222"/>
      <c r="Q222"/>
    </row>
    <row r="223" spans="1:17" ht="15.75" customHeight="1" x14ac:dyDescent="0.2">
      <c r="A223" s="33"/>
      <c r="D223" s="44" t="s">
        <v>183</v>
      </c>
      <c r="E223" s="59" t="s">
        <v>45</v>
      </c>
      <c r="F223" s="59" t="s">
        <v>183</v>
      </c>
      <c r="G223" s="58" t="s">
        <v>45</v>
      </c>
      <c r="H223" s="54" t="s">
        <v>183</v>
      </c>
      <c r="K223"/>
      <c r="M223"/>
      <c r="O223"/>
      <c r="Q223"/>
    </row>
    <row r="224" spans="1:17" ht="15.75" customHeight="1" x14ac:dyDescent="0.2">
      <c r="A224" s="33"/>
      <c r="D224" s="44" t="s">
        <v>183</v>
      </c>
      <c r="E224" s="59" t="s">
        <v>45</v>
      </c>
      <c r="F224" s="59" t="s">
        <v>183</v>
      </c>
      <c r="G224" s="58" t="s">
        <v>45</v>
      </c>
      <c r="H224" s="54" t="s">
        <v>183</v>
      </c>
      <c r="K224"/>
      <c r="M224"/>
      <c r="O224"/>
      <c r="Q224"/>
    </row>
    <row r="225" spans="1:17" ht="15.75" customHeight="1" x14ac:dyDescent="0.2">
      <c r="A225" s="33"/>
      <c r="D225" s="44" t="s">
        <v>183</v>
      </c>
      <c r="E225" s="59" t="s">
        <v>45</v>
      </c>
      <c r="F225" s="59" t="s">
        <v>183</v>
      </c>
      <c r="G225" s="58" t="s">
        <v>45</v>
      </c>
      <c r="H225" s="54" t="s">
        <v>183</v>
      </c>
      <c r="K225"/>
      <c r="M225"/>
      <c r="O225"/>
      <c r="Q225"/>
    </row>
    <row r="226" spans="1:17" ht="15.75" customHeight="1" thickBot="1" x14ac:dyDescent="0.25">
      <c r="A226" s="33"/>
      <c r="D226" s="45" t="s">
        <v>183</v>
      </c>
      <c r="E226" s="57" t="s">
        <v>45</v>
      </c>
      <c r="F226" s="57" t="s">
        <v>183</v>
      </c>
      <c r="G226" s="56" t="s">
        <v>45</v>
      </c>
      <c r="H226" s="55" t="s">
        <v>183</v>
      </c>
      <c r="K226"/>
      <c r="M226"/>
      <c r="O226"/>
      <c r="Q226"/>
    </row>
    <row r="227" spans="1:17" ht="15.75" customHeight="1" x14ac:dyDescent="0.2">
      <c r="A227" s="33" t="str">
        <f>[3]Enums!$A$153</f>
        <v>1.3.2</v>
      </c>
      <c r="C227" t="str">
        <f>Objects!AF47</f>
        <v>Mask (Amplifier)(PR Semiconductor)</v>
      </c>
      <c r="D227" s="50" t="s">
        <v>183</v>
      </c>
      <c r="E227" s="51" t="s">
        <v>45</v>
      </c>
      <c r="F227" s="51" t="s">
        <v>183</v>
      </c>
      <c r="G227" s="52" t="s">
        <v>183</v>
      </c>
      <c r="H227" s="53" t="s">
        <v>183</v>
      </c>
      <c r="K227"/>
      <c r="M227"/>
      <c r="O227"/>
      <c r="Q227"/>
    </row>
    <row r="228" spans="1:17" ht="15.75" customHeight="1" x14ac:dyDescent="0.2">
      <c r="A228" s="33"/>
      <c r="D228" s="44" t="s">
        <v>183</v>
      </c>
      <c r="E228" s="59" t="s">
        <v>45</v>
      </c>
      <c r="F228" s="59" t="s">
        <v>183</v>
      </c>
      <c r="G228" s="58" t="s">
        <v>183</v>
      </c>
      <c r="H228" s="54" t="s">
        <v>183</v>
      </c>
      <c r="K228"/>
      <c r="M228"/>
      <c r="O228"/>
      <c r="Q228"/>
    </row>
    <row r="229" spans="1:17" ht="15.75" customHeight="1" x14ac:dyDescent="0.2">
      <c r="A229" s="33"/>
      <c r="D229" s="44" t="s">
        <v>183</v>
      </c>
      <c r="E229" s="59" t="s">
        <v>183</v>
      </c>
      <c r="F229" s="59" t="s">
        <v>183</v>
      </c>
      <c r="G229" s="58" t="s">
        <v>183</v>
      </c>
      <c r="H229" s="54" t="s">
        <v>183</v>
      </c>
      <c r="K229"/>
      <c r="M229"/>
      <c r="O229"/>
      <c r="Q229"/>
    </row>
    <row r="230" spans="1:17" ht="15.75" customHeight="1" x14ac:dyDescent="0.2">
      <c r="A230" s="33"/>
      <c r="D230" s="44" t="s">
        <v>183</v>
      </c>
      <c r="E230" s="59" t="s">
        <v>183</v>
      </c>
      <c r="F230" s="59" t="s">
        <v>183</v>
      </c>
      <c r="G230" s="58" t="s">
        <v>45</v>
      </c>
      <c r="H230" s="54" t="s">
        <v>183</v>
      </c>
      <c r="K230"/>
      <c r="M230"/>
      <c r="O230"/>
      <c r="Q230"/>
    </row>
    <row r="231" spans="1:17" ht="15.75" customHeight="1" thickBot="1" x14ac:dyDescent="0.25">
      <c r="A231" s="33"/>
      <c r="D231" s="45" t="s">
        <v>183</v>
      </c>
      <c r="E231" s="57" t="s">
        <v>183</v>
      </c>
      <c r="F231" s="57" t="s">
        <v>183</v>
      </c>
      <c r="G231" s="56" t="s">
        <v>183</v>
      </c>
      <c r="H231" s="55" t="s">
        <v>183</v>
      </c>
      <c r="K231"/>
      <c r="M231"/>
      <c r="O231"/>
      <c r="Q231"/>
    </row>
    <row r="232" spans="1:17" ht="15.75" customHeight="1" x14ac:dyDescent="0.2">
      <c r="A232" s="33" t="str">
        <f>[3]Enums!$A$153</f>
        <v>1.3.2</v>
      </c>
      <c r="C232" t="str">
        <f>Objects!AF48</f>
        <v>Mask (Amplifier)(PR Dielectric)</v>
      </c>
      <c r="D232" s="50" t="s">
        <v>183</v>
      </c>
      <c r="E232" s="51" t="s">
        <v>45</v>
      </c>
      <c r="F232" s="51" t="s">
        <v>183</v>
      </c>
      <c r="G232" s="52" t="s">
        <v>183</v>
      </c>
      <c r="H232" s="53" t="s">
        <v>183</v>
      </c>
      <c r="K232"/>
      <c r="M232"/>
      <c r="O232"/>
      <c r="Q232"/>
    </row>
    <row r="233" spans="1:17" ht="15.75" customHeight="1" x14ac:dyDescent="0.2">
      <c r="A233" s="33"/>
      <c r="D233" s="44" t="s">
        <v>45</v>
      </c>
      <c r="E233" s="59" t="s">
        <v>45</v>
      </c>
      <c r="F233" s="59" t="s">
        <v>45</v>
      </c>
      <c r="G233" s="58" t="s">
        <v>183</v>
      </c>
      <c r="H233" s="54" t="s">
        <v>183</v>
      </c>
      <c r="K233"/>
      <c r="M233"/>
      <c r="O233"/>
      <c r="Q233"/>
    </row>
    <row r="234" spans="1:17" ht="15.75" customHeight="1" x14ac:dyDescent="0.2">
      <c r="A234" s="33"/>
      <c r="D234" s="44" t="s">
        <v>183</v>
      </c>
      <c r="E234" s="59" t="s">
        <v>45</v>
      </c>
      <c r="F234" s="59" t="s">
        <v>183</v>
      </c>
      <c r="G234" s="58" t="s">
        <v>45</v>
      </c>
      <c r="H234" s="54" t="s">
        <v>183</v>
      </c>
      <c r="K234"/>
      <c r="M234"/>
      <c r="O234"/>
      <c r="Q234"/>
    </row>
    <row r="235" spans="1:17" ht="15.75" customHeight="1" x14ac:dyDescent="0.2">
      <c r="A235" s="33"/>
      <c r="D235" s="44" t="s">
        <v>183</v>
      </c>
      <c r="E235" s="59" t="s">
        <v>183</v>
      </c>
      <c r="F235" s="59" t="s">
        <v>45</v>
      </c>
      <c r="G235" s="58" t="s">
        <v>45</v>
      </c>
      <c r="H235" s="54" t="s">
        <v>45</v>
      </c>
      <c r="K235"/>
      <c r="M235"/>
      <c r="O235"/>
      <c r="Q235"/>
    </row>
    <row r="236" spans="1:17" ht="15.75" customHeight="1" thickBot="1" x14ac:dyDescent="0.25">
      <c r="A236" s="33"/>
      <c r="D236" s="45" t="s">
        <v>183</v>
      </c>
      <c r="E236" s="57" t="s">
        <v>183</v>
      </c>
      <c r="F236" s="57" t="s">
        <v>183</v>
      </c>
      <c r="G236" s="56" t="s">
        <v>45</v>
      </c>
      <c r="H236" s="55" t="s">
        <v>183</v>
      </c>
      <c r="K236"/>
      <c r="M236"/>
      <c r="O236"/>
      <c r="Q236"/>
    </row>
    <row r="237" spans="1:17" ht="15.75" customHeight="1" x14ac:dyDescent="0.2">
      <c r="A237" s="33" t="str">
        <f>[3]Enums!$A$153</f>
        <v>1.3.2</v>
      </c>
      <c r="C237" t="str">
        <f>Objects!AF49</f>
        <v>Mask (Amplifier)(PR Traces)</v>
      </c>
      <c r="D237" s="50" t="s">
        <v>183</v>
      </c>
      <c r="E237" s="51" t="s">
        <v>45</v>
      </c>
      <c r="F237" s="51" t="s">
        <v>183</v>
      </c>
      <c r="G237" s="52" t="s">
        <v>183</v>
      </c>
      <c r="H237" s="53" t="s">
        <v>183</v>
      </c>
      <c r="K237"/>
      <c r="M237"/>
      <c r="O237"/>
      <c r="Q237"/>
    </row>
    <row r="238" spans="1:17" ht="15.75" customHeight="1" x14ac:dyDescent="0.2">
      <c r="A238" s="33"/>
      <c r="D238" s="44" t="s">
        <v>45</v>
      </c>
      <c r="E238" s="59" t="s">
        <v>45</v>
      </c>
      <c r="F238" s="59" t="s">
        <v>45</v>
      </c>
      <c r="G238" s="58" t="s">
        <v>45</v>
      </c>
      <c r="H238" s="54" t="s">
        <v>45</v>
      </c>
      <c r="K238"/>
      <c r="M238"/>
      <c r="O238"/>
      <c r="Q238"/>
    </row>
    <row r="239" spans="1:17" ht="15.75" customHeight="1" x14ac:dyDescent="0.2">
      <c r="A239" s="33"/>
      <c r="D239" s="44" t="s">
        <v>183</v>
      </c>
      <c r="E239" s="59" t="s">
        <v>183</v>
      </c>
      <c r="F239" s="59" t="s">
        <v>183</v>
      </c>
      <c r="G239" s="58" t="s">
        <v>183</v>
      </c>
      <c r="H239" s="54" t="s">
        <v>183</v>
      </c>
      <c r="K239"/>
      <c r="M239"/>
      <c r="O239"/>
      <c r="Q239"/>
    </row>
    <row r="240" spans="1:17" ht="15.75" customHeight="1" x14ac:dyDescent="0.2">
      <c r="A240" s="33"/>
      <c r="D240" s="44" t="s">
        <v>45</v>
      </c>
      <c r="E240" s="59" t="s">
        <v>45</v>
      </c>
      <c r="F240" s="59" t="s">
        <v>45</v>
      </c>
      <c r="G240" s="58" t="s">
        <v>45</v>
      </c>
      <c r="H240" s="54" t="s">
        <v>45</v>
      </c>
      <c r="K240"/>
      <c r="M240"/>
      <c r="O240"/>
      <c r="Q240"/>
    </row>
    <row r="241" spans="1:17" ht="15.75" customHeight="1" thickBot="1" x14ac:dyDescent="0.25">
      <c r="A241" s="33"/>
      <c r="D241" s="45" t="s">
        <v>183</v>
      </c>
      <c r="E241" s="57" t="s">
        <v>183</v>
      </c>
      <c r="F241" s="57" t="s">
        <v>183</v>
      </c>
      <c r="G241" s="56" t="s">
        <v>183</v>
      </c>
      <c r="H241" s="55" t="s">
        <v>183</v>
      </c>
      <c r="K241"/>
      <c r="M241"/>
      <c r="O241"/>
      <c r="Q241"/>
    </row>
    <row r="242" spans="1:17" ht="15.75" customHeight="1" x14ac:dyDescent="0.2">
      <c r="A242" s="33" t="str">
        <f>[3]Enums!$A$153</f>
        <v>1.3.2</v>
      </c>
      <c r="C242" t="str">
        <f>Objects!AF50</f>
        <v>Mask (Amplifier)(PR Encapsulation)</v>
      </c>
      <c r="D242" s="50" t="s">
        <v>183</v>
      </c>
      <c r="E242" s="51" t="s">
        <v>45</v>
      </c>
      <c r="F242" s="51" t="s">
        <v>183</v>
      </c>
      <c r="G242" s="52" t="s">
        <v>183</v>
      </c>
      <c r="H242" s="53" t="s">
        <v>183</v>
      </c>
      <c r="K242"/>
      <c r="M242"/>
      <c r="O242"/>
      <c r="Q242"/>
    </row>
    <row r="243" spans="1:17" ht="15.75" customHeight="1" x14ac:dyDescent="0.2">
      <c r="A243" s="33"/>
      <c r="D243" s="44" t="s">
        <v>45</v>
      </c>
      <c r="E243" s="59" t="s">
        <v>183</v>
      </c>
      <c r="F243" s="59" t="s">
        <v>183</v>
      </c>
      <c r="G243" s="58" t="s">
        <v>183</v>
      </c>
      <c r="H243" s="54" t="s">
        <v>183</v>
      </c>
      <c r="K243"/>
      <c r="M243"/>
      <c r="O243"/>
      <c r="Q243"/>
    </row>
    <row r="244" spans="1:17" ht="15.75" customHeight="1" x14ac:dyDescent="0.2">
      <c r="A244" s="33"/>
      <c r="D244" s="44" t="s">
        <v>183</v>
      </c>
      <c r="E244" s="59" t="s">
        <v>183</v>
      </c>
      <c r="F244" s="59" t="s">
        <v>183</v>
      </c>
      <c r="G244" s="58" t="s">
        <v>183</v>
      </c>
      <c r="H244" s="54" t="s">
        <v>183</v>
      </c>
      <c r="K244"/>
      <c r="M244"/>
      <c r="O244"/>
      <c r="Q244"/>
    </row>
    <row r="245" spans="1:17" ht="15.75" customHeight="1" x14ac:dyDescent="0.2">
      <c r="A245" s="33"/>
      <c r="D245" s="44" t="s">
        <v>45</v>
      </c>
      <c r="E245" s="59" t="s">
        <v>183</v>
      </c>
      <c r="F245" s="59" t="s">
        <v>183</v>
      </c>
      <c r="G245" s="58" t="s">
        <v>183</v>
      </c>
      <c r="H245" s="54" t="s">
        <v>183</v>
      </c>
      <c r="K245"/>
      <c r="M245"/>
      <c r="O245"/>
      <c r="Q245"/>
    </row>
    <row r="246" spans="1:17" ht="15.75" customHeight="1" thickBot="1" x14ac:dyDescent="0.25">
      <c r="A246" s="33"/>
      <c r="D246" s="45" t="s">
        <v>183</v>
      </c>
      <c r="E246" s="57" t="s">
        <v>45</v>
      </c>
      <c r="F246" s="57" t="s">
        <v>183</v>
      </c>
      <c r="G246" s="56" t="s">
        <v>45</v>
      </c>
      <c r="H246" s="55" t="s">
        <v>183</v>
      </c>
      <c r="K246"/>
      <c r="M246"/>
      <c r="O246"/>
      <c r="Q246"/>
    </row>
    <row r="247" spans="1:17" ht="15.75" customHeight="1" x14ac:dyDescent="0.2">
      <c r="A247" s="33" t="str">
        <f>[3]Enums!$A$153</f>
        <v>1.3.2</v>
      </c>
      <c r="C247" t="str">
        <f>Objects!AF51</f>
        <v>Mask (OLED Array)(PR Backplane)</v>
      </c>
      <c r="D247" s="50" t="s">
        <v>183</v>
      </c>
      <c r="E247" s="51" t="s">
        <v>45</v>
      </c>
      <c r="F247" s="51" t="s">
        <v>183</v>
      </c>
      <c r="G247" s="52" t="s">
        <v>183</v>
      </c>
      <c r="H247" s="53" t="s">
        <v>45</v>
      </c>
      <c r="K247"/>
      <c r="M247"/>
      <c r="O247"/>
      <c r="Q247"/>
    </row>
    <row r="248" spans="1:17" ht="15.75" customHeight="1" x14ac:dyDescent="0.2">
      <c r="A248" s="33"/>
      <c r="D248" s="44" t="s">
        <v>183</v>
      </c>
      <c r="E248" s="59" t="s">
        <v>45</v>
      </c>
      <c r="F248" s="59" t="s">
        <v>183</v>
      </c>
      <c r="G248" s="58" t="s">
        <v>45</v>
      </c>
      <c r="H248" s="54" t="s">
        <v>183</v>
      </c>
      <c r="K248"/>
      <c r="M248"/>
      <c r="O248"/>
      <c r="Q248"/>
    </row>
    <row r="249" spans="1:17" ht="15.75" customHeight="1" x14ac:dyDescent="0.2">
      <c r="A249" s="33"/>
      <c r="D249" s="44" t="s">
        <v>183</v>
      </c>
      <c r="E249" s="59" t="s">
        <v>45</v>
      </c>
      <c r="F249" s="59" t="s">
        <v>183</v>
      </c>
      <c r="G249" s="58" t="s">
        <v>45</v>
      </c>
      <c r="H249" s="54" t="s">
        <v>183</v>
      </c>
      <c r="K249"/>
      <c r="M249"/>
      <c r="O249"/>
      <c r="Q249"/>
    </row>
    <row r="250" spans="1:17" ht="15.75" customHeight="1" x14ac:dyDescent="0.2">
      <c r="A250" s="33"/>
      <c r="D250" s="44" t="s">
        <v>183</v>
      </c>
      <c r="E250" s="59" t="s">
        <v>45</v>
      </c>
      <c r="F250" s="59" t="s">
        <v>183</v>
      </c>
      <c r="G250" s="58" t="s">
        <v>45</v>
      </c>
      <c r="H250" s="54" t="s">
        <v>183</v>
      </c>
      <c r="K250"/>
      <c r="M250"/>
      <c r="O250"/>
      <c r="Q250"/>
    </row>
    <row r="251" spans="1:17" ht="15.75" customHeight="1" thickBot="1" x14ac:dyDescent="0.25">
      <c r="A251" s="33"/>
      <c r="D251" s="45" t="s">
        <v>183</v>
      </c>
      <c r="E251" s="57" t="s">
        <v>45</v>
      </c>
      <c r="F251" s="57" t="s">
        <v>183</v>
      </c>
      <c r="G251" s="56" t="s">
        <v>45</v>
      </c>
      <c r="H251" s="55" t="s">
        <v>183</v>
      </c>
      <c r="K251"/>
      <c r="M251"/>
      <c r="O251"/>
      <c r="Q251"/>
    </row>
    <row r="252" spans="1:17" ht="15.75" customHeight="1" x14ac:dyDescent="0.2">
      <c r="A252" s="33" t="str">
        <f>[3]Enums!$A$153</f>
        <v>1.3.2</v>
      </c>
      <c r="C252" t="str">
        <f>Objects!AF52</f>
        <v>Mask (OLED Array)(PR Semiconductor)</v>
      </c>
      <c r="D252" s="50" t="s">
        <v>183</v>
      </c>
      <c r="E252" s="51" t="s">
        <v>45</v>
      </c>
      <c r="F252" s="51" t="s">
        <v>183</v>
      </c>
      <c r="G252" s="52" t="s">
        <v>183</v>
      </c>
      <c r="H252" s="53" t="s">
        <v>45</v>
      </c>
      <c r="K252"/>
      <c r="M252"/>
      <c r="O252"/>
      <c r="Q252"/>
    </row>
    <row r="253" spans="1:17" ht="15.75" customHeight="1" x14ac:dyDescent="0.2">
      <c r="A253" s="33"/>
      <c r="D253" s="44" t="s">
        <v>183</v>
      </c>
      <c r="E253" s="59" t="s">
        <v>45</v>
      </c>
      <c r="F253" s="59" t="s">
        <v>183</v>
      </c>
      <c r="G253" s="58" t="s">
        <v>183</v>
      </c>
      <c r="H253" s="54" t="s">
        <v>183</v>
      </c>
      <c r="K253"/>
      <c r="M253"/>
      <c r="O253"/>
      <c r="Q253"/>
    </row>
    <row r="254" spans="1:17" ht="15.75" customHeight="1" x14ac:dyDescent="0.2">
      <c r="A254" s="33"/>
      <c r="D254" s="44" t="s">
        <v>183</v>
      </c>
      <c r="E254" s="59" t="s">
        <v>183</v>
      </c>
      <c r="F254" s="59" t="s">
        <v>183</v>
      </c>
      <c r="G254" s="58" t="s">
        <v>183</v>
      </c>
      <c r="H254" s="54" t="s">
        <v>183</v>
      </c>
      <c r="K254"/>
      <c r="M254"/>
      <c r="O254"/>
      <c r="Q254"/>
    </row>
    <row r="255" spans="1:17" ht="15.75" customHeight="1" x14ac:dyDescent="0.2">
      <c r="A255" s="33"/>
      <c r="D255" s="44" t="s">
        <v>183</v>
      </c>
      <c r="E255" s="59" t="s">
        <v>183</v>
      </c>
      <c r="F255" s="59" t="s">
        <v>183</v>
      </c>
      <c r="G255" s="58" t="s">
        <v>45</v>
      </c>
      <c r="H255" s="54" t="s">
        <v>183</v>
      </c>
      <c r="K255"/>
      <c r="M255"/>
      <c r="O255"/>
      <c r="Q255"/>
    </row>
    <row r="256" spans="1:17" ht="15.75" customHeight="1" thickBot="1" x14ac:dyDescent="0.25">
      <c r="A256" s="33"/>
      <c r="D256" s="45" t="s">
        <v>183</v>
      </c>
      <c r="E256" s="57" t="s">
        <v>183</v>
      </c>
      <c r="F256" s="57" t="s">
        <v>183</v>
      </c>
      <c r="G256" s="56" t="s">
        <v>183</v>
      </c>
      <c r="H256" s="55" t="s">
        <v>183</v>
      </c>
      <c r="K256"/>
      <c r="M256"/>
      <c r="O256"/>
      <c r="Q256"/>
    </row>
    <row r="257" spans="1:17" ht="15.75" customHeight="1" x14ac:dyDescent="0.2">
      <c r="A257" s="33" t="str">
        <f>[3]Enums!$A$153</f>
        <v>1.3.2</v>
      </c>
      <c r="C257" t="str">
        <f>Objects!AF53</f>
        <v>Mask (OLED Array)(PR Dielectric)</v>
      </c>
      <c r="D257" s="50" t="s">
        <v>183</v>
      </c>
      <c r="E257" s="51" t="s">
        <v>45</v>
      </c>
      <c r="F257" s="51" t="s">
        <v>183</v>
      </c>
      <c r="G257" s="52" t="s">
        <v>183</v>
      </c>
      <c r="H257" s="53" t="s">
        <v>45</v>
      </c>
      <c r="K257"/>
      <c r="M257"/>
      <c r="O257"/>
      <c r="Q257"/>
    </row>
    <row r="258" spans="1:17" ht="15.75" customHeight="1" x14ac:dyDescent="0.2">
      <c r="A258" s="33"/>
      <c r="D258" s="44" t="s">
        <v>45</v>
      </c>
      <c r="E258" s="59" t="s">
        <v>45</v>
      </c>
      <c r="F258" s="59" t="s">
        <v>45</v>
      </c>
      <c r="G258" s="58" t="s">
        <v>183</v>
      </c>
      <c r="H258" s="54" t="s">
        <v>183</v>
      </c>
      <c r="K258"/>
      <c r="M258"/>
      <c r="O258"/>
      <c r="Q258"/>
    </row>
    <row r="259" spans="1:17" ht="15.75" customHeight="1" x14ac:dyDescent="0.2">
      <c r="A259" s="33"/>
      <c r="D259" s="44" t="s">
        <v>183</v>
      </c>
      <c r="E259" s="59" t="s">
        <v>45</v>
      </c>
      <c r="F259" s="59" t="s">
        <v>183</v>
      </c>
      <c r="G259" s="58" t="s">
        <v>45</v>
      </c>
      <c r="H259" s="54" t="s">
        <v>183</v>
      </c>
      <c r="K259"/>
      <c r="M259"/>
      <c r="O259"/>
      <c r="Q259"/>
    </row>
    <row r="260" spans="1:17" ht="15.75" customHeight="1" x14ac:dyDescent="0.2">
      <c r="A260" s="33"/>
      <c r="D260" s="44" t="s">
        <v>183</v>
      </c>
      <c r="E260" s="59" t="s">
        <v>183</v>
      </c>
      <c r="F260" s="59" t="s">
        <v>45</v>
      </c>
      <c r="G260" s="58" t="s">
        <v>45</v>
      </c>
      <c r="H260" s="54" t="s">
        <v>45</v>
      </c>
      <c r="K260"/>
      <c r="M260"/>
      <c r="O260"/>
      <c r="Q260"/>
    </row>
    <row r="261" spans="1:17" ht="15.75" customHeight="1" thickBot="1" x14ac:dyDescent="0.25">
      <c r="A261" s="33"/>
      <c r="D261" s="45" t="s">
        <v>183</v>
      </c>
      <c r="E261" s="57" t="s">
        <v>183</v>
      </c>
      <c r="F261" s="57" t="s">
        <v>183</v>
      </c>
      <c r="G261" s="56" t="s">
        <v>45</v>
      </c>
      <c r="H261" s="55" t="s">
        <v>183</v>
      </c>
      <c r="K261"/>
      <c r="M261"/>
      <c r="O261"/>
      <c r="Q261"/>
    </row>
    <row r="262" spans="1:17" ht="15.75" customHeight="1" x14ac:dyDescent="0.2">
      <c r="A262" s="33" t="str">
        <f>[3]Enums!$A$153</f>
        <v>1.3.2</v>
      </c>
      <c r="C262" t="str">
        <f>Objects!AF54</f>
        <v>Mask (OLED Array)(PR Traces)</v>
      </c>
      <c r="D262" s="50" t="s">
        <v>183</v>
      </c>
      <c r="E262" s="51" t="s">
        <v>45</v>
      </c>
      <c r="F262" s="51" t="s">
        <v>183</v>
      </c>
      <c r="G262" s="52" t="s">
        <v>183</v>
      </c>
      <c r="H262" s="53" t="s">
        <v>45</v>
      </c>
      <c r="K262"/>
      <c r="M262"/>
      <c r="O262"/>
      <c r="Q262"/>
    </row>
    <row r="263" spans="1:17" ht="15.75" customHeight="1" x14ac:dyDescent="0.2">
      <c r="A263" s="33"/>
      <c r="D263" s="44" t="s">
        <v>45</v>
      </c>
      <c r="E263" s="59" t="s">
        <v>45</v>
      </c>
      <c r="F263" s="59" t="s">
        <v>45</v>
      </c>
      <c r="G263" s="58" t="s">
        <v>45</v>
      </c>
      <c r="H263" s="54" t="s">
        <v>45</v>
      </c>
      <c r="K263"/>
      <c r="M263"/>
      <c r="O263"/>
      <c r="Q263"/>
    </row>
    <row r="264" spans="1:17" ht="15.75" customHeight="1" x14ac:dyDescent="0.2">
      <c r="A264" s="33"/>
      <c r="D264" s="44" t="s">
        <v>183</v>
      </c>
      <c r="E264" s="59" t="s">
        <v>183</v>
      </c>
      <c r="F264" s="59" t="s">
        <v>183</v>
      </c>
      <c r="G264" s="58" t="s">
        <v>183</v>
      </c>
      <c r="H264" s="54" t="s">
        <v>183</v>
      </c>
      <c r="K264"/>
      <c r="M264"/>
      <c r="O264"/>
      <c r="Q264"/>
    </row>
    <row r="265" spans="1:17" ht="15.75" customHeight="1" x14ac:dyDescent="0.2">
      <c r="A265" s="33"/>
      <c r="D265" s="44" t="s">
        <v>45</v>
      </c>
      <c r="E265" s="59" t="s">
        <v>45</v>
      </c>
      <c r="F265" s="59" t="s">
        <v>45</v>
      </c>
      <c r="G265" s="58" t="s">
        <v>45</v>
      </c>
      <c r="H265" s="54" t="s">
        <v>45</v>
      </c>
      <c r="K265"/>
      <c r="M265"/>
      <c r="O265"/>
      <c r="Q265"/>
    </row>
    <row r="266" spans="1:17" ht="15.75" customHeight="1" thickBot="1" x14ac:dyDescent="0.25">
      <c r="A266" s="33"/>
      <c r="D266" s="45" t="s">
        <v>183</v>
      </c>
      <c r="E266" s="57" t="s">
        <v>183</v>
      </c>
      <c r="F266" s="57" t="s">
        <v>183</v>
      </c>
      <c r="G266" s="56" t="s">
        <v>183</v>
      </c>
      <c r="H266" s="55" t="s">
        <v>183</v>
      </c>
      <c r="K266"/>
      <c r="M266"/>
      <c r="O266"/>
      <c r="Q266"/>
    </row>
    <row r="267" spans="1:17" ht="15.75" customHeight="1" x14ac:dyDescent="0.2">
      <c r="A267" s="33" t="str">
        <f>[3]Enums!$A$153</f>
        <v>1.3.2</v>
      </c>
      <c r="C267" t="str">
        <f>Objects!AF55</f>
        <v>Mask (OLED Array)(PR Encapsulation)</v>
      </c>
      <c r="D267" s="50" t="s">
        <v>183</v>
      </c>
      <c r="E267" s="51" t="s">
        <v>45</v>
      </c>
      <c r="F267" s="51" t="s">
        <v>183</v>
      </c>
      <c r="G267" s="52" t="s">
        <v>183</v>
      </c>
      <c r="H267" s="53" t="s">
        <v>45</v>
      </c>
      <c r="K267"/>
      <c r="M267"/>
      <c r="O267"/>
      <c r="Q267"/>
    </row>
    <row r="268" spans="1:17" ht="15.75" customHeight="1" x14ac:dyDescent="0.2">
      <c r="A268" s="33"/>
      <c r="D268" s="44" t="s">
        <v>45</v>
      </c>
      <c r="E268" s="59" t="s">
        <v>183</v>
      </c>
      <c r="F268" s="59" t="s">
        <v>183</v>
      </c>
      <c r="G268" s="58" t="s">
        <v>183</v>
      </c>
      <c r="H268" s="54" t="s">
        <v>183</v>
      </c>
      <c r="K268"/>
      <c r="M268"/>
      <c r="O268"/>
      <c r="Q268"/>
    </row>
    <row r="269" spans="1:17" ht="15.75" customHeight="1" x14ac:dyDescent="0.2">
      <c r="A269" s="33"/>
      <c r="D269" s="44" t="s">
        <v>183</v>
      </c>
      <c r="E269" s="59" t="s">
        <v>183</v>
      </c>
      <c r="F269" s="59" t="s">
        <v>183</v>
      </c>
      <c r="G269" s="58" t="s">
        <v>183</v>
      </c>
      <c r="H269" s="54" t="s">
        <v>183</v>
      </c>
      <c r="K269"/>
      <c r="M269"/>
      <c r="O269"/>
      <c r="Q269"/>
    </row>
    <row r="270" spans="1:17" ht="15.75" customHeight="1" x14ac:dyDescent="0.2">
      <c r="A270" s="33"/>
      <c r="D270" s="44" t="s">
        <v>45</v>
      </c>
      <c r="E270" s="59" t="s">
        <v>183</v>
      </c>
      <c r="F270" s="59" t="s">
        <v>183</v>
      </c>
      <c r="G270" s="58" t="s">
        <v>183</v>
      </c>
      <c r="H270" s="54" t="s">
        <v>183</v>
      </c>
      <c r="K270"/>
      <c r="M270"/>
      <c r="O270"/>
      <c r="Q270"/>
    </row>
    <row r="271" spans="1:17" ht="15.75" customHeight="1" thickBot="1" x14ac:dyDescent="0.25">
      <c r="A271" s="33"/>
      <c r="D271" s="45" t="s">
        <v>183</v>
      </c>
      <c r="E271" s="57" t="s">
        <v>45</v>
      </c>
      <c r="F271" s="57" t="s">
        <v>183</v>
      </c>
      <c r="G271" s="56" t="s">
        <v>45</v>
      </c>
      <c r="H271" s="55" t="s">
        <v>183</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Goss, Matthew James</cp:lastModifiedBy>
  <dcterms:created xsi:type="dcterms:W3CDTF">2014-04-12T15:30:33Z</dcterms:created>
  <dcterms:modified xsi:type="dcterms:W3CDTF">2019-01-28T16:44:00Z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