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autoCompressPictures="0"/>
  <mc:AlternateContent xmlns:mc="http://schemas.openxmlformats.org/markup-compatibility/2006">
    <mc:Choice Requires="x15">
      <x15ac:absPath xmlns:x15ac="http://schemas.microsoft.com/office/spreadsheetml/2010/11/ac" url="C:\Users\Polycraft\Documents\Polycraft Forge\config\"/>
    </mc:Choice>
  </mc:AlternateContent>
  <xr:revisionPtr revIDLastSave="0" documentId="10_ncr:100000_{19324B44-BEC9-4F95-8B82-5E9BD8B09159}" xr6:coauthVersionLast="31" xr6:coauthVersionMax="34" xr10:uidLastSave="{00000000-0000-0000-0000-000000000000}"/>
  <bookViews>
    <workbookView xWindow="0" yWindow="0" windowWidth="17250" windowHeight="5655" tabRatio="721" activeTab="2"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17" concurrentCalc="0"/>
</workbook>
</file>

<file path=xl/calcChain.xml><?xml version="1.0" encoding="utf-8"?>
<calcChain xmlns="http://schemas.openxmlformats.org/spreadsheetml/2006/main">
  <c r="A32" i="47" l="1"/>
  <c r="A31" i="47"/>
  <c r="AY120" i="46"/>
  <c r="K342" i="4"/>
  <c r="J317" i="46"/>
  <c r="I342" i="4"/>
  <c r="N72" i="46"/>
  <c r="G342" i="4"/>
  <c r="AW92" i="46"/>
  <c r="E342" i="4"/>
  <c r="AY85" i="46"/>
  <c r="K341" i="4"/>
  <c r="AY34" i="46"/>
  <c r="I341" i="4"/>
  <c r="G341" i="4"/>
  <c r="AW91" i="46"/>
  <c r="E341" i="4"/>
  <c r="A341" i="4"/>
  <c r="A1389" i="33"/>
  <c r="A1390" i="33"/>
  <c r="A1391" i="33"/>
  <c r="Q56" i="46"/>
  <c r="S1391" i="33"/>
  <c r="P56" i="46"/>
  <c r="S1390" i="33"/>
  <c r="O56" i="46"/>
  <c r="S1389" i="33"/>
  <c r="M317" i="46"/>
  <c r="Q1391" i="33"/>
  <c r="L317" i="46"/>
  <c r="Q1390" i="33"/>
  <c r="K317" i="46"/>
  <c r="Q1389" i="33"/>
  <c r="Q72" i="46"/>
  <c r="O1391" i="33"/>
  <c r="P72" i="46"/>
  <c r="O1390" i="33"/>
  <c r="O72" i="46"/>
  <c r="O1389" i="33"/>
  <c r="U48" i="46"/>
  <c r="G1391" i="33"/>
  <c r="T48" i="46"/>
  <c r="G1390" i="33"/>
  <c r="S48" i="46"/>
  <c r="G1389" i="33"/>
  <c r="Q32" i="46"/>
  <c r="E1391" i="33"/>
  <c r="P32" i="46"/>
  <c r="E1390" i="33"/>
  <c r="O32" i="46"/>
  <c r="E1389" i="33"/>
  <c r="R48" i="46"/>
  <c r="G1388" i="33"/>
  <c r="A1388" i="33"/>
  <c r="A1387" i="33"/>
  <c r="N32" i="46"/>
  <c r="E1388" i="33"/>
  <c r="N56" i="46"/>
  <c r="S1388" i="33"/>
  <c r="O1388" i="33"/>
  <c r="Q1388" i="33"/>
  <c r="Q28" i="33"/>
  <c r="E953" i="33"/>
  <c r="A5" i="55"/>
  <c r="A6" i="55"/>
  <c r="L45" i="46"/>
  <c r="O293" i="33"/>
  <c r="O294" i="33"/>
  <c r="J73" i="46"/>
  <c r="K65" i="35"/>
  <c r="J70" i="46"/>
  <c r="I65" i="35"/>
  <c r="S2" i="46"/>
  <c r="G65" i="35"/>
  <c r="K56" i="35"/>
  <c r="I56" i="35"/>
  <c r="G56" i="35"/>
  <c r="T2" i="46"/>
  <c r="G50" i="35"/>
  <c r="G47" i="35"/>
  <c r="G2" i="46"/>
  <c r="M143" i="35"/>
  <c r="P58" i="46"/>
  <c r="K143" i="35"/>
  <c r="L70" i="46"/>
  <c r="I143" i="35"/>
  <c r="G143" i="35"/>
  <c r="P71" i="46"/>
  <c r="E143" i="35"/>
  <c r="M142" i="35"/>
  <c r="K142" i="35"/>
  <c r="I142" i="35"/>
  <c r="G142" i="35"/>
  <c r="E142" i="35"/>
  <c r="M141" i="35"/>
  <c r="K141" i="35"/>
  <c r="I141" i="35"/>
  <c r="G141" i="35"/>
  <c r="E141" i="35"/>
  <c r="M140" i="35"/>
  <c r="O58" i="46"/>
  <c r="K140" i="35"/>
  <c r="K70" i="46"/>
  <c r="I140" i="35"/>
  <c r="G140" i="35"/>
  <c r="E140" i="35"/>
  <c r="M139" i="35"/>
  <c r="K139" i="35"/>
  <c r="I139" i="35"/>
  <c r="G139" i="35"/>
  <c r="O71" i="46"/>
  <c r="E139" i="35"/>
  <c r="M138" i="35"/>
  <c r="K138" i="35"/>
  <c r="I138" i="35"/>
  <c r="G138" i="35"/>
  <c r="E138" i="35"/>
  <c r="M137" i="35"/>
  <c r="N58" i="46"/>
  <c r="K137" i="35"/>
  <c r="I137" i="35"/>
  <c r="G137" i="35"/>
  <c r="E137" i="35"/>
  <c r="K136" i="35"/>
  <c r="I136" i="35"/>
  <c r="G136" i="35"/>
  <c r="N71" i="46"/>
  <c r="E136" i="35"/>
  <c r="K135" i="35"/>
  <c r="I135" i="35"/>
  <c r="G135" i="35"/>
  <c r="M134" i="35"/>
  <c r="L178" i="46"/>
  <c r="K134" i="35"/>
  <c r="L63" i="46"/>
  <c r="I134" i="35"/>
  <c r="G134" i="35"/>
  <c r="L210" i="46"/>
  <c r="E134" i="35"/>
  <c r="M133" i="35"/>
  <c r="K133" i="35"/>
  <c r="I133" i="35"/>
  <c r="G133" i="35"/>
  <c r="E133" i="35"/>
  <c r="M132" i="35"/>
  <c r="K132" i="35"/>
  <c r="I132" i="35"/>
  <c r="G132" i="35"/>
  <c r="E132" i="35"/>
  <c r="M131" i="35"/>
  <c r="K178" i="46"/>
  <c r="K131" i="35"/>
  <c r="K63" i="46"/>
  <c r="I131" i="35"/>
  <c r="G131" i="35"/>
  <c r="E131" i="35"/>
  <c r="M130" i="35"/>
  <c r="K130" i="35"/>
  <c r="I130" i="35"/>
  <c r="G130" i="35"/>
  <c r="K210" i="46"/>
  <c r="E130" i="35"/>
  <c r="M129" i="35"/>
  <c r="K129" i="35"/>
  <c r="I129" i="35"/>
  <c r="G129" i="35"/>
  <c r="E129" i="35"/>
  <c r="M128" i="35"/>
  <c r="J178" i="46"/>
  <c r="K128" i="35"/>
  <c r="J63" i="46"/>
  <c r="I128" i="35"/>
  <c r="G128" i="35"/>
  <c r="E128" i="35"/>
  <c r="K127" i="35"/>
  <c r="I127" i="35"/>
  <c r="G127" i="35"/>
  <c r="J210" i="46"/>
  <c r="E127" i="35"/>
  <c r="K126" i="35"/>
  <c r="I126" i="35"/>
  <c r="G126" i="35"/>
  <c r="E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I46" i="46"/>
  <c r="O107" i="35"/>
  <c r="I10" i="46"/>
  <c r="M107" i="35"/>
  <c r="P55" i="46"/>
  <c r="K107" i="35"/>
  <c r="L138" i="46"/>
  <c r="I107" i="35"/>
  <c r="G107" i="35"/>
  <c r="L176" i="46"/>
  <c r="E107" i="35"/>
  <c r="Q106" i="35"/>
  <c r="O106" i="35"/>
  <c r="M106" i="35"/>
  <c r="K106" i="35"/>
  <c r="I106" i="35"/>
  <c r="G106" i="35"/>
  <c r="E106" i="35"/>
  <c r="Q105" i="35"/>
  <c r="I45" i="46"/>
  <c r="O105" i="35"/>
  <c r="I9" i="46"/>
  <c r="M105" i="35"/>
  <c r="K105" i="35"/>
  <c r="I105" i="35"/>
  <c r="G105" i="35"/>
  <c r="E105" i="35"/>
  <c r="Q104" i="35"/>
  <c r="O104" i="35"/>
  <c r="M104" i="35"/>
  <c r="O55" i="46"/>
  <c r="K104" i="35"/>
  <c r="K138" i="46"/>
  <c r="I104" i="35"/>
  <c r="G104" i="35"/>
  <c r="E104" i="35"/>
  <c r="Q103" i="35"/>
  <c r="O103" i="35"/>
  <c r="M103" i="35"/>
  <c r="K103" i="35"/>
  <c r="I103" i="35"/>
  <c r="G103" i="35"/>
  <c r="K176" i="46"/>
  <c r="E103" i="35"/>
  <c r="Q102" i="35"/>
  <c r="I44" i="46"/>
  <c r="O102" i="35"/>
  <c r="I8" i="46"/>
  <c r="M102" i="35"/>
  <c r="K102" i="35"/>
  <c r="I102" i="35"/>
  <c r="G102" i="35"/>
  <c r="E102" i="35"/>
  <c r="Q101" i="35"/>
  <c r="O101" i="35"/>
  <c r="M101" i="35"/>
  <c r="N55" i="46"/>
  <c r="K101" i="35"/>
  <c r="J138" i="46"/>
  <c r="I101" i="35"/>
  <c r="G101" i="35"/>
  <c r="E101" i="35"/>
  <c r="Q100" i="35"/>
  <c r="O100" i="35"/>
  <c r="M100" i="35"/>
  <c r="K100" i="35"/>
  <c r="I100" i="35"/>
  <c r="G100" i="35"/>
  <c r="J176" i="46"/>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L62" i="46"/>
  <c r="K89" i="35"/>
  <c r="L137" i="46"/>
  <c r="I89" i="35"/>
  <c r="L253" i="46"/>
  <c r="G89" i="35"/>
  <c r="E89" i="35"/>
  <c r="O88" i="35"/>
  <c r="M88" i="35"/>
  <c r="K88" i="35"/>
  <c r="I88" i="35"/>
  <c r="G88" i="35"/>
  <c r="E88" i="35"/>
  <c r="O87" i="35"/>
  <c r="M87" i="35"/>
  <c r="K87" i="35"/>
  <c r="I87" i="35"/>
  <c r="G87" i="35"/>
  <c r="E87" i="35"/>
  <c r="O86" i="35"/>
  <c r="M86" i="35"/>
  <c r="K86" i="35"/>
  <c r="K137" i="46"/>
  <c r="I86" i="35"/>
  <c r="G86" i="35"/>
  <c r="E86" i="35"/>
  <c r="O85" i="35"/>
  <c r="M85" i="35"/>
  <c r="K62" i="46"/>
  <c r="K85" i="35"/>
  <c r="I85" i="35"/>
  <c r="K253" i="46"/>
  <c r="G85" i="35"/>
  <c r="E85" i="35"/>
  <c r="O84" i="35"/>
  <c r="M84" i="35"/>
  <c r="K84" i="35"/>
  <c r="I84" i="35"/>
  <c r="G84" i="35"/>
  <c r="E84" i="35"/>
  <c r="R2" i="46"/>
  <c r="O83" i="35"/>
  <c r="M83" i="35"/>
  <c r="K83" i="35"/>
  <c r="J137" i="46"/>
  <c r="I83" i="35"/>
  <c r="G83" i="35"/>
  <c r="E83" i="35"/>
  <c r="O82" i="35"/>
  <c r="M82" i="35"/>
  <c r="J62" i="46"/>
  <c r="K82" i="35"/>
  <c r="I82" i="35"/>
  <c r="J253" i="46"/>
  <c r="G82" i="35"/>
  <c r="E82" i="35"/>
  <c r="O81" i="35"/>
  <c r="M81" i="35"/>
  <c r="K81" i="35"/>
  <c r="I81" i="35"/>
  <c r="G81" i="35"/>
  <c r="E81" i="35"/>
  <c r="Q80" i="35"/>
  <c r="O80" i="35"/>
  <c r="I22" i="46"/>
  <c r="M80" i="35"/>
  <c r="L301" i="46"/>
  <c r="K80" i="35"/>
  <c r="L284" i="46"/>
  <c r="I80" i="35"/>
  <c r="G80" i="35"/>
  <c r="E80" i="35"/>
  <c r="Q79" i="35"/>
  <c r="O79" i="35"/>
  <c r="M79" i="35"/>
  <c r="K79" i="35"/>
  <c r="I79" i="35"/>
  <c r="G79" i="35"/>
  <c r="E79" i="35"/>
  <c r="Q78" i="35"/>
  <c r="O78" i="35"/>
  <c r="M78" i="35"/>
  <c r="K78" i="35"/>
  <c r="I78" i="35"/>
  <c r="G78" i="35"/>
  <c r="E78" i="35"/>
  <c r="Q77" i="35"/>
  <c r="O77" i="35"/>
  <c r="I21" i="46"/>
  <c r="M77" i="35"/>
  <c r="K301" i="46"/>
  <c r="K77" i="35"/>
  <c r="K284" i="46"/>
  <c r="I77" i="35"/>
  <c r="G77" i="35"/>
  <c r="E77" i="35"/>
  <c r="Q76" i="35"/>
  <c r="O76" i="35"/>
  <c r="M76" i="35"/>
  <c r="K76" i="35"/>
  <c r="I76" i="35"/>
  <c r="G76" i="35"/>
  <c r="E76" i="35"/>
  <c r="Q75" i="35"/>
  <c r="O75" i="35"/>
  <c r="M75" i="35"/>
  <c r="K75" i="35"/>
  <c r="I75" i="35"/>
  <c r="G75" i="35"/>
  <c r="E75" i="35"/>
  <c r="Q74" i="35"/>
  <c r="O74" i="35"/>
  <c r="I20" i="46"/>
  <c r="M74" i="35"/>
  <c r="J301" i="46"/>
  <c r="K74" i="35"/>
  <c r="J284" i="46"/>
  <c r="I74" i="35"/>
  <c r="G74" i="35"/>
  <c r="E74" i="35"/>
  <c r="Q73" i="35"/>
  <c r="O73" i="35"/>
  <c r="M73" i="35"/>
  <c r="K73" i="35"/>
  <c r="I73" i="35"/>
  <c r="G73" i="35"/>
  <c r="E73" i="35"/>
  <c r="Q72" i="35"/>
  <c r="O72" i="35"/>
  <c r="M72" i="35"/>
  <c r="K72" i="35"/>
  <c r="I72" i="35"/>
  <c r="G72" i="35"/>
  <c r="E72" i="35"/>
  <c r="M71" i="35"/>
  <c r="L73" i="46"/>
  <c r="K71" i="35"/>
  <c r="I71" i="35"/>
  <c r="G71" i="35"/>
  <c r="E71" i="35"/>
  <c r="M70" i="35"/>
  <c r="K70" i="35"/>
  <c r="I70" i="35"/>
  <c r="G70" i="35"/>
  <c r="E70" i="35"/>
  <c r="M69" i="35"/>
  <c r="K69" i="35"/>
  <c r="I69" i="35"/>
  <c r="G69" i="35"/>
  <c r="E69" i="35"/>
  <c r="M68" i="35"/>
  <c r="K73" i="46"/>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L255" i="46"/>
  <c r="M62" i="35"/>
  <c r="K62" i="35"/>
  <c r="I62" i="35"/>
  <c r="G62" i="35"/>
  <c r="E62" i="35"/>
  <c r="M61" i="35"/>
  <c r="K61" i="35"/>
  <c r="I61" i="35"/>
  <c r="G61" i="35"/>
  <c r="E61" i="35"/>
  <c r="M60" i="35"/>
  <c r="K60" i="35"/>
  <c r="I60" i="35"/>
  <c r="G60" i="35"/>
  <c r="E60" i="35"/>
  <c r="M59" i="35"/>
  <c r="K59" i="35"/>
  <c r="I59" i="35"/>
  <c r="G59" i="35"/>
  <c r="E59" i="35"/>
  <c r="K255" i="46"/>
  <c r="M58" i="35"/>
  <c r="K58" i="35"/>
  <c r="I58" i="35"/>
  <c r="G58" i="35"/>
  <c r="E58" i="35"/>
  <c r="M57" i="35"/>
  <c r="K57" i="35"/>
  <c r="I57" i="35"/>
  <c r="G57" i="35"/>
  <c r="E57" i="35"/>
  <c r="M56" i="35"/>
  <c r="E56" i="35"/>
  <c r="J255" i="46"/>
  <c r="M55" i="35"/>
  <c r="K55" i="35"/>
  <c r="I55" i="35"/>
  <c r="G55" i="35"/>
  <c r="E55" i="35"/>
  <c r="M54" i="35"/>
  <c r="K54" i="35"/>
  <c r="I54" i="35"/>
  <c r="G54" i="35"/>
  <c r="E54" i="35"/>
  <c r="K53" i="35"/>
  <c r="I53" i="35"/>
  <c r="G53" i="35"/>
  <c r="L320" i="46"/>
  <c r="E53" i="35"/>
  <c r="K52" i="35"/>
  <c r="I52" i="35"/>
  <c r="G52" i="35"/>
  <c r="E52" i="35"/>
  <c r="K51" i="35"/>
  <c r="I51" i="35"/>
  <c r="G51" i="35"/>
  <c r="E51" i="35"/>
  <c r="K50" i="35"/>
  <c r="I50" i="35"/>
  <c r="E50" i="35"/>
  <c r="K49" i="35"/>
  <c r="I49" i="35"/>
  <c r="G49" i="35"/>
  <c r="K320" i="46"/>
  <c r="E49" i="35"/>
  <c r="K48" i="35"/>
  <c r="I48" i="35"/>
  <c r="G48" i="35"/>
  <c r="E48" i="35"/>
  <c r="K47" i="35"/>
  <c r="I47" i="35"/>
  <c r="E47" i="35"/>
  <c r="K46" i="35"/>
  <c r="I46" i="35"/>
  <c r="G46" i="35"/>
  <c r="J320" i="46"/>
  <c r="E46" i="35"/>
  <c r="K45" i="35"/>
  <c r="I45" i="35"/>
  <c r="G45" i="35"/>
  <c r="E45" i="35"/>
  <c r="Q44" i="35"/>
  <c r="P22" i="46"/>
  <c r="O44" i="35"/>
  <c r="M44" i="35"/>
  <c r="K44" i="35"/>
  <c r="I44" i="35"/>
  <c r="G44" i="35"/>
  <c r="L177" i="46"/>
  <c r="E44" i="35"/>
  <c r="Q43" i="35"/>
  <c r="O43" i="35"/>
  <c r="M43" i="35"/>
  <c r="K43" i="35"/>
  <c r="I43" i="35"/>
  <c r="G43" i="35"/>
  <c r="E43" i="35"/>
  <c r="Q42" i="35"/>
  <c r="O42" i="35"/>
  <c r="M42" i="35"/>
  <c r="K42" i="35"/>
  <c r="I42" i="35"/>
  <c r="G42" i="35"/>
  <c r="E42" i="35"/>
  <c r="Q41" i="35"/>
  <c r="O22" i="46"/>
  <c r="O41" i="35"/>
  <c r="M41" i="35"/>
  <c r="K41" i="35"/>
  <c r="I41" i="35"/>
  <c r="G41" i="35"/>
  <c r="E41" i="35"/>
  <c r="Q40" i="35"/>
  <c r="O40" i="35"/>
  <c r="M40" i="35"/>
  <c r="K40" i="35"/>
  <c r="I40" i="35"/>
  <c r="G40" i="35"/>
  <c r="K177" i="46"/>
  <c r="E40" i="35"/>
  <c r="Q39" i="35"/>
  <c r="O39" i="35"/>
  <c r="M39" i="35"/>
  <c r="K39" i="35"/>
  <c r="I39" i="35"/>
  <c r="G39" i="35"/>
  <c r="E39" i="35"/>
  <c r="Q38" i="35"/>
  <c r="N22" i="46"/>
  <c r="O38" i="35"/>
  <c r="M38" i="35"/>
  <c r="K38" i="35"/>
  <c r="I38" i="35"/>
  <c r="G38" i="35"/>
  <c r="E38" i="35"/>
  <c r="Q37" i="35"/>
  <c r="O37" i="35"/>
  <c r="M37" i="35"/>
  <c r="K37" i="35"/>
  <c r="I37" i="35"/>
  <c r="G37" i="35"/>
  <c r="J177" i="46"/>
  <c r="E37" i="35"/>
  <c r="Q36" i="35"/>
  <c r="O36" i="35"/>
  <c r="M36" i="35"/>
  <c r="K36" i="35"/>
  <c r="I36" i="35"/>
  <c r="G36" i="35"/>
  <c r="E36" i="35"/>
  <c r="Q35" i="35"/>
  <c r="O35" i="35"/>
  <c r="M35" i="35"/>
  <c r="K35" i="35"/>
  <c r="I35" i="35"/>
  <c r="G35" i="35"/>
  <c r="L157" i="46"/>
  <c r="E35" i="35"/>
  <c r="Q34" i="35"/>
  <c r="O34" i="35"/>
  <c r="M34" i="35"/>
  <c r="K34" i="35"/>
  <c r="I34" i="35"/>
  <c r="G34" i="35"/>
  <c r="E34" i="35"/>
  <c r="Q33" i="35"/>
  <c r="O33" i="35"/>
  <c r="M33" i="35"/>
  <c r="K33" i="35"/>
  <c r="I33" i="35"/>
  <c r="G33" i="35"/>
  <c r="E33" i="35"/>
  <c r="Q32" i="35"/>
  <c r="O32" i="35"/>
  <c r="M32" i="35"/>
  <c r="K32" i="35"/>
  <c r="I32" i="35"/>
  <c r="G32" i="35"/>
  <c r="K157" i="46"/>
  <c r="E32" i="35"/>
  <c r="Q31" i="35"/>
  <c r="O31" i="35"/>
  <c r="M31" i="35"/>
  <c r="K31" i="35"/>
  <c r="I31" i="35"/>
  <c r="G31" i="35"/>
  <c r="E31" i="35"/>
  <c r="Q30" i="35"/>
  <c r="O30" i="35"/>
  <c r="M30" i="35"/>
  <c r="K30" i="35"/>
  <c r="I30" i="35"/>
  <c r="G30" i="35"/>
  <c r="J157" i="46"/>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L94" i="46"/>
  <c r="O23" i="35"/>
  <c r="I115" i="46"/>
  <c r="M23" i="35"/>
  <c r="F21" i="46"/>
  <c r="K23" i="35"/>
  <c r="I23" i="35"/>
  <c r="G23" i="35"/>
  <c r="AZ175" i="46"/>
  <c r="E23" i="35"/>
  <c r="Q22" i="35"/>
  <c r="K94" i="46"/>
  <c r="O22" i="35"/>
  <c r="I114" i="46"/>
  <c r="M22" i="35"/>
  <c r="K22" i="35"/>
  <c r="I22" i="35"/>
  <c r="G22" i="35"/>
  <c r="E22" i="35"/>
  <c r="Q21" i="35"/>
  <c r="O21" i="35"/>
  <c r="M21" i="35"/>
  <c r="K21" i="35"/>
  <c r="I21" i="35"/>
  <c r="G21" i="35"/>
  <c r="E21" i="35"/>
  <c r="Q20" i="35"/>
  <c r="O20" i="35"/>
  <c r="M20" i="35"/>
  <c r="C21" i="46"/>
  <c r="K20" i="35"/>
  <c r="I20" i="35"/>
  <c r="G20" i="35"/>
  <c r="AY9" i="46"/>
  <c r="E20" i="35"/>
  <c r="Q19" i="35"/>
  <c r="O19" i="35"/>
  <c r="M19" i="35"/>
  <c r="K19" i="35"/>
  <c r="I19" i="35"/>
  <c r="G19" i="35"/>
  <c r="E19" i="35"/>
  <c r="J94" i="46"/>
  <c r="O18" i="35"/>
  <c r="I113" i="46"/>
  <c r="M18" i="35"/>
  <c r="K18" i="35"/>
  <c r="I18" i="35"/>
  <c r="G18" i="35"/>
  <c r="E18" i="35"/>
  <c r="G16" i="46"/>
  <c r="O17" i="35"/>
  <c r="M17" i="35"/>
  <c r="K17" i="35"/>
  <c r="I17" i="35"/>
  <c r="G17" i="35"/>
  <c r="I19" i="46"/>
  <c r="E17" i="35"/>
  <c r="O16" i="35"/>
  <c r="M16" i="35"/>
  <c r="K16" i="35"/>
  <c r="I16" i="35"/>
  <c r="G16" i="35"/>
  <c r="E16" i="35"/>
  <c r="M15" i="35"/>
  <c r="K15" i="35"/>
  <c r="I15" i="35"/>
  <c r="G15" i="35"/>
  <c r="I18" i="46"/>
  <c r="E15" i="35"/>
  <c r="M14" i="35"/>
  <c r="K14" i="35"/>
  <c r="I14" i="35"/>
  <c r="G14" i="35"/>
  <c r="I17" i="46"/>
  <c r="E14" i="35"/>
  <c r="O13" i="35"/>
  <c r="M13" i="35"/>
  <c r="I106" i="46"/>
  <c r="K13" i="35"/>
  <c r="I13" i="35"/>
  <c r="G13" i="35"/>
  <c r="E13" i="35"/>
  <c r="O12" i="35"/>
  <c r="M12" i="35"/>
  <c r="I105" i="46"/>
  <c r="K12" i="35"/>
  <c r="I12" i="35"/>
  <c r="G12" i="35"/>
  <c r="E12" i="35"/>
  <c r="M11" i="35"/>
  <c r="I104" i="46"/>
  <c r="K11" i="35"/>
  <c r="I11" i="35"/>
  <c r="G11" i="35"/>
  <c r="E11" i="35"/>
  <c r="M10" i="35"/>
  <c r="K10" i="35"/>
  <c r="I10" i="35"/>
  <c r="G10" i="35"/>
  <c r="E10" i="35"/>
  <c r="S9" i="35"/>
  <c r="Q9" i="35"/>
  <c r="O9" i="35"/>
  <c r="I103" i="46"/>
  <c r="M9" i="35"/>
  <c r="K9" i="35"/>
  <c r="I9" i="35"/>
  <c r="G9" i="35"/>
  <c r="I25" i="46"/>
  <c r="E9" i="35"/>
  <c r="S8" i="35"/>
  <c r="Q8" i="35"/>
  <c r="O8" i="35"/>
  <c r="I102" i="46"/>
  <c r="M8" i="35"/>
  <c r="K8" i="35"/>
  <c r="I8" i="35"/>
  <c r="G8" i="35"/>
  <c r="E8" i="35"/>
  <c r="Q7" i="35"/>
  <c r="O7" i="35"/>
  <c r="I101" i="46"/>
  <c r="M7" i="35"/>
  <c r="K7" i="35"/>
  <c r="I7" i="35"/>
  <c r="G7" i="35"/>
  <c r="I24" i="46"/>
  <c r="E7" i="35"/>
  <c r="O6" i="35"/>
  <c r="M6" i="35"/>
  <c r="K6" i="35"/>
  <c r="I6" i="35"/>
  <c r="G6" i="35"/>
  <c r="I23" i="46"/>
  <c r="E6" i="35"/>
  <c r="S5" i="35"/>
  <c r="I109" i="46"/>
  <c r="Q5" i="35"/>
  <c r="O5" i="35"/>
  <c r="M5" i="35"/>
  <c r="K5" i="35"/>
  <c r="I5" i="35"/>
  <c r="G5" i="35"/>
  <c r="I28" i="46"/>
  <c r="E5" i="35"/>
  <c r="S4" i="35"/>
  <c r="I108" i="46"/>
  <c r="Q4" i="35"/>
  <c r="O4" i="35"/>
  <c r="M4" i="35"/>
  <c r="K4" i="35"/>
  <c r="I4" i="35"/>
  <c r="G4" i="35"/>
  <c r="E4" i="35"/>
  <c r="S3" i="35"/>
  <c r="I107" i="46"/>
  <c r="Q3" i="35"/>
  <c r="O3" i="35"/>
  <c r="M3" i="35"/>
  <c r="K3" i="35"/>
  <c r="I3" i="35"/>
  <c r="G3" i="35"/>
  <c r="I27" i="46"/>
  <c r="E3" i="35"/>
  <c r="S2" i="35"/>
  <c r="Q2" i="35"/>
  <c r="O2" i="35"/>
  <c r="M2" i="35"/>
  <c r="K2" i="35"/>
  <c r="I2" i="35"/>
  <c r="G2" i="35"/>
  <c r="I26" i="46"/>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c r="K287" i="46"/>
  <c r="O1364" i="33"/>
  <c r="G37" i="46"/>
  <c r="S1365" i="33"/>
  <c r="S1364" i="33"/>
  <c r="T9" i="46"/>
  <c r="G1365" i="33"/>
  <c r="S9" i="46"/>
  <c r="G1364" i="33"/>
  <c r="I131" i="46"/>
  <c r="E1365" i="33"/>
  <c r="I130" i="46"/>
  <c r="E1364" i="33"/>
  <c r="I1365" i="33"/>
  <c r="I1364" i="33"/>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K45" i="46"/>
  <c r="J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c r="E33" i="51"/>
  <c r="Y33" i="51"/>
  <c r="C33" i="51"/>
  <c r="X33" i="51"/>
  <c r="W33" i="51"/>
  <c r="T33" i="51"/>
  <c r="S33" i="51"/>
  <c r="R33" i="51"/>
  <c r="Q33" i="51"/>
  <c r="P33" i="51"/>
  <c r="O33" i="51"/>
  <c r="N33" i="51"/>
  <c r="M33" i="51"/>
  <c r="L33" i="51"/>
  <c r="K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L31" i="51"/>
  <c r="K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L30" i="51"/>
  <c r="K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L29" i="51"/>
  <c r="K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L28" i="51"/>
  <c r="K28" i="51"/>
  <c r="AN27" i="51"/>
  <c r="AM27" i="51"/>
  <c r="AL27" i="51"/>
  <c r="AK27" i="51"/>
  <c r="AV27" i="51"/>
  <c r="AU27" i="51"/>
  <c r="BA27" i="51"/>
  <c r="BB27" i="51"/>
  <c r="I27" i="51"/>
  <c r="AA27" i="51"/>
  <c r="G27" i="51"/>
  <c r="Z27" i="51"/>
  <c r="E27" i="51"/>
  <c r="Y27" i="51"/>
  <c r="C27" i="51"/>
  <c r="X27" i="51"/>
  <c r="W27" i="51"/>
  <c r="T27" i="51"/>
  <c r="S27" i="51"/>
  <c r="R27" i="51"/>
  <c r="Q27" i="51"/>
  <c r="P27" i="51"/>
  <c r="O27" i="51"/>
  <c r="N27" i="51"/>
  <c r="M27" i="51"/>
  <c r="L27" i="51"/>
  <c r="K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N24" i="51"/>
  <c r="AM24" i="51"/>
  <c r="AL24" i="51"/>
  <c r="AK24" i="51"/>
  <c r="AV24" i="51"/>
  <c r="AU24" i="51"/>
  <c r="BA24" i="51"/>
  <c r="BB24" i="51"/>
  <c r="I24" i="51"/>
  <c r="AA24" i="51"/>
  <c r="G24" i="51"/>
  <c r="Z24" i="51"/>
  <c r="E24" i="51"/>
  <c r="Y24" i="51"/>
  <c r="C24" i="51"/>
  <c r="X24" i="51"/>
  <c r="W24" i="51"/>
  <c r="T24" i="51"/>
  <c r="S24" i="51"/>
  <c r="R24" i="51"/>
  <c r="Q24" i="51"/>
  <c r="P24" i="51"/>
  <c r="O24" i="51"/>
  <c r="N24" i="51"/>
  <c r="M24" i="51"/>
  <c r="L24" i="51"/>
  <c r="K24" i="51"/>
  <c r="AN23" i="51"/>
  <c r="AM23" i="51"/>
  <c r="AL23" i="51"/>
  <c r="AK23" i="51"/>
  <c r="AV23" i="51"/>
  <c r="AU23" i="51"/>
  <c r="BA23" i="51"/>
  <c r="BB23" i="51"/>
  <c r="I23" i="51"/>
  <c r="AA23" i="51"/>
  <c r="G23" i="51"/>
  <c r="Z23" i="51"/>
  <c r="E23" i="51"/>
  <c r="Y23" i="51"/>
  <c r="C23" i="51"/>
  <c r="X23" i="51"/>
  <c r="W23" i="51"/>
  <c r="T23" i="51"/>
  <c r="S23" i="51"/>
  <c r="R23" i="51"/>
  <c r="Q23" i="51"/>
  <c r="P23" i="51"/>
  <c r="O23" i="51"/>
  <c r="N23" i="51"/>
  <c r="M23" i="51"/>
  <c r="L23" i="51"/>
  <c r="K23" i="51"/>
  <c r="AN22" i="51"/>
  <c r="AM22" i="51"/>
  <c r="AL22" i="51"/>
  <c r="AK22" i="51"/>
  <c r="AV22" i="51"/>
  <c r="AU22" i="51"/>
  <c r="BA22" i="51"/>
  <c r="BB22" i="51"/>
  <c r="I22" i="51"/>
  <c r="AA22" i="51"/>
  <c r="G22" i="51"/>
  <c r="Z22" i="51"/>
  <c r="E22" i="51"/>
  <c r="Y22" i="51"/>
  <c r="C22" i="51"/>
  <c r="X22" i="51"/>
  <c r="W22" i="51"/>
  <c r="T22" i="51"/>
  <c r="S22" i="51"/>
  <c r="R22" i="51"/>
  <c r="Q22" i="51"/>
  <c r="P22" i="51"/>
  <c r="O22" i="51"/>
  <c r="N22" i="51"/>
  <c r="M22" i="51"/>
  <c r="L22" i="51"/>
  <c r="K22" i="51"/>
  <c r="AN21" i="51"/>
  <c r="AM21" i="51"/>
  <c r="AL21" i="51"/>
  <c r="AK21" i="51"/>
  <c r="AV21" i="51"/>
  <c r="AU21" i="51"/>
  <c r="BA21" i="51"/>
  <c r="BB21" i="51"/>
  <c r="I21" i="51"/>
  <c r="AA21" i="51"/>
  <c r="G21" i="51"/>
  <c r="Z21" i="51"/>
  <c r="E21" i="51"/>
  <c r="Y21" i="51"/>
  <c r="C21" i="51"/>
  <c r="X21" i="51"/>
  <c r="W21" i="51"/>
  <c r="T21" i="51"/>
  <c r="S21" i="51"/>
  <c r="R21" i="51"/>
  <c r="Q21" i="51"/>
  <c r="P21" i="51"/>
  <c r="O21" i="51"/>
  <c r="N21" i="51"/>
  <c r="M21" i="51"/>
  <c r="L21" i="51"/>
  <c r="K21" i="51"/>
  <c r="AN20" i="51"/>
  <c r="AM20" i="51"/>
  <c r="AL20" i="51"/>
  <c r="AK20" i="51"/>
  <c r="AV20" i="51"/>
  <c r="AU20" i="51"/>
  <c r="BA20" i="51"/>
  <c r="BB20" i="51"/>
  <c r="I20" i="51"/>
  <c r="AA20" i="51"/>
  <c r="G20" i="51"/>
  <c r="Z20" i="51"/>
  <c r="E20" i="51"/>
  <c r="Y20" i="51"/>
  <c r="C20" i="51"/>
  <c r="X20" i="51"/>
  <c r="W20" i="51"/>
  <c r="T20" i="51"/>
  <c r="S20" i="51"/>
  <c r="R20" i="51"/>
  <c r="Q20" i="51"/>
  <c r="P20" i="51"/>
  <c r="O20" i="51"/>
  <c r="N20" i="51"/>
  <c r="M20" i="51"/>
  <c r="L20" i="51"/>
  <c r="K20" i="51"/>
  <c r="AN19" i="51"/>
  <c r="AM19" i="51"/>
  <c r="AL19" i="51"/>
  <c r="AK19" i="51"/>
  <c r="AV19" i="51"/>
  <c r="AU19" i="51"/>
  <c r="BA19" i="51"/>
  <c r="BB19" i="51"/>
  <c r="I19" i="51"/>
  <c r="AA19" i="51"/>
  <c r="G19" i="51"/>
  <c r="Z19" i="51"/>
  <c r="E19" i="51"/>
  <c r="Y19" i="51"/>
  <c r="C19" i="51"/>
  <c r="X19" i="51"/>
  <c r="W19" i="51"/>
  <c r="T19" i="51"/>
  <c r="S19" i="51"/>
  <c r="R19" i="51"/>
  <c r="Q19" i="51"/>
  <c r="P19" i="51"/>
  <c r="O19" i="51"/>
  <c r="N19" i="51"/>
  <c r="M19" i="51"/>
  <c r="L19" i="51"/>
  <c r="K19" i="51"/>
  <c r="AN18" i="51"/>
  <c r="AM18" i="51"/>
  <c r="AL18" i="51"/>
  <c r="AK18" i="51"/>
  <c r="AV18" i="51"/>
  <c r="AU18" i="51"/>
  <c r="BA18" i="51"/>
  <c r="BB18" i="51"/>
  <c r="I18" i="51"/>
  <c r="AA18" i="51"/>
  <c r="G18" i="51"/>
  <c r="Z18" i="51"/>
  <c r="E18" i="51"/>
  <c r="Y18" i="51"/>
  <c r="C18" i="51"/>
  <c r="X18" i="51"/>
  <c r="W18" i="51"/>
  <c r="T18" i="51"/>
  <c r="S18" i="51"/>
  <c r="R18" i="51"/>
  <c r="Q18" i="51"/>
  <c r="P18" i="51"/>
  <c r="O18" i="51"/>
  <c r="N18" i="51"/>
  <c r="M18" i="51"/>
  <c r="L18" i="51"/>
  <c r="K18" i="51"/>
  <c r="AN17" i="51"/>
  <c r="AM17" i="51"/>
  <c r="AL17" i="51"/>
  <c r="AK17" i="51"/>
  <c r="AV17" i="51"/>
  <c r="AU17" i="51"/>
  <c r="BA17" i="51"/>
  <c r="BB17" i="51"/>
  <c r="I17" i="51"/>
  <c r="AA17" i="51"/>
  <c r="G17" i="51"/>
  <c r="Z17" i="51"/>
  <c r="E17" i="51"/>
  <c r="Y17" i="51"/>
  <c r="C17" i="51"/>
  <c r="X17" i="51"/>
  <c r="W17" i="51"/>
  <c r="T17" i="51"/>
  <c r="S17" i="51"/>
  <c r="R17" i="51"/>
  <c r="Q17" i="51"/>
  <c r="P17" i="51"/>
  <c r="O17" i="51"/>
  <c r="N17" i="51"/>
  <c r="M17" i="51"/>
  <c r="L17" i="51"/>
  <c r="K17" i="51"/>
  <c r="AN16" i="51"/>
  <c r="AM16" i="51"/>
  <c r="AL16" i="51"/>
  <c r="AK16" i="51"/>
  <c r="AV16" i="51"/>
  <c r="AU16" i="51"/>
  <c r="BA16" i="51"/>
  <c r="BB16" i="51"/>
  <c r="I16" i="51"/>
  <c r="AA16" i="51"/>
  <c r="G16" i="51"/>
  <c r="Z16" i="51"/>
  <c r="E16" i="51"/>
  <c r="Y16" i="51"/>
  <c r="C16" i="51"/>
  <c r="X16" i="51"/>
  <c r="W16" i="51"/>
  <c r="T16" i="51"/>
  <c r="S16" i="51"/>
  <c r="R16" i="51"/>
  <c r="Q16" i="51"/>
  <c r="P16" i="51"/>
  <c r="O16" i="51"/>
  <c r="N16" i="51"/>
  <c r="M16" i="51"/>
  <c r="L16" i="51"/>
  <c r="K16" i="51"/>
  <c r="AN15" i="51"/>
  <c r="AM15" i="51"/>
  <c r="AL15" i="51"/>
  <c r="AK15" i="51"/>
  <c r="AV15" i="51"/>
  <c r="AU15" i="51"/>
  <c r="BA15" i="51"/>
  <c r="BB15" i="51"/>
  <c r="I15" i="51"/>
  <c r="AA15" i="51"/>
  <c r="G15" i="51"/>
  <c r="Z15" i="51"/>
  <c r="E15" i="51"/>
  <c r="Y15" i="51"/>
  <c r="C15" i="51"/>
  <c r="X15" i="51"/>
  <c r="W15" i="51"/>
  <c r="T15" i="51"/>
  <c r="S15" i="51"/>
  <c r="R15" i="51"/>
  <c r="Q15" i="51"/>
  <c r="P15" i="51"/>
  <c r="O15" i="51"/>
  <c r="N15" i="51"/>
  <c r="M15" i="51"/>
  <c r="L15" i="51"/>
  <c r="K15" i="51"/>
  <c r="AN14" i="51"/>
  <c r="AM14" i="51"/>
  <c r="AL14" i="51"/>
  <c r="AK14" i="51"/>
  <c r="AV14" i="51"/>
  <c r="AU14" i="51"/>
  <c r="BA14" i="51"/>
  <c r="BB14" i="51"/>
  <c r="I14" i="51"/>
  <c r="AA14" i="51"/>
  <c r="G14" i="51"/>
  <c r="Z14" i="51"/>
  <c r="E14" i="51"/>
  <c r="Y14" i="51"/>
  <c r="C14" i="51"/>
  <c r="X14" i="51"/>
  <c r="W14" i="51"/>
  <c r="T14" i="51"/>
  <c r="S14" i="51"/>
  <c r="R14" i="51"/>
  <c r="Q14" i="51"/>
  <c r="P14" i="51"/>
  <c r="O14" i="51"/>
  <c r="N14" i="51"/>
  <c r="M14" i="51"/>
  <c r="L14" i="51"/>
  <c r="K14" i="51"/>
  <c r="AT13" i="51"/>
  <c r="AZ13" i="51"/>
  <c r="AY13" i="51"/>
  <c r="AX13" i="51"/>
  <c r="AW13" i="51"/>
  <c r="AV13" i="51"/>
  <c r="AU13" i="51"/>
  <c r="BA13" i="51"/>
  <c r="BB13" i="51"/>
  <c r="AN13" i="51"/>
  <c r="AM13" i="51"/>
  <c r="AL13" i="51"/>
  <c r="AK13" i="51"/>
  <c r="I13" i="51"/>
  <c r="AA13" i="51"/>
  <c r="G13" i="51"/>
  <c r="Z13" i="51"/>
  <c r="E13" i="51"/>
  <c r="Y13" i="51"/>
  <c r="C13" i="51"/>
  <c r="X13" i="51"/>
  <c r="W13" i="51"/>
  <c r="T13" i="51"/>
  <c r="S13" i="51"/>
  <c r="R13" i="51"/>
  <c r="Q13" i="51"/>
  <c r="P13" i="51"/>
  <c r="O13" i="51"/>
  <c r="N13" i="51"/>
  <c r="M13" i="51"/>
  <c r="L13" i="51"/>
  <c r="K13" i="51"/>
  <c r="AT12" i="51"/>
  <c r="AZ12" i="51"/>
  <c r="AY12" i="51"/>
  <c r="AX12" i="51"/>
  <c r="AW12" i="51"/>
  <c r="AV12" i="51"/>
  <c r="AU12" i="51"/>
  <c r="BA12" i="51"/>
  <c r="BB12" i="51"/>
  <c r="AN12" i="51"/>
  <c r="AM12" i="51"/>
  <c r="AL12" i="51"/>
  <c r="AK12" i="51"/>
  <c r="I12" i="51"/>
  <c r="AA12" i="51"/>
  <c r="G12" i="51"/>
  <c r="Z12" i="51"/>
  <c r="E12" i="51"/>
  <c r="Y12" i="51"/>
  <c r="C12" i="51"/>
  <c r="X12" i="51"/>
  <c r="W12" i="51"/>
  <c r="T12" i="51"/>
  <c r="S12" i="51"/>
  <c r="R12" i="51"/>
  <c r="Q12" i="51"/>
  <c r="P12" i="51"/>
  <c r="O12" i="51"/>
  <c r="N12" i="51"/>
  <c r="M12" i="51"/>
  <c r="L12" i="51"/>
  <c r="K12" i="51"/>
  <c r="AT11" i="51"/>
  <c r="AZ11" i="51"/>
  <c r="AY11" i="51"/>
  <c r="AX11" i="51"/>
  <c r="AW11" i="51"/>
  <c r="AV11" i="51"/>
  <c r="AU11" i="51"/>
  <c r="BA11" i="51"/>
  <c r="BB11" i="51"/>
  <c r="AN11" i="51"/>
  <c r="AM11" i="51"/>
  <c r="AL11" i="51"/>
  <c r="AK11" i="51"/>
  <c r="I11" i="51"/>
  <c r="AA11" i="51"/>
  <c r="G11" i="51"/>
  <c r="Z11" i="51"/>
  <c r="E11" i="51"/>
  <c r="Y11" i="51"/>
  <c r="C11" i="51"/>
  <c r="X11" i="51"/>
  <c r="W11" i="51"/>
  <c r="T11" i="51"/>
  <c r="S11" i="51"/>
  <c r="R11" i="51"/>
  <c r="Q11" i="51"/>
  <c r="P11" i="51"/>
  <c r="O11" i="51"/>
  <c r="N11" i="51"/>
  <c r="M11" i="51"/>
  <c r="L11" i="51"/>
  <c r="K11" i="51"/>
  <c r="AT10" i="51"/>
  <c r="AZ10" i="51"/>
  <c r="AY10" i="51"/>
  <c r="AX10" i="51"/>
  <c r="AW10" i="51"/>
  <c r="AV10" i="51"/>
  <c r="AU10" i="51"/>
  <c r="BA10" i="51"/>
  <c r="BB10" i="51"/>
  <c r="AN10" i="51"/>
  <c r="AM10" i="51"/>
  <c r="AL10" i="51"/>
  <c r="AK10" i="51"/>
  <c r="I10" i="51"/>
  <c r="AA10" i="51"/>
  <c r="G10" i="51"/>
  <c r="Z10" i="51"/>
  <c r="E10" i="51"/>
  <c r="Y10" i="51"/>
  <c r="C10" i="51"/>
  <c r="X10" i="51"/>
  <c r="W10" i="51"/>
  <c r="T10" i="51"/>
  <c r="S10" i="51"/>
  <c r="R10" i="51"/>
  <c r="Q10" i="51"/>
  <c r="P10" i="51"/>
  <c r="O10" i="51"/>
  <c r="N10" i="51"/>
  <c r="M10" i="51"/>
  <c r="L10" i="51"/>
  <c r="K10" i="51"/>
  <c r="AT9" i="51"/>
  <c r="AZ9" i="51"/>
  <c r="AY9" i="51"/>
  <c r="AX9" i="51"/>
  <c r="AW9" i="51"/>
  <c r="AV9" i="51"/>
  <c r="AU9" i="51"/>
  <c r="BA9" i="51"/>
  <c r="BB9" i="51"/>
  <c r="AN9" i="51"/>
  <c r="AM9" i="51"/>
  <c r="AL9" i="51"/>
  <c r="AK9" i="51"/>
  <c r="I9" i="51"/>
  <c r="AA9" i="51"/>
  <c r="G9" i="51"/>
  <c r="Z9" i="51"/>
  <c r="E9" i="51"/>
  <c r="Y9" i="51"/>
  <c r="C9" i="51"/>
  <c r="X9" i="51"/>
  <c r="W9" i="51"/>
  <c r="T9" i="51"/>
  <c r="S9" i="51"/>
  <c r="R9" i="51"/>
  <c r="Q9" i="51"/>
  <c r="P9" i="51"/>
  <c r="O9" i="51"/>
  <c r="N9" i="51"/>
  <c r="M9" i="51"/>
  <c r="L9" i="51"/>
  <c r="K9" i="51"/>
  <c r="AT8" i="51"/>
  <c r="AZ8" i="51"/>
  <c r="AY8" i="51"/>
  <c r="AX8" i="51"/>
  <c r="AW8" i="51"/>
  <c r="AV8" i="51"/>
  <c r="AU8" i="51"/>
  <c r="BA8" i="51"/>
  <c r="BB8" i="51"/>
  <c r="AN8" i="51"/>
  <c r="AM8" i="51"/>
  <c r="AL8" i="51"/>
  <c r="AK8" i="51"/>
  <c r="I8" i="51"/>
  <c r="AA8" i="51"/>
  <c r="G8" i="51"/>
  <c r="Z8" i="51"/>
  <c r="E8" i="51"/>
  <c r="Y8" i="51"/>
  <c r="C8" i="51"/>
  <c r="X8" i="51"/>
  <c r="W8" i="51"/>
  <c r="T8" i="51"/>
  <c r="S8" i="51"/>
  <c r="R8" i="51"/>
  <c r="Q8" i="51"/>
  <c r="P8" i="51"/>
  <c r="O8" i="51"/>
  <c r="N8" i="51"/>
  <c r="M8" i="51"/>
  <c r="L8" i="51"/>
  <c r="K8" i="51"/>
  <c r="AT7" i="51"/>
  <c r="AZ7" i="51"/>
  <c r="AY7" i="51"/>
  <c r="AX7" i="51"/>
  <c r="AW7" i="51"/>
  <c r="AV7" i="51"/>
  <c r="AU7" i="51"/>
  <c r="BA7" i="51"/>
  <c r="BB7" i="51"/>
  <c r="AN7" i="51"/>
  <c r="AM7" i="51"/>
  <c r="AL7" i="51"/>
  <c r="AK7" i="51"/>
  <c r="I7" i="51"/>
  <c r="AA7" i="51"/>
  <c r="G7" i="51"/>
  <c r="Z7" i="51"/>
  <c r="E7" i="51"/>
  <c r="Y7" i="51"/>
  <c r="C7" i="51"/>
  <c r="X7" i="51"/>
  <c r="W7" i="51"/>
  <c r="T7" i="51"/>
  <c r="S7" i="51"/>
  <c r="R7" i="51"/>
  <c r="Q7" i="51"/>
  <c r="P7" i="51"/>
  <c r="O7" i="51"/>
  <c r="N7" i="51"/>
  <c r="M7" i="51"/>
  <c r="L7" i="51"/>
  <c r="K7" i="51"/>
  <c r="AT6" i="51"/>
  <c r="AZ6" i="51"/>
  <c r="AY6" i="51"/>
  <c r="AX6" i="51"/>
  <c r="AW6" i="51"/>
  <c r="AV6" i="51"/>
  <c r="AU6" i="51"/>
  <c r="BA6" i="51"/>
  <c r="BB6" i="51"/>
  <c r="AN6" i="51"/>
  <c r="AM6" i="51"/>
  <c r="AL6" i="51"/>
  <c r="AK6" i="51"/>
  <c r="I6" i="51"/>
  <c r="AA6" i="51"/>
  <c r="G6" i="51"/>
  <c r="Z6" i="51"/>
  <c r="E6" i="51"/>
  <c r="Y6" i="51"/>
  <c r="C6" i="51"/>
  <c r="X6" i="51"/>
  <c r="W6" i="51"/>
  <c r="T6" i="51"/>
  <c r="S6" i="51"/>
  <c r="R6" i="51"/>
  <c r="Q6" i="51"/>
  <c r="P6" i="51"/>
  <c r="O6" i="51"/>
  <c r="N6" i="51"/>
  <c r="M6" i="51"/>
  <c r="L6" i="51"/>
  <c r="K6" i="51"/>
  <c r="AT5" i="51"/>
  <c r="AZ5" i="51"/>
  <c r="AY5" i="51"/>
  <c r="AX5" i="51"/>
  <c r="AW5" i="51"/>
  <c r="AV5" i="51"/>
  <c r="AU5" i="51"/>
  <c r="BA5" i="51"/>
  <c r="BB5" i="51"/>
  <c r="AN5" i="51"/>
  <c r="AM5" i="51"/>
  <c r="AL5" i="51"/>
  <c r="AK5" i="51"/>
  <c r="I5" i="51"/>
  <c r="AA5" i="51"/>
  <c r="G5" i="51"/>
  <c r="Z5" i="51"/>
  <c r="E5" i="51"/>
  <c r="Y5" i="51"/>
  <c r="C5" i="51"/>
  <c r="X5" i="51"/>
  <c r="W5" i="51"/>
  <c r="T5" i="51"/>
  <c r="S5" i="51"/>
  <c r="R5" i="51"/>
  <c r="Q5" i="51"/>
  <c r="P5" i="51"/>
  <c r="O5" i="51"/>
  <c r="N5" i="51"/>
  <c r="M5" i="51"/>
  <c r="L5" i="51"/>
  <c r="K5" i="51"/>
  <c r="AT4" i="51"/>
  <c r="AZ4" i="51"/>
  <c r="AY4" i="51"/>
  <c r="AX4" i="51"/>
  <c r="AW4" i="51"/>
  <c r="AV4" i="51"/>
  <c r="AU4" i="51"/>
  <c r="BA4" i="51"/>
  <c r="BB4" i="51"/>
  <c r="AN4" i="51"/>
  <c r="AM4" i="51"/>
  <c r="AL4" i="51"/>
  <c r="AK4" i="51"/>
  <c r="I4" i="51"/>
  <c r="AA4" i="51"/>
  <c r="G4" i="51"/>
  <c r="Z4" i="51"/>
  <c r="E4" i="51"/>
  <c r="Y4" i="51"/>
  <c r="C4" i="51"/>
  <c r="X4" i="51"/>
  <c r="W4" i="51"/>
  <c r="T4" i="51"/>
  <c r="S4" i="51"/>
  <c r="R4" i="51"/>
  <c r="Q4" i="51"/>
  <c r="P4" i="51"/>
  <c r="O4" i="51"/>
  <c r="N4" i="51"/>
  <c r="M4" i="51"/>
  <c r="L4" i="51"/>
  <c r="K4" i="51"/>
  <c r="AT3" i="51"/>
  <c r="AZ3" i="51"/>
  <c r="AY3" i="51"/>
  <c r="AX3" i="51"/>
  <c r="AW3" i="51"/>
  <c r="AV3" i="51"/>
  <c r="AU3" i="51"/>
  <c r="BA3" i="51"/>
  <c r="BB3" i="51"/>
  <c r="AN3" i="51"/>
  <c r="AM3" i="51"/>
  <c r="AL3" i="51"/>
  <c r="AK3" i="51"/>
  <c r="I3" i="51"/>
  <c r="AA3" i="51"/>
  <c r="G3" i="51"/>
  <c r="Z3" i="51"/>
  <c r="E3" i="51"/>
  <c r="Y3" i="51"/>
  <c r="C3" i="51"/>
  <c r="X3" i="51"/>
  <c r="W3" i="51"/>
  <c r="T3" i="51"/>
  <c r="S3" i="51"/>
  <c r="R3" i="51"/>
  <c r="Q3" i="51"/>
  <c r="P3" i="51"/>
  <c r="O3" i="51"/>
  <c r="N3" i="51"/>
  <c r="M3" i="51"/>
  <c r="L3" i="51"/>
  <c r="K3" i="51"/>
  <c r="AT2" i="51"/>
  <c r="AZ2" i="51"/>
  <c r="AY2" i="51"/>
  <c r="AX2" i="51"/>
  <c r="AW2" i="51"/>
  <c r="AV2" i="51"/>
  <c r="AU2" i="51"/>
  <c r="BA2" i="51"/>
  <c r="BB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U331" i="4"/>
  <c r="O331" i="4"/>
  <c r="I331" i="4"/>
  <c r="E331" i="4"/>
  <c r="U330" i="4"/>
  <c r="O330" i="4"/>
  <c r="I330" i="4"/>
  <c r="E330" i="4"/>
  <c r="U329" i="4"/>
  <c r="O329" i="4"/>
  <c r="I329" i="4"/>
  <c r="E329" i="4"/>
  <c r="U328" i="4"/>
  <c r="O328" i="4"/>
  <c r="I328" i="4"/>
  <c r="E328" i="4"/>
  <c r="U327" i="4"/>
  <c r="O327" i="4"/>
  <c r="I327" i="4"/>
  <c r="E327" i="4"/>
  <c r="U326" i="4"/>
  <c r="O326" i="4"/>
  <c r="I326" i="4"/>
  <c r="E326" i="4"/>
  <c r="U325" i="4"/>
  <c r="O325" i="4"/>
  <c r="I325" i="4"/>
  <c r="E325" i="4"/>
  <c r="U324" i="4"/>
  <c r="O324" i="4"/>
  <c r="I324" i="4"/>
  <c r="E324"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U310" i="4"/>
  <c r="S310" i="4"/>
  <c r="Q310" i="4"/>
  <c r="O310" i="4"/>
  <c r="M310" i="4"/>
  <c r="K310" i="4"/>
  <c r="I310" i="4"/>
  <c r="G310" i="4"/>
  <c r="E310" i="4"/>
  <c r="W309" i="4"/>
  <c r="U309" i="4"/>
  <c r="S309" i="4"/>
  <c r="Q309" i="4"/>
  <c r="O309" i="4"/>
  <c r="M309" i="4"/>
  <c r="K309" i="4"/>
  <c r="I309" i="4"/>
  <c r="G309" i="4"/>
  <c r="E309" i="4"/>
  <c r="W308" i="4"/>
  <c r="U308" i="4"/>
  <c r="S308" i="4"/>
  <c r="Q308" i="4"/>
  <c r="O308" i="4"/>
  <c r="M308" i="4"/>
  <c r="K308" i="4"/>
  <c r="I308" i="4"/>
  <c r="G308" i="4"/>
  <c r="E308" i="4"/>
  <c r="W307" i="4"/>
  <c r="U307" i="4"/>
  <c r="S307" i="4"/>
  <c r="Q307" i="4"/>
  <c r="O307" i="4"/>
  <c r="M307" i="4"/>
  <c r="K307" i="4"/>
  <c r="I307" i="4"/>
  <c r="G307" i="4"/>
  <c r="E307" i="4"/>
  <c r="W306" i="4"/>
  <c r="U306" i="4"/>
  <c r="S306" i="4"/>
  <c r="Q306" i="4"/>
  <c r="O306" i="4"/>
  <c r="M306" i="4"/>
  <c r="K306" i="4"/>
  <c r="I306" i="4"/>
  <c r="G306" i="4"/>
  <c r="E306" i="4"/>
  <c r="W305" i="4"/>
  <c r="U305" i="4"/>
  <c r="S305" i="4"/>
  <c r="Q305" i="4"/>
  <c r="O305" i="4"/>
  <c r="M305" i="4"/>
  <c r="K305" i="4"/>
  <c r="I305" i="4"/>
  <c r="G305" i="4"/>
  <c r="E305" i="4"/>
  <c r="W304" i="4"/>
  <c r="U304" i="4"/>
  <c r="S304" i="4"/>
  <c r="Q304" i="4"/>
  <c r="O304" i="4"/>
  <c r="M304" i="4"/>
  <c r="K304" i="4"/>
  <c r="I304" i="4"/>
  <c r="G304" i="4"/>
  <c r="E304" i="4"/>
  <c r="W303" i="4"/>
  <c r="U303" i="4"/>
  <c r="S303" i="4"/>
  <c r="Q303" i="4"/>
  <c r="O303" i="4"/>
  <c r="M303" i="4"/>
  <c r="K303" i="4"/>
  <c r="I303" i="4"/>
  <c r="G303" i="4"/>
  <c r="E303" i="4"/>
  <c r="W302" i="4"/>
  <c r="S302" i="4"/>
  <c r="O302" i="4"/>
  <c r="K302" i="4"/>
  <c r="G302" i="4"/>
  <c r="E302" i="4"/>
  <c r="W301" i="4"/>
  <c r="S301" i="4"/>
  <c r="Q301" i="4"/>
  <c r="M301" i="4"/>
  <c r="I301" i="4"/>
  <c r="E301" i="4"/>
  <c r="K300" i="4"/>
  <c r="I300" i="4"/>
  <c r="G300" i="4"/>
  <c r="E300" i="4"/>
  <c r="AT3" i="46"/>
  <c r="U299" i="4"/>
  <c r="O299" i="4"/>
  <c r="K299" i="4"/>
  <c r="I299" i="4"/>
  <c r="G299" i="4"/>
  <c r="AT20" i="46"/>
  <c r="E299" i="4"/>
  <c r="W298" i="4"/>
  <c r="U298" i="4"/>
  <c r="S298" i="4"/>
  <c r="O298" i="4"/>
  <c r="K298" i="4"/>
  <c r="I298" i="4"/>
  <c r="G298" i="4"/>
  <c r="AT26" i="46"/>
  <c r="E298" i="4"/>
  <c r="W297" i="4"/>
  <c r="U297" i="4"/>
  <c r="S297" i="4"/>
  <c r="O297" i="4"/>
  <c r="K297" i="4"/>
  <c r="I297" i="4"/>
  <c r="G297" i="4"/>
  <c r="E297" i="4"/>
  <c r="W296" i="4"/>
  <c r="U296" i="4"/>
  <c r="S296" i="4"/>
  <c r="O296" i="4"/>
  <c r="K296" i="4"/>
  <c r="I296" i="4"/>
  <c r="G296" i="4"/>
  <c r="E296" i="4"/>
  <c r="W295" i="4"/>
  <c r="U295" i="4"/>
  <c r="S295" i="4"/>
  <c r="O295" i="4"/>
  <c r="K295" i="4"/>
  <c r="I295" i="4"/>
  <c r="G295" i="4"/>
  <c r="E295" i="4"/>
  <c r="U294" i="4"/>
  <c r="O294" i="4"/>
  <c r="I294" i="4"/>
  <c r="AT25" i="46"/>
  <c r="E294" i="4"/>
  <c r="W293" i="4"/>
  <c r="U293" i="4"/>
  <c r="S293" i="4"/>
  <c r="O293" i="4"/>
  <c r="K293" i="4"/>
  <c r="I293" i="4"/>
  <c r="G293" i="4"/>
  <c r="AT24" i="46"/>
  <c r="E293" i="4"/>
  <c r="W292" i="4"/>
  <c r="U292" i="4"/>
  <c r="S292" i="4"/>
  <c r="O292" i="4"/>
  <c r="K292" i="4"/>
  <c r="I292" i="4"/>
  <c r="G292" i="4"/>
  <c r="E292" i="4"/>
  <c r="W291" i="4"/>
  <c r="U291" i="4"/>
  <c r="S291" i="4"/>
  <c r="O291" i="4"/>
  <c r="K291" i="4"/>
  <c r="I291" i="4"/>
  <c r="G291" i="4"/>
  <c r="E291" i="4"/>
  <c r="W290" i="4"/>
  <c r="U290" i="4"/>
  <c r="S290" i="4"/>
  <c r="O290" i="4"/>
  <c r="K290" i="4"/>
  <c r="I290" i="4"/>
  <c r="G290" i="4"/>
  <c r="E290" i="4"/>
  <c r="W289" i="4"/>
  <c r="U289" i="4"/>
  <c r="S289" i="4"/>
  <c r="O289" i="4"/>
  <c r="K289" i="4"/>
  <c r="I289" i="4"/>
  <c r="G289" i="4"/>
  <c r="AT23" i="46"/>
  <c r="E289" i="4"/>
  <c r="W288" i="4"/>
  <c r="U288" i="4"/>
  <c r="S288" i="4"/>
  <c r="O288" i="4"/>
  <c r="K288" i="4"/>
  <c r="I288" i="4"/>
  <c r="G288" i="4"/>
  <c r="E288" i="4"/>
  <c r="W287" i="4"/>
  <c r="U287" i="4"/>
  <c r="S287" i="4"/>
  <c r="O287" i="4"/>
  <c r="K287" i="4"/>
  <c r="I287" i="4"/>
  <c r="G287" i="4"/>
  <c r="E287" i="4"/>
  <c r="W286" i="4"/>
  <c r="U286" i="4"/>
  <c r="S286" i="4"/>
  <c r="O286" i="4"/>
  <c r="K286" i="4"/>
  <c r="I286" i="4"/>
  <c r="G286" i="4"/>
  <c r="E286" i="4"/>
  <c r="W285" i="4"/>
  <c r="U285" i="4"/>
  <c r="S285" i="4"/>
  <c r="Q285" i="4"/>
  <c r="O285" i="4"/>
  <c r="M285" i="4"/>
  <c r="K285" i="4"/>
  <c r="I285" i="4"/>
  <c r="G285" i="4"/>
  <c r="E285" i="4"/>
  <c r="U284" i="4"/>
  <c r="Q284" i="4"/>
  <c r="O284" i="4"/>
  <c r="M284" i="4"/>
  <c r="K284" i="4"/>
  <c r="I284" i="4"/>
  <c r="G284" i="4"/>
  <c r="E284" i="4"/>
  <c r="I283" i="4"/>
  <c r="G283" i="4"/>
  <c r="E283" i="4"/>
  <c r="K282" i="4"/>
  <c r="I282" i="4"/>
  <c r="G282" i="4"/>
  <c r="E282" i="4"/>
  <c r="U281" i="4"/>
  <c r="Q281" i="4"/>
  <c r="O281" i="4"/>
  <c r="M281" i="4"/>
  <c r="K281" i="4"/>
  <c r="G281" i="4"/>
  <c r="E281" i="4"/>
  <c r="U280" i="4"/>
  <c r="Q280" i="4"/>
  <c r="O280" i="4"/>
  <c r="M280" i="4"/>
  <c r="K280" i="4"/>
  <c r="G280" i="4"/>
  <c r="E280" i="4"/>
  <c r="U279" i="4"/>
  <c r="Q279" i="4"/>
  <c r="O279" i="4"/>
  <c r="M279" i="4"/>
  <c r="K279" i="4"/>
  <c r="G279" i="4"/>
  <c r="E279" i="4"/>
  <c r="W278" i="4"/>
  <c r="U278" i="4"/>
  <c r="S278" i="4"/>
  <c r="Q278" i="4"/>
  <c r="O278" i="4"/>
  <c r="M278" i="4"/>
  <c r="K278" i="4"/>
  <c r="I278" i="4"/>
  <c r="G278" i="4"/>
  <c r="E278" i="4"/>
  <c r="W277" i="4"/>
  <c r="U277" i="4"/>
  <c r="S277" i="4"/>
  <c r="Q277" i="4"/>
  <c r="O277" i="4"/>
  <c r="M277" i="4"/>
  <c r="K277" i="4"/>
  <c r="I277" i="4"/>
  <c r="G277" i="4"/>
  <c r="E277" i="4"/>
  <c r="O276" i="4"/>
  <c r="K276" i="4"/>
  <c r="I276" i="4"/>
  <c r="G276" i="4"/>
  <c r="AT22" i="46"/>
  <c r="E276" i="4"/>
  <c r="G275" i="4"/>
  <c r="E275" i="4"/>
  <c r="G274" i="4"/>
  <c r="E274" i="4"/>
  <c r="G273" i="4"/>
  <c r="E273" i="4"/>
  <c r="G272" i="4"/>
  <c r="E272" i="4"/>
  <c r="G271" i="4"/>
  <c r="E271" i="4"/>
  <c r="G270" i="4"/>
  <c r="E270" i="4"/>
  <c r="G269" i="4"/>
  <c r="E269" i="4"/>
  <c r="G268" i="4"/>
  <c r="E268" i="4"/>
  <c r="G267" i="4"/>
  <c r="E267" i="4"/>
  <c r="W266" i="4"/>
  <c r="U266" i="4"/>
  <c r="S266" i="4"/>
  <c r="Q266" i="4"/>
  <c r="O266" i="4"/>
  <c r="M266" i="4"/>
  <c r="K266" i="4"/>
  <c r="I266" i="4"/>
  <c r="G266" i="4"/>
  <c r="E266" i="4"/>
  <c r="W265" i="4"/>
  <c r="U265" i="4"/>
  <c r="S265" i="4"/>
  <c r="Q265" i="4"/>
  <c r="O265" i="4"/>
  <c r="M265" i="4"/>
  <c r="K265" i="4"/>
  <c r="I265" i="4"/>
  <c r="G265" i="4"/>
  <c r="E265" i="4"/>
  <c r="W264" i="4"/>
  <c r="U264" i="4"/>
  <c r="S264" i="4"/>
  <c r="Q264" i="4"/>
  <c r="O264" i="4"/>
  <c r="M264" i="4"/>
  <c r="K264" i="4"/>
  <c r="I264" i="4"/>
  <c r="G264" i="4"/>
  <c r="E264" i="4"/>
  <c r="U263" i="4"/>
  <c r="S263" i="4"/>
  <c r="Q263" i="4"/>
  <c r="O263" i="4"/>
  <c r="M263" i="4"/>
  <c r="K263" i="4"/>
  <c r="I263" i="4"/>
  <c r="G263" i="4"/>
  <c r="E263" i="4"/>
  <c r="U262" i="4"/>
  <c r="S262" i="4"/>
  <c r="Q262" i="4"/>
  <c r="O262" i="4"/>
  <c r="M262" i="4"/>
  <c r="K262" i="4"/>
  <c r="I262" i="4"/>
  <c r="G262" i="4"/>
  <c r="E262" i="4"/>
  <c r="U261" i="4"/>
  <c r="S261" i="4"/>
  <c r="Q261" i="4"/>
  <c r="O261" i="4"/>
  <c r="M261" i="4"/>
  <c r="K261" i="4"/>
  <c r="I261" i="4"/>
  <c r="G261" i="4"/>
  <c r="E261" i="4"/>
  <c r="S260" i="4"/>
  <c r="Q260" i="4"/>
  <c r="O260" i="4"/>
  <c r="M260" i="4"/>
  <c r="K260" i="4"/>
  <c r="I260" i="4"/>
  <c r="G260" i="4"/>
  <c r="E260" i="4"/>
  <c r="S259" i="4"/>
  <c r="Q259" i="4"/>
  <c r="O259" i="4"/>
  <c r="M259" i="4"/>
  <c r="K259" i="4"/>
  <c r="I259" i="4"/>
  <c r="G259" i="4"/>
  <c r="E259" i="4"/>
  <c r="S258" i="4"/>
  <c r="Q258" i="4"/>
  <c r="O258" i="4"/>
  <c r="M258" i="4"/>
  <c r="K258" i="4"/>
  <c r="I258" i="4"/>
  <c r="G258" i="4"/>
  <c r="E258" i="4"/>
  <c r="Q257" i="4"/>
  <c r="O257" i="4"/>
  <c r="M257" i="4"/>
  <c r="K257" i="4"/>
  <c r="I257" i="4"/>
  <c r="G257" i="4"/>
  <c r="E257" i="4"/>
  <c r="Q256" i="4"/>
  <c r="O256" i="4"/>
  <c r="M256" i="4"/>
  <c r="K256" i="4"/>
  <c r="I256" i="4"/>
  <c r="G256" i="4"/>
  <c r="E256" i="4"/>
  <c r="Q255" i="4"/>
  <c r="O255" i="4"/>
  <c r="M255" i="4"/>
  <c r="K255" i="4"/>
  <c r="I255" i="4"/>
  <c r="G255" i="4"/>
  <c r="E255" i="4"/>
  <c r="O254" i="4"/>
  <c r="M254" i="4"/>
  <c r="K254" i="4"/>
  <c r="I254" i="4"/>
  <c r="G254" i="4"/>
  <c r="E254" i="4"/>
  <c r="O253" i="4"/>
  <c r="M253" i="4"/>
  <c r="K253" i="4"/>
  <c r="I253" i="4"/>
  <c r="G253" i="4"/>
  <c r="E253" i="4"/>
  <c r="O252" i="4"/>
  <c r="M252" i="4"/>
  <c r="K252" i="4"/>
  <c r="I252" i="4"/>
  <c r="G252" i="4"/>
  <c r="E252" i="4"/>
  <c r="M251" i="4"/>
  <c r="K251" i="4"/>
  <c r="I251" i="4"/>
  <c r="G251" i="4"/>
  <c r="E251" i="4"/>
  <c r="M250" i="4"/>
  <c r="K250" i="4"/>
  <c r="I250" i="4"/>
  <c r="G250" i="4"/>
  <c r="E250" i="4"/>
  <c r="M249" i="4"/>
  <c r="K249" i="4"/>
  <c r="I249" i="4"/>
  <c r="G249" i="4"/>
  <c r="E249" i="4"/>
  <c r="K248" i="4"/>
  <c r="I248" i="4"/>
  <c r="G248" i="4"/>
  <c r="E248" i="4"/>
  <c r="K247" i="4"/>
  <c r="I247" i="4"/>
  <c r="G247" i="4"/>
  <c r="E247" i="4"/>
  <c r="K246" i="4"/>
  <c r="I246" i="4"/>
  <c r="G246" i="4"/>
  <c r="E246" i="4"/>
  <c r="I245" i="4"/>
  <c r="G245" i="4"/>
  <c r="E245" i="4"/>
  <c r="I244" i="4"/>
  <c r="G244" i="4"/>
  <c r="E244" i="4"/>
  <c r="I243" i="4"/>
  <c r="G243" i="4"/>
  <c r="E243" i="4"/>
  <c r="G242" i="4"/>
  <c r="E242" i="4"/>
  <c r="G241" i="4"/>
  <c r="E241" i="4"/>
  <c r="G240" i="4"/>
  <c r="E240" i="4"/>
  <c r="G239" i="4"/>
  <c r="E239" i="4"/>
  <c r="G238" i="4"/>
  <c r="E238" i="4"/>
  <c r="G237" i="4"/>
  <c r="E237" i="4"/>
  <c r="G236" i="4"/>
  <c r="E236" i="4"/>
  <c r="G235" i="4"/>
  <c r="E235" i="4"/>
  <c r="G234" i="4"/>
  <c r="E234" i="4"/>
  <c r="W233" i="4"/>
  <c r="U233" i="4"/>
  <c r="S233" i="4"/>
  <c r="Q233" i="4"/>
  <c r="O233" i="4"/>
  <c r="M233" i="4"/>
  <c r="I233" i="4"/>
  <c r="E233" i="4"/>
  <c r="W232" i="4"/>
  <c r="U232" i="4"/>
  <c r="S232" i="4"/>
  <c r="Q232" i="4"/>
  <c r="O232" i="4"/>
  <c r="M232" i="4"/>
  <c r="I232" i="4"/>
  <c r="AT19" i="46"/>
  <c r="E232" i="4"/>
  <c r="W231" i="4"/>
  <c r="U231" i="4"/>
  <c r="S231" i="4"/>
  <c r="E231" i="4"/>
  <c r="Q230" i="4"/>
  <c r="O230" i="4"/>
  <c r="M230" i="4"/>
  <c r="E230" i="4"/>
  <c r="K229" i="4"/>
  <c r="I229" i="4"/>
  <c r="G229" i="4"/>
  <c r="E229" i="4"/>
  <c r="W228" i="4"/>
  <c r="U228" i="4"/>
  <c r="S228" i="4"/>
  <c r="E228" i="4"/>
  <c r="Q227" i="4"/>
  <c r="O227" i="4"/>
  <c r="M227" i="4"/>
  <c r="E227" i="4"/>
  <c r="K226" i="4"/>
  <c r="I226" i="4"/>
  <c r="G226" i="4"/>
  <c r="E226" i="4"/>
  <c r="W225" i="4"/>
  <c r="U225" i="4"/>
  <c r="S225" i="4"/>
  <c r="E225" i="4"/>
  <c r="Q224" i="4"/>
  <c r="O224" i="4"/>
  <c r="M224" i="4"/>
  <c r="E224" i="4"/>
  <c r="K223" i="4"/>
  <c r="I223" i="4"/>
  <c r="G223" i="4"/>
  <c r="E223" i="4"/>
  <c r="W222" i="4"/>
  <c r="U222" i="4"/>
  <c r="S222" i="4"/>
  <c r="E222" i="4"/>
  <c r="Q221" i="4"/>
  <c r="O221" i="4"/>
  <c r="M221" i="4"/>
  <c r="E221" i="4"/>
  <c r="K220" i="4"/>
  <c r="I220" i="4"/>
  <c r="G220" i="4"/>
  <c r="E220" i="4"/>
  <c r="W219" i="4"/>
  <c r="U219" i="4"/>
  <c r="S219" i="4"/>
  <c r="E219" i="4"/>
  <c r="Q218" i="4"/>
  <c r="O218" i="4"/>
  <c r="M218" i="4"/>
  <c r="E218" i="4"/>
  <c r="K217" i="4"/>
  <c r="I217" i="4"/>
  <c r="G217" i="4"/>
  <c r="E217" i="4"/>
  <c r="W216" i="4"/>
  <c r="U216" i="4"/>
  <c r="S216" i="4"/>
  <c r="E216" i="4"/>
  <c r="Q215" i="4"/>
  <c r="O215" i="4"/>
  <c r="M215" i="4"/>
  <c r="E215" i="4"/>
  <c r="K214" i="4"/>
  <c r="I214" i="4"/>
  <c r="G214" i="4"/>
  <c r="E214" i="4"/>
  <c r="W213" i="4"/>
  <c r="U213" i="4"/>
  <c r="S213" i="4"/>
  <c r="E213" i="4"/>
  <c r="Q212" i="4"/>
  <c r="O212" i="4"/>
  <c r="M212" i="4"/>
  <c r="E212" i="4"/>
  <c r="K211" i="4"/>
  <c r="I211" i="4"/>
  <c r="G211" i="4"/>
  <c r="E211" i="4"/>
  <c r="W210" i="4"/>
  <c r="U210" i="4"/>
  <c r="S210" i="4"/>
  <c r="E210" i="4"/>
  <c r="Q209" i="4"/>
  <c r="O209" i="4"/>
  <c r="M209" i="4"/>
  <c r="E209" i="4"/>
  <c r="K208" i="4"/>
  <c r="I208" i="4"/>
  <c r="G208" i="4"/>
  <c r="E208" i="4"/>
  <c r="Q207" i="4"/>
  <c r="O207" i="4"/>
  <c r="M207" i="4"/>
  <c r="K207" i="4"/>
  <c r="I207" i="4"/>
  <c r="E207" i="4"/>
  <c r="Q206" i="4"/>
  <c r="O206" i="4"/>
  <c r="M206" i="4"/>
  <c r="K206" i="4"/>
  <c r="I206" i="4"/>
  <c r="E206" i="4"/>
  <c r="Q205" i="4"/>
  <c r="O205" i="4"/>
  <c r="M205" i="4"/>
  <c r="K205" i="4"/>
  <c r="I205" i="4"/>
  <c r="E205" i="4"/>
  <c r="Q204" i="4"/>
  <c r="O204" i="4"/>
  <c r="M204" i="4"/>
  <c r="K204" i="4"/>
  <c r="I204" i="4"/>
  <c r="E204" i="4"/>
  <c r="Q203" i="4"/>
  <c r="O203" i="4"/>
  <c r="M203" i="4"/>
  <c r="K203" i="4"/>
  <c r="I203" i="4"/>
  <c r="E203" i="4"/>
  <c r="Q202" i="4"/>
  <c r="O202" i="4"/>
  <c r="M202" i="4"/>
  <c r="K202" i="4"/>
  <c r="I202" i="4"/>
  <c r="E202" i="4"/>
  <c r="Q201" i="4"/>
  <c r="O201" i="4"/>
  <c r="M201" i="4"/>
  <c r="K201" i="4"/>
  <c r="I201" i="4"/>
  <c r="E201" i="4"/>
  <c r="Q200" i="4"/>
  <c r="O200" i="4"/>
  <c r="M200" i="4"/>
  <c r="K200" i="4"/>
  <c r="I200" i="4"/>
  <c r="E200" i="4"/>
  <c r="W199" i="4"/>
  <c r="S199" i="4"/>
  <c r="O199" i="4"/>
  <c r="K199" i="4"/>
  <c r="G199" i="4"/>
  <c r="E199" i="4"/>
  <c r="Q198" i="4"/>
  <c r="O198" i="4"/>
  <c r="M198" i="4"/>
  <c r="K198" i="4"/>
  <c r="I198" i="4"/>
  <c r="G198" i="4"/>
  <c r="E198" i="4"/>
  <c r="I197" i="4"/>
  <c r="G197" i="4"/>
  <c r="E197" i="4"/>
  <c r="Q196" i="4"/>
  <c r="O196" i="4"/>
  <c r="M196" i="4"/>
  <c r="K196" i="4"/>
  <c r="I196" i="4"/>
  <c r="G196" i="4"/>
  <c r="E196" i="4"/>
  <c r="I195" i="4"/>
  <c r="G195" i="4"/>
  <c r="E195" i="4"/>
  <c r="Q194" i="4"/>
  <c r="O194" i="4"/>
  <c r="M194" i="4"/>
  <c r="K194" i="4"/>
  <c r="I194" i="4"/>
  <c r="G194" i="4"/>
  <c r="E194" i="4"/>
  <c r="I193" i="4"/>
  <c r="G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G188" i="4"/>
  <c r="W188" i="4"/>
  <c r="S188" i="4"/>
  <c r="O188" i="4"/>
  <c r="K188" i="4"/>
  <c r="E188" i="4"/>
  <c r="G187" i="4"/>
  <c r="W187" i="4"/>
  <c r="S187" i="4"/>
  <c r="O187" i="4"/>
  <c r="K187" i="4"/>
  <c r="E187" i="4"/>
  <c r="U186" i="4"/>
  <c r="Q186" i="4"/>
  <c r="O186" i="4"/>
  <c r="M186" i="4"/>
  <c r="I186" i="4"/>
  <c r="E186" i="4"/>
  <c r="Q185" i="4"/>
  <c r="O185" i="4"/>
  <c r="M185" i="4"/>
  <c r="K185" i="4"/>
  <c r="I185" i="4"/>
  <c r="G185" i="4"/>
  <c r="E185" i="4"/>
  <c r="I184" i="4"/>
  <c r="G184" i="4"/>
  <c r="E184" i="4"/>
  <c r="I183" i="4"/>
  <c r="G183" i="4"/>
  <c r="E183" i="4"/>
  <c r="I182" i="4"/>
  <c r="G182" i="4"/>
  <c r="E182" i="4"/>
  <c r="I181" i="4"/>
  <c r="G181" i="4"/>
  <c r="E181" i="4"/>
  <c r="U180" i="4"/>
  <c r="O180" i="4"/>
  <c r="I180" i="4"/>
  <c r="G180" i="4"/>
  <c r="E180" i="4"/>
  <c r="Q179" i="4"/>
  <c r="O179" i="4"/>
  <c r="M179" i="4"/>
  <c r="K179" i="4"/>
  <c r="I179" i="4"/>
  <c r="G179" i="4"/>
  <c r="E179" i="4"/>
  <c r="Q178" i="4"/>
  <c r="O178" i="4"/>
  <c r="M178" i="4"/>
  <c r="K178" i="4"/>
  <c r="I178" i="4"/>
  <c r="G178" i="4"/>
  <c r="E178" i="4"/>
  <c r="Q177" i="4"/>
  <c r="O177" i="4"/>
  <c r="M177" i="4"/>
  <c r="K177" i="4"/>
  <c r="I177" i="4"/>
  <c r="G177" i="4"/>
  <c r="E177" i="4"/>
  <c r="Q176" i="4"/>
  <c r="O176" i="4"/>
  <c r="M176" i="4"/>
  <c r="K176" i="4"/>
  <c r="I176" i="4"/>
  <c r="G176" i="4"/>
  <c r="E176" i="4"/>
  <c r="Q175" i="4"/>
  <c r="O175" i="4"/>
  <c r="M175" i="4"/>
  <c r="K175" i="4"/>
  <c r="I175" i="4"/>
  <c r="G175" i="4"/>
  <c r="E175" i="4"/>
  <c r="W174" i="4"/>
  <c r="U174" i="4"/>
  <c r="S174" i="4"/>
  <c r="E174" i="4"/>
  <c r="Q173" i="4"/>
  <c r="O173" i="4"/>
  <c r="M173" i="4"/>
  <c r="E173" i="4"/>
  <c r="K172" i="4"/>
  <c r="I172" i="4"/>
  <c r="G172" i="4"/>
  <c r="E172" i="4"/>
  <c r="Q171" i="4"/>
  <c r="O171" i="4"/>
  <c r="M171" i="4"/>
  <c r="K171" i="4"/>
  <c r="I171" i="4"/>
  <c r="G171" i="4"/>
  <c r="E171" i="4"/>
  <c r="Q170" i="4"/>
  <c r="O170" i="4"/>
  <c r="M170" i="4"/>
  <c r="K170" i="4"/>
  <c r="I170" i="4"/>
  <c r="G170" i="4"/>
  <c r="E170" i="4"/>
  <c r="Q169" i="4"/>
  <c r="O169" i="4"/>
  <c r="M169" i="4"/>
  <c r="K169" i="4"/>
  <c r="I169" i="4"/>
  <c r="G169" i="4"/>
  <c r="E169" i="4"/>
  <c r="W168" i="4"/>
  <c r="U168" i="4"/>
  <c r="S168" i="4"/>
  <c r="E168" i="4"/>
  <c r="Q167" i="4"/>
  <c r="O167" i="4"/>
  <c r="M167" i="4"/>
  <c r="E167" i="4"/>
  <c r="K166" i="4"/>
  <c r="I166" i="4"/>
  <c r="G166" i="4"/>
  <c r="E166" i="4"/>
  <c r="W165" i="4"/>
  <c r="U165" i="4"/>
  <c r="Q165" i="4"/>
  <c r="O165" i="4"/>
  <c r="M165" i="4"/>
  <c r="I165" i="4"/>
  <c r="G165" i="4"/>
  <c r="E165" i="4"/>
  <c r="W164" i="4"/>
  <c r="U164" i="4"/>
  <c r="Q164" i="4"/>
  <c r="O164" i="4"/>
  <c r="M164" i="4"/>
  <c r="I164" i="4"/>
  <c r="G164" i="4"/>
  <c r="E164" i="4"/>
  <c r="W163" i="4"/>
  <c r="U163" i="4"/>
  <c r="S163" i="4"/>
  <c r="Q163" i="4"/>
  <c r="AT12" i="46"/>
  <c r="O163" i="4"/>
  <c r="M163" i="4"/>
  <c r="I163" i="4"/>
  <c r="AT11" i="46"/>
  <c r="E163" i="4"/>
  <c r="W162" i="4"/>
  <c r="U162" i="4"/>
  <c r="S162" i="4"/>
  <c r="Q162" i="4"/>
  <c r="O162" i="4"/>
  <c r="M162" i="4"/>
  <c r="K162" i="4"/>
  <c r="I162" i="4"/>
  <c r="G162" i="4"/>
  <c r="E162" i="4"/>
  <c r="W161" i="4"/>
  <c r="U161" i="4"/>
  <c r="S161" i="4"/>
  <c r="Q161" i="4"/>
  <c r="O161" i="4"/>
  <c r="M161" i="4"/>
  <c r="K161" i="4"/>
  <c r="I161" i="4"/>
  <c r="G161" i="4"/>
  <c r="E161" i="4"/>
  <c r="W160" i="4"/>
  <c r="U160" i="4"/>
  <c r="S160" i="4"/>
  <c r="Q160" i="4"/>
  <c r="O160" i="4"/>
  <c r="M160" i="4"/>
  <c r="K160" i="4"/>
  <c r="I160" i="4"/>
  <c r="G160" i="4"/>
  <c r="E160" i="4"/>
  <c r="W159" i="4"/>
  <c r="U159" i="4"/>
  <c r="S159" i="4"/>
  <c r="Q159" i="4"/>
  <c r="O159" i="4"/>
  <c r="M159" i="4"/>
  <c r="I159" i="4"/>
  <c r="E159" i="4"/>
  <c r="W158" i="4"/>
  <c r="U158" i="4"/>
  <c r="S158" i="4"/>
  <c r="Q158" i="4"/>
  <c r="O158" i="4"/>
  <c r="M158" i="4"/>
  <c r="K158" i="4"/>
  <c r="I158" i="4"/>
  <c r="G158" i="4"/>
  <c r="E158" i="4"/>
  <c r="W157" i="4"/>
  <c r="U157" i="4"/>
  <c r="S157" i="4"/>
  <c r="Q157" i="4"/>
  <c r="O157" i="4"/>
  <c r="M157" i="4"/>
  <c r="K157" i="4"/>
  <c r="I157" i="4"/>
  <c r="G157" i="4"/>
  <c r="E157" i="4"/>
  <c r="K156" i="4"/>
  <c r="I156" i="4"/>
  <c r="G156" i="4"/>
  <c r="E156" i="4"/>
  <c r="K155" i="4"/>
  <c r="I155" i="4"/>
  <c r="G155" i="4"/>
  <c r="E155" i="4"/>
  <c r="K154" i="4"/>
  <c r="I154" i="4"/>
  <c r="G154" i="4"/>
  <c r="E154" i="4"/>
  <c r="U153" i="4"/>
  <c r="O153" i="4"/>
  <c r="I153" i="4"/>
  <c r="G153" i="4"/>
  <c r="E153" i="4"/>
  <c r="W152" i="4"/>
  <c r="U152" i="4"/>
  <c r="S152" i="4"/>
  <c r="Q152" i="4"/>
  <c r="O152" i="4"/>
  <c r="M152" i="4"/>
  <c r="K152" i="4"/>
  <c r="I152" i="4"/>
  <c r="G152" i="4"/>
  <c r="AT10" i="46"/>
  <c r="E152" i="4"/>
  <c r="W151" i="4"/>
  <c r="U151" i="4"/>
  <c r="S151" i="4"/>
  <c r="Q151" i="4"/>
  <c r="O151" i="4"/>
  <c r="M151" i="4"/>
  <c r="K151" i="4"/>
  <c r="I151" i="4"/>
  <c r="G151" i="4"/>
  <c r="E151" i="4"/>
  <c r="I150" i="4"/>
  <c r="G150" i="4"/>
  <c r="E150" i="4"/>
  <c r="I149" i="4"/>
  <c r="G149" i="4"/>
  <c r="E149" i="4"/>
  <c r="I148" i="4"/>
  <c r="G148" i="4"/>
  <c r="E148" i="4"/>
  <c r="I147" i="4"/>
  <c r="G147" i="4"/>
  <c r="E147" i="4"/>
  <c r="W146" i="4"/>
  <c r="U146" i="4"/>
  <c r="S146" i="4"/>
  <c r="E146" i="4"/>
  <c r="Q145" i="4"/>
  <c r="O145" i="4"/>
  <c r="M145" i="4"/>
  <c r="E145" i="4"/>
  <c r="K144" i="4"/>
  <c r="I144" i="4"/>
  <c r="G144" i="4"/>
  <c r="E144" i="4"/>
  <c r="Q143" i="4"/>
  <c r="O143" i="4"/>
  <c r="M143" i="4"/>
  <c r="K143" i="4"/>
  <c r="I143" i="4"/>
  <c r="G143" i="4"/>
  <c r="E143" i="4"/>
  <c r="W142" i="4"/>
  <c r="U142" i="4"/>
  <c r="S142" i="4"/>
  <c r="E142" i="4"/>
  <c r="Q141" i="4"/>
  <c r="O141" i="4"/>
  <c r="M141" i="4"/>
  <c r="E141" i="4"/>
  <c r="K140" i="4"/>
  <c r="I140" i="4"/>
  <c r="G140" i="4"/>
  <c r="E140" i="4"/>
  <c r="Q139" i="4"/>
  <c r="O139" i="4"/>
  <c r="M139" i="4"/>
  <c r="K139" i="4"/>
  <c r="I139" i="4"/>
  <c r="G139" i="4"/>
  <c r="E139" i="4"/>
  <c r="W138" i="4"/>
  <c r="U138" i="4"/>
  <c r="S138" i="4"/>
  <c r="E138" i="4"/>
  <c r="Q137" i="4"/>
  <c r="O137" i="4"/>
  <c r="M137" i="4"/>
  <c r="E137" i="4"/>
  <c r="K136" i="4"/>
  <c r="I136" i="4"/>
  <c r="G136" i="4"/>
  <c r="E136" i="4"/>
  <c r="Q135" i="4"/>
  <c r="O135" i="4"/>
  <c r="M135" i="4"/>
  <c r="K135" i="4"/>
  <c r="I135" i="4"/>
  <c r="G135" i="4"/>
  <c r="E135" i="4"/>
  <c r="W134" i="4"/>
  <c r="U134" i="4"/>
  <c r="S134" i="4"/>
  <c r="E134" i="4"/>
  <c r="Q133" i="4"/>
  <c r="O133" i="4"/>
  <c r="M133" i="4"/>
  <c r="E133" i="4"/>
  <c r="K132" i="4"/>
  <c r="I132" i="4"/>
  <c r="G132" i="4"/>
  <c r="E132"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K124" i="4"/>
  <c r="I124" i="4"/>
  <c r="G124" i="4"/>
  <c r="E124" i="4"/>
  <c r="W123" i="4"/>
  <c r="U123" i="4"/>
  <c r="S123" i="4"/>
  <c r="Q123" i="4"/>
  <c r="O123" i="4"/>
  <c r="M123" i="4"/>
  <c r="K123" i="4"/>
  <c r="I123" i="4"/>
  <c r="G123" i="4"/>
  <c r="E123" i="4"/>
  <c r="W122" i="4"/>
  <c r="U122" i="4"/>
  <c r="S122" i="4"/>
  <c r="Q122" i="4"/>
  <c r="O122" i="4"/>
  <c r="M122" i="4"/>
  <c r="I122" i="4"/>
  <c r="G122" i="4"/>
  <c r="AT13" i="46"/>
  <c r="E122" i="4"/>
  <c r="W121" i="4"/>
  <c r="U121" i="4"/>
  <c r="S121" i="4"/>
  <c r="Q121" i="4"/>
  <c r="O121" i="4"/>
  <c r="M121" i="4"/>
  <c r="K121" i="4"/>
  <c r="I121" i="4"/>
  <c r="G121" i="4"/>
  <c r="AT15" i="46"/>
  <c r="E121" i="4"/>
  <c r="W120" i="4"/>
  <c r="U120" i="4"/>
  <c r="S120" i="4"/>
  <c r="Q120" i="4"/>
  <c r="O120" i="4"/>
  <c r="M120" i="4"/>
  <c r="K120" i="4"/>
  <c r="I120" i="4"/>
  <c r="G120" i="4"/>
  <c r="E120" i="4"/>
  <c r="W119" i="4"/>
  <c r="U119" i="4"/>
  <c r="S119" i="4"/>
  <c r="Q119" i="4"/>
  <c r="O119" i="4"/>
  <c r="M119" i="4"/>
  <c r="K119" i="4"/>
  <c r="I119" i="4"/>
  <c r="G119" i="4"/>
  <c r="E119" i="4"/>
  <c r="W118" i="4"/>
  <c r="U118" i="4"/>
  <c r="S118" i="4"/>
  <c r="Q118" i="4"/>
  <c r="O118" i="4"/>
  <c r="M118" i="4"/>
  <c r="K118" i="4"/>
  <c r="I118" i="4"/>
  <c r="G118" i="4"/>
  <c r="E118" i="4"/>
  <c r="W117" i="4"/>
  <c r="U117" i="4"/>
  <c r="S117" i="4"/>
  <c r="Q117" i="4"/>
  <c r="O117" i="4"/>
  <c r="M117" i="4"/>
  <c r="K117" i="4"/>
  <c r="I117" i="4"/>
  <c r="G117" i="4"/>
  <c r="E117"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AT18" i="46"/>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AT14" i="46"/>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AT9" i="46"/>
  <c r="E82" i="4"/>
  <c r="U81" i="4"/>
  <c r="O81" i="4"/>
  <c r="I81" i="4"/>
  <c r="G81" i="4"/>
  <c r="E81" i="4"/>
  <c r="W80" i="4"/>
  <c r="U80" i="4"/>
  <c r="S80" i="4"/>
  <c r="Q80" i="4"/>
  <c r="O80" i="4"/>
  <c r="M80" i="4"/>
  <c r="K80" i="4"/>
  <c r="I80" i="4"/>
  <c r="G80" i="4"/>
  <c r="AT17" i="46"/>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AT16" i="46"/>
  <c r="E75" i="4"/>
  <c r="W74" i="4"/>
  <c r="U74" i="4"/>
  <c r="S74" i="4"/>
  <c r="Q74" i="4"/>
  <c r="O74" i="4"/>
  <c r="M74" i="4"/>
  <c r="K74" i="4"/>
  <c r="I74" i="4"/>
  <c r="G74" i="4"/>
  <c r="AT7" i="46"/>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AT5" i="46"/>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AT4" i="46"/>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C88" i="45"/>
  <c r="B88" i="45"/>
  <c r="D87" i="45"/>
  <c r="C87" i="45"/>
  <c r="B87" i="45"/>
  <c r="D86" i="45"/>
  <c r="C86" i="45"/>
  <c r="B86" i="45"/>
  <c r="D85" i="45"/>
  <c r="C85" i="45"/>
  <c r="B85" i="45"/>
  <c r="D84" i="45"/>
  <c r="C84" i="45"/>
  <c r="B84" i="45"/>
  <c r="D83" i="45"/>
  <c r="C83" i="45"/>
  <c r="B83" i="45"/>
  <c r="D82" i="45"/>
  <c r="C82" i="45"/>
  <c r="B82" i="45"/>
  <c r="D81" i="45"/>
  <c r="B81" i="45"/>
  <c r="D80" i="45"/>
  <c r="C80" i="45"/>
  <c r="B80" i="45"/>
  <c r="D79" i="45"/>
  <c r="C79" i="45"/>
  <c r="B79" i="45"/>
  <c r="D78" i="45"/>
  <c r="C78" i="45"/>
  <c r="B78" i="45"/>
  <c r="D77" i="45"/>
  <c r="C77" i="45"/>
  <c r="B77" i="45"/>
  <c r="D76" i="45"/>
  <c r="C76" i="45"/>
  <c r="B76" i="45"/>
  <c r="D75" i="45"/>
  <c r="C75" i="45"/>
  <c r="B75" i="45"/>
  <c r="D74" i="45"/>
  <c r="C74" i="45"/>
  <c r="B74" i="45"/>
  <c r="D73" i="45"/>
  <c r="C73" i="45"/>
  <c r="B73" i="45"/>
  <c r="D72" i="45"/>
  <c r="C72" i="45"/>
  <c r="B72" i="45"/>
  <c r="D71" i="45"/>
  <c r="C71" i="45"/>
  <c r="B71" i="45"/>
  <c r="D70" i="45"/>
  <c r="C70" i="45"/>
  <c r="B70" i="45"/>
  <c r="D69" i="45"/>
  <c r="C69" i="45"/>
  <c r="B69" i="45"/>
  <c r="D68" i="45"/>
  <c r="C68" i="45"/>
  <c r="B68" i="45"/>
  <c r="D67" i="45"/>
  <c r="C67" i="45"/>
  <c r="B67" i="45"/>
  <c r="C66" i="45"/>
  <c r="B66" i="45"/>
  <c r="B65" i="45"/>
  <c r="B64" i="45"/>
  <c r="B63" i="45"/>
  <c r="B62" i="45"/>
  <c r="E61" i="45"/>
  <c r="B61" i="45"/>
  <c r="B60" i="45"/>
  <c r="E59" i="45"/>
  <c r="B59" i="45"/>
  <c r="B58"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1" i="46"/>
  <c r="A41" i="46"/>
  <c r="B40" i="46"/>
  <c r="A40" i="46"/>
  <c r="B39" i="46"/>
  <c r="A39" i="46"/>
  <c r="B38" i="46"/>
  <c r="A38" i="46"/>
  <c r="B37" i="46"/>
  <c r="A37" i="46"/>
  <c r="B36" i="46"/>
  <c r="A36" i="46"/>
  <c r="B35" i="46"/>
  <c r="A35" i="46"/>
  <c r="B34" i="46"/>
  <c r="A34" i="46"/>
  <c r="B33" i="46"/>
  <c r="A33" i="46"/>
  <c r="B32" i="46"/>
  <c r="A32" i="46"/>
  <c r="B31" i="46"/>
  <c r="A31" i="46"/>
  <c r="B30" i="46"/>
  <c r="A30" i="46"/>
  <c r="B29" i="46"/>
  <c r="A29" i="46"/>
  <c r="B28" i="46"/>
  <c r="A28" i="46"/>
  <c r="B27" i="46"/>
  <c r="A27" i="46"/>
  <c r="B26" i="46"/>
  <c r="A26" i="46"/>
  <c r="B25" i="46"/>
  <c r="A25" i="46"/>
  <c r="B24" i="46"/>
  <c r="A24" i="46"/>
  <c r="B23" i="46"/>
  <c r="A23" i="46"/>
  <c r="B22" i="46"/>
  <c r="A22" i="46"/>
  <c r="B21" i="46"/>
  <c r="A21" i="46"/>
  <c r="B20" i="46"/>
  <c r="A20" i="46"/>
  <c r="B19" i="46"/>
  <c r="A19" i="46"/>
  <c r="B18" i="46"/>
  <c r="A18" i="46"/>
  <c r="B17" i="46"/>
  <c r="A17" i="46"/>
  <c r="B16" i="46"/>
  <c r="A16" i="46"/>
  <c r="B15" i="46"/>
  <c r="A15" i="46"/>
  <c r="B14" i="46"/>
  <c r="A14" i="46"/>
  <c r="B13" i="46"/>
  <c r="A13" i="46"/>
  <c r="B12" i="46"/>
  <c r="A12" i="46"/>
  <c r="B11" i="46"/>
  <c r="A11" i="46"/>
  <c r="B10" i="46"/>
  <c r="A10" i="46"/>
  <c r="B9" i="46"/>
  <c r="A9" i="46"/>
  <c r="B8" i="46"/>
  <c r="A8" i="46"/>
  <c r="B7" i="46"/>
  <c r="A7" i="46"/>
  <c r="B6" i="46"/>
  <c r="A6" i="46"/>
  <c r="B5" i="46"/>
  <c r="A5" i="46"/>
  <c r="B4" i="46"/>
  <c r="A4" i="46"/>
  <c r="B3" i="46"/>
  <c r="A3" i="46"/>
  <c r="B2" i="46"/>
  <c r="A2" i="46"/>
</calcChain>
</file>

<file path=xl/sharedStrings.xml><?xml version="1.0" encoding="utf-8"?>
<sst xmlns="http://schemas.openxmlformats.org/spreadsheetml/2006/main" count="3149" uniqueCount="537">
  <si>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</si>
  <si>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</si>
  <si>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</si>
  <si>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</si>
  <si>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</si>
  <si>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</si>
  <si>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</si>
  <si>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</si>
  <si>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</si>
  <si>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</si>
  <si>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</si>
  <si>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</si>
  <si>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</si>
  <si>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</si>
  <si>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</si>
  <si>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</si>
  <si>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</si>
  <si>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</si>
  <si>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</si>
  <si>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</si>
  <si>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</si>
  <si>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</si>
  <si>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</si>
  <si>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</si>
  <si>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</si>
  <si>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</si>
  <si>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</si>
  <si>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</si>
  <si>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</si>
  <si>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</si>
  <si>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</si>
  <si>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</si>
  <si>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</si>
  <si>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</si>
  <si>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</si>
  <si>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</si>
  <si>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</si>
  <si>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</si>
  <si>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</si>
  <si>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</si>
  <si>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</si>
  <si>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</si>
  <si>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</si>
  <si>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</si>
  <si>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</si>
  <si>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</si>
  <si>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</si>
  <si>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</si>
  <si>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</si>
  <si>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</si>
  <si>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</si>
  <si>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</si>
  <si>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</si>
  <si>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</si>
  <si>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</si>
  <si>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</si>
  <si>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</si>
  <si>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</si>
  <si>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</si>
  <si>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</si>
  <si>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</si>
  <si>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</si>
  <si>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</si>
  <si>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</si>
  <si>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</si>
  <si>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</si>
  <si>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</si>
  <si>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</si>
  <si>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</si>
  <si>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</si>
  <si>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</si>
  <si>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</si>
  <si>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</si>
  <si>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</si>
  <si>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</si>
  <si>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</si>
  <si>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</si>
  <si>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</si>
  <si>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</si>
  <si>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</si>
  <si>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</si>
  <si>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</si>
  <si>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</si>
  <si>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</si>
  <si>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</si>
  <si>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</si>
  <si>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</si>
  <si>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</si>
  <si>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</si>
  <si>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</si>
  <si>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</si>
  <si>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</si>
  <si>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</si>
  <si>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</si>
  <si>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</si>
  <si>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</si>
  <si>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</si>
  <si>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</si>
  <si>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</si>
  <si>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</si>
  <si>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</si>
  <si>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</si>
  <si>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</si>
  <si>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</si>
  <si>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</si>
  <si>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</si>
  <si>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</si>
  <si>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</si>
  <si>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</si>
  <si>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</si>
  <si>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</si>
  <si>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</si>
  <si>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</si>
  <si>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</si>
  <si>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</si>
  <si>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</si>
  <si>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</si>
  <si>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</si>
  <si>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</si>
  <si>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</si>
  <si>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</si>
  <si>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</si>
  <si>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</si>
  <si>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</si>
  <si>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</si>
  <si>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</si>
  <si>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</si>
  <si>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</si>
  <si>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</si>
  <si>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</si>
  <si>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</si>
  <si>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</si>
  <si>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</si>
  <si>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</si>
  <si>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</si>
  <si>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</si>
  <si>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</si>
  <si>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</si>
  <si>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</si>
  <si>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</si>
  <si>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</si>
  <si>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</si>
  <si>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</si>
  <si>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</si>
  <si>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</si>
  <si>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</si>
  <si>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</si>
  <si>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</si>
  <si>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</si>
  <si>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</si>
  <si>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</si>
  <si>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</si>
  <si>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</si>
  <si>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</si>
  <si>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</si>
  <si>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</si>
  <si>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</si>
  <si>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</si>
  <si>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</si>
  <si>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</si>
  <si>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</si>
  <si>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</si>
  <si>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</si>
  <si>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</si>
  <si>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</si>
  <si>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</si>
  <si>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</si>
  <si>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</si>
  <si>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</si>
  <si>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</si>
  <si>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</si>
  <si>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</si>
  <si>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</si>
  <si>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</si>
  <si>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</si>
  <si>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</si>
  <si>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</si>
  <si>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</si>
  <si>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</si>
  <si>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</si>
  <si>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</si>
  <si>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</si>
  <si>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</si>
  <si>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</si>
  <si>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</si>
  <si>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</si>
  <si>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</si>
  <si>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</si>
  <si>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</si>
  <si>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</si>
  <si>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</si>
  <si>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</si>
  <si>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</si>
  <si>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</si>
  <si>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</si>
  <si>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</si>
  <si>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</si>
  <si>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</si>
  <si>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</si>
  <si>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</si>
  <si>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</si>
  <si>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</si>
  <si>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</si>
  <si>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</si>
  <si>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</si>
  <si>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</si>
  <si>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</si>
  <si>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</si>
  <si>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</si>
  <si>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</si>
  <si>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</si>
  <si>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</si>
  <si>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</si>
  <si>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</si>
  <si>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</si>
  <si>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</si>
  <si>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</si>
  <si>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</si>
  <si>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</si>
  <si>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</si>
  <si>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</si>
  <si>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</si>
  <si>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</si>
  <si>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</si>
  <si>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</si>
  <si>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</si>
  <si>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</si>
  <si>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</si>
  <si>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</si>
  <si>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</si>
  <si>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</si>
  <si>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</si>
  <si>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</si>
  <si>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</si>
  <si>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</si>
  <si>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</si>
  <si>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</si>
  <si>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</si>
  <si>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</si>
  <si>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</si>
  <si>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</si>
  <si>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</si>
  <si>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</si>
  <si>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</si>
  <si>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</si>
  <si>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</si>
  <si>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</si>
  <si>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</si>
  <si>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</si>
  <si>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</si>
  <si>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</si>
  <si>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</si>
  <si>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</si>
  <si>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</si>
  <si>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</si>
  <si>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</si>
  <si>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</si>
  <si>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</si>
  <si>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</si>
  <si>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</si>
  <si>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</si>
  <si>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</si>
  <si>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</si>
  <si>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</si>
  <si>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</si>
  <si>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</si>
  <si>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</si>
  <si>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</si>
  <si>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</si>
  <si>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</si>
  <si>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</si>
  <si>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</si>
  <si>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</si>
  <si>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</si>
  <si>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</si>
  <si>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</si>
  <si>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</si>
  <si>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</si>
  <si>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</si>
  <si>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</si>
  <si>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</si>
  <si>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</si>
  <si>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</si>
  <si>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</si>
  <si>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</si>
  <si>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</si>
  <si>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</si>
  <si>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</si>
  <si>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</si>
  <si>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</si>
  <si>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</si>
  <si>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</si>
  <si>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</si>
  <si>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</si>
  <si>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</si>
  <si>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</si>
  <si>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</si>
  <si>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</si>
  <si>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</si>
  <si>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</si>
  <si>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</si>
  <si>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</si>
  <si>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</si>
  <si>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</si>
  <si>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</si>
  <si>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</si>
  <si>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</si>
  <si>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</si>
  <si>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</si>
  <si>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</si>
  <si>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</si>
  <si>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</si>
  <si>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</si>
  <si>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</si>
  <si>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</si>
  <si>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</si>
  <si>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</si>
  <si>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</si>
  <si>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</si>
  <si>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</si>
  <si>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</si>
  <si>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</si>
  <si>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</si>
  <si>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</si>
  <si>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</si>
  <si>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</si>
  <si>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</si>
  <si>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</si>
  <si>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</si>
  <si>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</si>
  <si>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</si>
  <si>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</si>
  <si>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</si>
  <si>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</si>
  <si>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</si>
  <si>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</si>
  <si>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</si>
  <si>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</si>
  <si>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</si>
  <si>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</si>
  <si>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</si>
  <si>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</si>
  <si>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</si>
  <si>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</si>
  <si>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</si>
  <si>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</si>
  <si>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</si>
  <si>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</si>
  <si>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</si>
  <si>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</si>
  <si>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</si>
  <si>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</si>
  <si>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</si>
  <si>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</si>
  <si>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</si>
  <si>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</si>
  <si>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</si>
  <si>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</si>
  <si>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</si>
  <si>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</si>
  <si>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</si>
  <si>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</si>
  <si>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</si>
  <si>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</si>
  <si>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</si>
  <si>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</si>
  <si>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</si>
  <si>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</si>
  <si>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</si>
  <si>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</si>
  <si>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</si>
  <si>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</si>
  <si>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</si>
  <si>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</si>
  <si>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</si>
  <si>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</si>
  <si>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</si>
  <si>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</si>
  <si>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</si>
  <si>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</si>
  <si>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</si>
  <si>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</si>
  <si>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</si>
  <si>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</si>
  <si>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</si>
  <si>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</si>
  <si>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</si>
  <si>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</si>
  <si>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</si>
  <si>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</si>
  <si>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</si>
  <si>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</si>
  <si>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</si>
  <si>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</si>
  <si>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</si>
  <si>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</si>
  <si>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</si>
  <si>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</si>
  <si>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</si>
  <si>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</si>
  <si>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</si>
  <si>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</si>
  <si>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</si>
  <si>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</si>
  <si>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</si>
  <si>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</si>
  <si>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</si>
  <si>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</si>
  <si>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</si>
  <si>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</si>
  <si>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</si>
  <si>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</si>
  <si>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</si>
  <si>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</si>
  <si>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</si>
  <si>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</si>
  <si>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</si>
  <si>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</si>
  <si>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</si>
  <si>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</si>
  <si>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</si>
  <si>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</si>
  <si>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</si>
  <si>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</si>
  <si>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</si>
  <si>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</si>
  <si>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</si>
  <si>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</si>
  <si>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</si>
  <si>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</si>
  <si>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</si>
  <si>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</si>
  <si>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</si>
  <si>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</si>
  <si>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</si>
  <si>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</si>
  <si>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</si>
  <si>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</si>
  <si>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</si>
  <si>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</si>
  <si>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</si>
  <si>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</si>
  <si>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</si>
  <si>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</si>
  <si>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</si>
  <si>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</si>
  <si>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</si>
  <si>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</si>
  <si>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</si>
  <si>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</si>
  <si>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</si>
  <si>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</si>
  <si>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</si>
  <si>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</si>
  <si>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</si>
  <si>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</si>
  <si>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</si>
  <si>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</si>
  <si>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</si>
  <si>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</si>
  <si>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</si>
  <si>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</si>
  <si>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</si>
  <si>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</si>
  <si>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</si>
  <si>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</si>
  <si>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</si>
  <si>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</si>
  <si>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</si>
  <si>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</si>
  <si>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</si>
  <si>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</si>
  <si>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</si>
  <si>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</si>
  <si>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</si>
  <si>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</si>
  <si>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</si>
  <si>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</si>
  <si>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</si>
  <si>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</si>
  <si>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</si>
  <si>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</si>
  <si>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</si>
  <si>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</si>
  <si>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</si>
  <si>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</si>
  <si>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</si>
  <si>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</si>
  <si>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</si>
  <si>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</si>
  <si>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</si>
  <si>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</si>
  <si>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</si>
  <si>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</si>
  <si>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</si>
  <si>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</si>
  <si>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</si>
  <si>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</si>
  <si>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</si>
  <si>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</si>
  <si>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</si>
  <si>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</si>
  <si>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</si>
  <si>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</si>
  <si>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</si>
  <si>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</si>
  <si>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</si>
  <si>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</si>
  <si>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</si>
  <si>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</si>
  <si>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</si>
  <si>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</si>
  <si>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</si>
  <si>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</si>
  <si>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</si>
  <si>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</si>
  <si>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</si>
  <si>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</si>
  <si>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</si>
  <si>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</si>
  <si>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</si>
  <si>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</si>
  <si>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</si>
  <si>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</si>
  <si>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</si>
  <si>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</si>
  <si>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</si>
  <si>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1.4.7</t>
  </si>
  <si>
    <t>1hm</t>
  </si>
  <si>
    <t>OilSlimeBallProjectile</t>
  </si>
  <si>
    <t>1.4.9</t>
  </si>
  <si>
    <t>1ht</t>
  </si>
  <si>
    <t>1hu</t>
  </si>
  <si>
    <t>Tier Chest</t>
  </si>
  <si>
    <t>1hy</t>
  </si>
  <si>
    <t>1hz</t>
  </si>
  <si>
    <t>Text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</si>
</sst>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row r="92">
          <cell r="C92" t="str">
            <v>TextWall</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topLeftCell="AT1" workbookViewId="0">
      <pane ySplit="1" topLeftCell="A110" activePane="bottomLeft" state="frozen"/>
      <selection pane="bottomLeft" activeCell="AY120" sqref="AY120"/>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4574</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t="str">
        <f>Inventories!$D31</f>
        <v>Tier Chest</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t="str">
        <f>Inventories!$D32</f>
        <v>Text Wall</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31</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96</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(Silver Nitrate)</v>
      </c>
      <c r="O72" s="108" t="str">
        <f>'[1]Compound Vessels'!G397</f>
        <v>Sack (Silver Nitrate)</v>
      </c>
      <c r="P72" s="108" t="str">
        <f>'[1]Compound Vessels'!H397</f>
        <v>Powder Keg (Silver Nitrate)</v>
      </c>
      <c r="Q72" s="108" t="str">
        <f>'[1]Compound Vessels'!I397</f>
        <v>Chemical Silo (Silver Nitrate)</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t="str">
        <f>'[1]Custom Objects'!$C82</f>
        <v>Oil Slime Ball</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t="str">
        <f>'[1]Custom Objects'!$C83</f>
        <v>Password Door</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t="str">
        <f>'[1]Custom Objects'!$C84</f>
        <v>Dev Tool</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t="str">
        <f>'[1]Custom Objects'!$C85</f>
        <v>Challenge Block</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t="str">
        <f>'[1]Custom Objects'!$C86</f>
        <v>Constitution Claim</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t="str">
        <f>'[1]Custom Objects'!$C87</f>
        <v>Indelible Ink</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t="str">
        <f>'[1]Custom Objects'!$C88</f>
        <v>Poly Portal</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t="str">
        <f>'[1]Custom Objects'!$C89</f>
        <v>Knockback Bomb</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t="str">
        <f>'[1]Custom Objects'!$C90</f>
        <v>Freezing Knockback Bomb</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t="str">
        <f>'[1]Custom Objects'!$C91</f>
        <v>Cleats</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t="str">
        <f>'[1]Custom Objects'!$C92</f>
        <v>TextWall</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2">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2"/>
  <sheetViews>
    <sheetView tabSelected="1" workbookViewId="0">
      <pane xSplit="4" ySplit="1" topLeftCell="E2" activePane="bottomRight" state="frozen"/>
      <selection pane="topRight" activeCell="E1" sqref="E1"/>
      <selection pane="bottomLeft" activeCell="A2" sqref="A2"/>
      <selection pane="bottomRight" activeCell="B32" sqref="B32:C32"/>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row r="31" spans="1:28" x14ac:dyDescent="0.2">
      <c r="A31" s="122" t="str">
        <f>[3]Enums!$A$168</f>
        <v>1.4.9</v>
      </c>
      <c r="B31" s="122" t="s">
        <v>531</v>
      </c>
      <c r="C31" s="122" t="s">
        <v>532</v>
      </c>
      <c r="D31" s="123" t="s">
        <v>533</v>
      </c>
      <c r="E31" s="122">
        <v>29</v>
      </c>
      <c r="F31" s="122">
        <v>2029</v>
      </c>
      <c r="G31" s="122" t="b">
        <v>0</v>
      </c>
      <c r="H31" s="122">
        <v>1</v>
      </c>
      <c r="I31" s="122">
        <v>1</v>
      </c>
      <c r="J31" s="122">
        <v>1</v>
      </c>
      <c r="M31" s="201" t="s">
        <v>176</v>
      </c>
      <c r="N31" s="123" t="s">
        <v>91</v>
      </c>
      <c r="U31" s="123" t="s">
        <v>92</v>
      </c>
      <c r="V31" s="123" t="s">
        <v>91</v>
      </c>
    </row>
    <row r="32" spans="1:28" x14ac:dyDescent="0.2">
      <c r="A32" s="33" t="str">
        <f>[3]Enums!$A$169</f>
        <v>1.4.10</v>
      </c>
      <c r="B32" s="123" t="s">
        <v>534</v>
      </c>
      <c r="C32" s="128" t="s">
        <v>535</v>
      </c>
      <c r="D32" s="123" t="s">
        <v>536</v>
      </c>
      <c r="E32" s="122">
        <v>30</v>
      </c>
      <c r="F32" s="122">
        <v>2030</v>
      </c>
      <c r="G32" s="122" t="b">
        <v>1</v>
      </c>
      <c r="H32" s="122">
        <v>1</v>
      </c>
      <c r="I32" s="122">
        <v>8</v>
      </c>
      <c r="J32" s="122">
        <v>5</v>
      </c>
      <c r="M32" s="201" t="s">
        <v>176</v>
      </c>
      <c r="N32" s="123" t="s">
        <v>91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T7"/>
  <sheetViews>
    <sheetView workbookViewId="0">
      <selection activeCell="D8" sqref="D8"/>
    </sheetView>
  </sheetViews>
  <sheetFormatPr defaultRowHeight="12.75" x14ac:dyDescent="0.2"/>
  <cols>
    <col min="4" max="4" width="16.85546875" bestFit="1" customWidth="1"/>
    <col min="11" max="11" width="47.140625" bestFit="1" customWidth="1"/>
  </cols>
  <sheetData>
    <row r="1" spans="1:20" ht="25.5" x14ac:dyDescent="0.2">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row r="5" spans="1:20" x14ac:dyDescent="0.2">
      <c r="A5" s="122" t="str">
        <f>[3]Enums!$A$166</f>
        <v>1.4.7</v>
      </c>
      <c r="B5" s="128" t="s">
        <v>523</v>
      </c>
      <c r="C5">
        <v>2003</v>
      </c>
      <c r="D5" s="123" t="s">
        <v>524</v>
      </c>
      <c r="E5" s="122">
        <v>3003</v>
      </c>
      <c r="F5" s="122">
        <v>1</v>
      </c>
      <c r="G5" s="122">
        <v>1</v>
      </c>
      <c r="H5" s="122">
        <v>1</v>
      </c>
      <c r="I5" s="123" t="s">
        <v>518</v>
      </c>
      <c r="J5" s="123" t="s">
        <v>516</v>
      </c>
    </row>
    <row r="6" spans="1:20" x14ac:dyDescent="0.2">
      <c r="A6" s="122" t="str">
        <f>[3]Enums!$A$166</f>
        <v>1.4.7</v>
      </c>
      <c r="B6" s="128" t="s">
        <v>525</v>
      </c>
      <c r="C6">
        <v>2004</v>
      </c>
      <c r="D6" s="123" t="s">
        <v>526</v>
      </c>
      <c r="E6" s="122">
        <v>3004</v>
      </c>
      <c r="F6" s="122">
        <v>1</v>
      </c>
      <c r="G6" s="122">
        <v>1</v>
      </c>
      <c r="H6" s="122">
        <v>1</v>
      </c>
      <c r="I6" s="123" t="s">
        <v>518</v>
      </c>
      <c r="J6" s="123" t="s">
        <v>516</v>
      </c>
    </row>
    <row r="7" spans="1:20" x14ac:dyDescent="0.2">
      <c r="A7" t="s">
        <v>527</v>
      </c>
      <c r="B7" t="s">
        <v>528</v>
      </c>
      <c r="C7">
        <v>2006</v>
      </c>
      <c r="D7" s="123" t="s">
        <v>529</v>
      </c>
      <c r="E7" s="122">
        <v>3006</v>
      </c>
      <c r="F7" s="122">
        <v>1</v>
      </c>
      <c r="G7" s="122">
        <v>1</v>
      </c>
      <c r="H7" s="122">
        <v>1</v>
      </c>
      <c r="I7" s="123" t="s">
        <v>511</v>
      </c>
      <c r="J7" s="123"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AD932"/>
  <sheetViews>
    <sheetView workbookViewId="0">
      <pane xSplit="6" ySplit="1" topLeftCell="G335" activePane="bottomRight" state="frozen"/>
      <selection activeCell="I33" sqref="I33"/>
      <selection pane="topRight" activeCell="I33" sqref="I33"/>
      <selection pane="bottomLeft" activeCell="I33" sqref="I33"/>
      <selection pane="bottomRight" activeCell="C341" sqref="A1:X342"/>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1</v>
      </c>
      <c r="D116" s="81">
        <v>6</v>
      </c>
      <c r="E116" s="174" t="str">
        <f>Objects!$AW$9</f>
        <v>Jet Pack (Beginner)</v>
      </c>
      <c r="F116" s="174">
        <v>1</v>
      </c>
      <c r="G116" s="174" t="str">
        <f>Objects!$I$24</f>
        <v>Cartridge (Propane)</v>
      </c>
      <c r="H116" s="174">
        <v>2</v>
      </c>
      <c r="I116" s="81" t="str">
        <f>Objects!$AW$9</f>
        <v>Jet Pack (Beginner)</v>
      </c>
      <c r="J116" s="81">
        <v>1</v>
      </c>
      <c r="K116" s="81"/>
      <c r="L116" s="91"/>
      <c r="M116" s="84"/>
      <c r="N116" s="81"/>
      <c r="O116" s="81"/>
      <c r="P116" s="81"/>
      <c r="Q116" s="81"/>
      <c r="R116" s="91"/>
      <c r="S116" s="84"/>
      <c r="T116" s="81"/>
      <c r="U116" s="81"/>
      <c r="V116" s="81"/>
      <c r="W116" s="81"/>
      <c r="X116" s="91"/>
      <c r="AA116" s="81"/>
      <c r="AB116" s="81"/>
      <c r="AC116" s="81"/>
    </row>
    <row r="117" spans="1:29" ht="15" customHeight="1" x14ac:dyDescent="0.25">
      <c r="A117" s="33" t="str">
        <f>[3]Enums!$A$134</f>
        <v>1.0.0</v>
      </c>
      <c r="B117" s="81" t="b">
        <v>1</v>
      </c>
      <c r="C117" s="81" t="b">
        <v>0</v>
      </c>
      <c r="D117" s="81">
        <v>5</v>
      </c>
      <c r="E117" s="84" t="str">
        <f>Objects!$AT$15</f>
        <v>Merox Treatment Unit</v>
      </c>
      <c r="F117" s="91">
        <v>1</v>
      </c>
      <c r="G117" s="81" t="str">
        <f>Objects!$AW$22</f>
        <v>Regulator (Medium Pressure)</v>
      </c>
      <c r="H117" s="81">
        <v>1</v>
      </c>
      <c r="I117" s="81" t="str">
        <f>Objects!$AZ$156</f>
        <v>Hopper</v>
      </c>
      <c r="J117" s="81">
        <v>1</v>
      </c>
      <c r="K117" s="81" t="str">
        <f>Objects!$T$2</f>
        <v>Canister (Hydrogen)</v>
      </c>
      <c r="L117" s="91">
        <v>1</v>
      </c>
      <c r="M117" s="84" t="str">
        <f>Objects!$Z$84</f>
        <v>Block (PP)</v>
      </c>
      <c r="N117" s="81">
        <v>1</v>
      </c>
      <c r="O117" s="81" t="str">
        <f>Objects!$AZ$154</f>
        <v>Redstone Block</v>
      </c>
      <c r="P117" s="81">
        <v>1</v>
      </c>
      <c r="Q117" s="81" t="str">
        <f>Objects!$Z$84</f>
        <v>Block (PP)</v>
      </c>
      <c r="R117" s="91">
        <v>1</v>
      </c>
      <c r="S117" s="84" t="str">
        <f>Objects!$AZ$44</f>
        <v>Iron Block</v>
      </c>
      <c r="T117" s="81">
        <v>1</v>
      </c>
      <c r="U117" s="81" t="str">
        <f>Objects!$AZ$63</f>
        <v>Furnace</v>
      </c>
      <c r="V117" s="81">
        <v>1</v>
      </c>
      <c r="W117" s="81" t="str">
        <f>Objects!$AZ$44</f>
        <v>Iron Block</v>
      </c>
      <c r="X117" s="91">
        <v>1</v>
      </c>
      <c r="AA117" s="81"/>
      <c r="AB117" s="81"/>
      <c r="AC117" s="81"/>
    </row>
    <row r="118" spans="1:29" ht="15" customHeight="1" x14ac:dyDescent="0.25">
      <c r="A118" s="33" t="str">
        <f>[3]Enums!$A$134</f>
        <v>1.0.0</v>
      </c>
      <c r="B118" s="81" t="b">
        <v>1</v>
      </c>
      <c r="C118" s="81" t="b">
        <v>0</v>
      </c>
      <c r="D118" s="81">
        <v>5</v>
      </c>
      <c r="E118" s="84" t="str">
        <f>Objects!$AT$15</f>
        <v>Merox Treatment Unit</v>
      </c>
      <c r="F118" s="91">
        <v>1</v>
      </c>
      <c r="G118" s="81" t="str">
        <f>Objects!$AW$22</f>
        <v>Regulator (Medium Pressure)</v>
      </c>
      <c r="H118" s="81">
        <v>1</v>
      </c>
      <c r="I118" s="81" t="str">
        <f>Objects!$AZ$156</f>
        <v>Hopper</v>
      </c>
      <c r="J118" s="81">
        <v>1</v>
      </c>
      <c r="K118" s="81" t="str">
        <f>Objects!$T$2</f>
        <v>Canister (Hydrogen)</v>
      </c>
      <c r="L118" s="91">
        <v>1</v>
      </c>
      <c r="M118" s="84" t="str">
        <f>Objects!$Z$84</f>
        <v>Block (PP)</v>
      </c>
      <c r="N118" s="81">
        <v>1</v>
      </c>
      <c r="O118" s="81" t="str">
        <f>Objects!$AZ$154</f>
        <v>Redstone Block</v>
      </c>
      <c r="P118" s="81">
        <v>1</v>
      </c>
      <c r="Q118" s="81" t="str">
        <f>Objects!$Z$84</f>
        <v>Block (PP)</v>
      </c>
      <c r="R118" s="91">
        <v>1</v>
      </c>
      <c r="S118" s="84" t="str">
        <f>Objects!$F$19</f>
        <v>Block of Brass</v>
      </c>
      <c r="T118" s="81">
        <v>1</v>
      </c>
      <c r="U118" s="81" t="str">
        <f>Objects!$AZ$63</f>
        <v>Furnace</v>
      </c>
      <c r="V118" s="81">
        <v>1</v>
      </c>
      <c r="W118" s="81" t="str">
        <f>Objects!$F$19</f>
        <v>Block of Brass</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Objects!$F$20</f>
        <v>Block of Bronze</v>
      </c>
      <c r="T119" s="81">
        <v>1</v>
      </c>
      <c r="U119" s="81" t="str">
        <f>Objects!$AZ$63</f>
        <v>Furnace</v>
      </c>
      <c r="V119" s="81">
        <v>1</v>
      </c>
      <c r="W119" s="81" t="str">
        <f>Objects!$F$20</f>
        <v>Block of Bronze</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Objects!$F$6</f>
        <v>Block of Nickel</v>
      </c>
      <c r="T120" s="81">
        <v>1</v>
      </c>
      <c r="U120" s="81" t="str">
        <f>Objects!$AZ$63</f>
        <v>Furnace</v>
      </c>
      <c r="V120" s="81">
        <v>1</v>
      </c>
      <c r="W120" s="81" t="str">
        <f>Objects!$F$6</f>
        <v>Block of Nickel</v>
      </c>
      <c r="X120" s="91">
        <v>1</v>
      </c>
      <c r="AA120" s="81"/>
      <c r="AB120" s="81"/>
      <c r="AC120" s="81"/>
    </row>
    <row r="121" spans="1:29" ht="15" customHeight="1" x14ac:dyDescent="0.25">
      <c r="A121" s="33" t="str">
        <f>[3]Enums!$A$134</f>
        <v>1.0.0</v>
      </c>
      <c r="B121" s="81" t="b">
        <v>1</v>
      </c>
      <c r="C121" s="81" t="b">
        <v>0</v>
      </c>
      <c r="D121" s="81">
        <v>5</v>
      </c>
      <c r="E121" s="81" t="str">
        <f>Objects!$AT$15</f>
        <v>Merox Treatment Unit</v>
      </c>
      <c r="F121" s="91">
        <v>1</v>
      </c>
      <c r="G121" s="81" t="str">
        <f>Objects!$AW$22</f>
        <v>Regulator (Medium Pressure)</v>
      </c>
      <c r="H121" s="81">
        <v>1</v>
      </c>
      <c r="I121" s="81" t="str">
        <f>Objects!$AZ$156</f>
        <v>Hopper</v>
      </c>
      <c r="J121" s="81">
        <v>1</v>
      </c>
      <c r="K121" s="81" t="str">
        <f>Objects!$T$2</f>
        <v>Canister (Hydrogen)</v>
      </c>
      <c r="L121" s="81">
        <v>1</v>
      </c>
      <c r="M121" s="81" t="str">
        <f>Objects!$Z$84</f>
        <v>Block (PP)</v>
      </c>
      <c r="N121" s="81">
        <v>1</v>
      </c>
      <c r="O121" s="81" t="str">
        <f>Objects!$AZ$154</f>
        <v>Redstone Block</v>
      </c>
      <c r="P121" s="81">
        <v>1</v>
      </c>
      <c r="Q121" s="81" t="str">
        <f>Objects!$Z$84</f>
        <v>Block (PP)</v>
      </c>
      <c r="R121" s="81">
        <v>1</v>
      </c>
      <c r="S121" s="81" t="str">
        <f>Objects!$F$12</f>
        <v>Block of Tungsten</v>
      </c>
      <c r="T121" s="81">
        <v>1</v>
      </c>
      <c r="U121" s="81" t="str">
        <f>Objects!$AZ$63</f>
        <v>Furnace</v>
      </c>
      <c r="V121" s="81">
        <v>1</v>
      </c>
      <c r="W121" s="81" t="str">
        <f>Objects!$F$12</f>
        <v>Block of Tungsten</v>
      </c>
      <c r="X121" s="81">
        <v>1</v>
      </c>
      <c r="AA121" s="81"/>
      <c r="AB121" s="81"/>
      <c r="AC121" s="81"/>
    </row>
    <row r="122" spans="1:29" ht="15" customHeight="1" x14ac:dyDescent="0.25">
      <c r="A122" s="33"/>
      <c r="B122" s="81" t="b">
        <v>1</v>
      </c>
      <c r="C122" s="81" t="b">
        <v>0</v>
      </c>
      <c r="D122" s="81">
        <v>1</v>
      </c>
      <c r="E122" s="81" t="str">
        <f>Objects!$AT$13</f>
        <v>Wine Press</v>
      </c>
      <c r="F122" s="91">
        <v>1</v>
      </c>
      <c r="G122" s="84" t="str">
        <f>Objects!$AZ$156</f>
        <v>Hopper</v>
      </c>
      <c r="H122" s="81">
        <v>1</v>
      </c>
      <c r="I122" s="81" t="str">
        <f>Objects!$AZ$31</f>
        <v>Sticky Piston</v>
      </c>
      <c r="J122" s="81">
        <v>1</v>
      </c>
      <c r="K122" s="84"/>
      <c r="L122" s="81"/>
      <c r="M122" s="84" t="str">
        <f>Objects!$AZ$44</f>
        <v>Iron Block</v>
      </c>
      <c r="N122" s="81">
        <v>1</v>
      </c>
      <c r="O122" s="84" t="str">
        <f>Objects!$AZ$154</f>
        <v>Redstone Block</v>
      </c>
      <c r="P122" s="81">
        <v>1</v>
      </c>
      <c r="Q122" s="84" t="str">
        <f>Objects!$AZ$44</f>
        <v>Iron Block</v>
      </c>
      <c r="R122" s="81">
        <v>1</v>
      </c>
      <c r="S122" s="84" t="str">
        <f>Objects!$AZ$44</f>
        <v>Iron Block</v>
      </c>
      <c r="T122" s="81">
        <v>1</v>
      </c>
      <c r="U122" s="84" t="str">
        <f>Objects!$AZ$31</f>
        <v>Sticky Piston</v>
      </c>
      <c r="V122" s="81">
        <v>1</v>
      </c>
      <c r="W122" s="84" t="str">
        <f>Objects!$AZ$44</f>
        <v>Iron Block</v>
      </c>
      <c r="X122" s="81">
        <v>1</v>
      </c>
      <c r="AA122" s="81"/>
      <c r="AB122" s="81"/>
      <c r="AC122" s="81"/>
    </row>
    <row r="123" spans="1:29" ht="15" customHeight="1" x14ac:dyDescent="0.25">
      <c r="A123" s="176" t="str">
        <f>[3]Enums!$A$134</f>
        <v>1.0.0</v>
      </c>
      <c r="B123" s="81" t="b">
        <v>1</v>
      </c>
      <c r="C123" s="81" t="b">
        <v>0</v>
      </c>
      <c r="D123" s="81">
        <v>6</v>
      </c>
      <c r="E123" s="84" t="str">
        <f>Objects!$AT$10</f>
        <v>Chemical Processor</v>
      </c>
      <c r="F123" s="91">
        <v>1</v>
      </c>
      <c r="G123" s="81" t="str">
        <f>Objects!$AW$22</f>
        <v>Regulator (Medium Pressure)</v>
      </c>
      <c r="H123" s="81">
        <v>1</v>
      </c>
      <c r="I123" s="81" t="str">
        <f>Objects!$AZ$156</f>
        <v>Hopper</v>
      </c>
      <c r="J123" s="81">
        <v>1</v>
      </c>
      <c r="K123" s="81" t="str">
        <f>Objects!$AW$31</f>
        <v>Heat Exchanger</v>
      </c>
      <c r="L123" s="91">
        <v>1</v>
      </c>
      <c r="M123" s="81" t="str">
        <f>Objects!$K$123</f>
        <v>Beaker (Diesel)</v>
      </c>
      <c r="N123" s="81">
        <v>1</v>
      </c>
      <c r="O123" s="81" t="str">
        <f>Objects!$AZ$154</f>
        <v>Redstone Block</v>
      </c>
      <c r="P123" s="81">
        <v>1</v>
      </c>
      <c r="Q123" s="81" t="str">
        <f>Objects!$K$290</f>
        <v>Cartridge (Sweet Propane Fuel)</v>
      </c>
      <c r="R123" s="91">
        <v>1</v>
      </c>
      <c r="S123" s="84" t="str">
        <f>Objects!$F$12</f>
        <v>Block of Tungsten</v>
      </c>
      <c r="T123" s="81">
        <v>1</v>
      </c>
      <c r="U123" s="81" t="str">
        <f>Objects!$AZ$63</f>
        <v>Furnace</v>
      </c>
      <c r="V123" s="81">
        <v>1</v>
      </c>
      <c r="W123" s="81" t="str">
        <f>Objects!$F$12</f>
        <v>Block of Tungsten</v>
      </c>
      <c r="X123" s="91">
        <v>1</v>
      </c>
      <c r="Y123" s="81"/>
      <c r="AA123" s="81"/>
      <c r="AB123" s="81"/>
      <c r="AC123" s="81"/>
    </row>
    <row r="124" spans="1:29" ht="15" customHeight="1" x14ac:dyDescent="0.25">
      <c r="A124" s="33" t="str">
        <f>[3]Enums!$A$134</f>
        <v>1.0.0</v>
      </c>
      <c r="B124" s="81" t="b">
        <v>1</v>
      </c>
      <c r="C124" s="81" t="b">
        <v>0</v>
      </c>
      <c r="D124" s="81">
        <v>6</v>
      </c>
      <c r="E124" s="84" t="str">
        <f>Objects!$AT$10</f>
        <v>Chemical Processor</v>
      </c>
      <c r="F124" s="91">
        <v>1</v>
      </c>
      <c r="G124" s="81" t="str">
        <f>Objects!$AW$22</f>
        <v>Regulator (Medium Pressure)</v>
      </c>
      <c r="H124" s="81">
        <v>1</v>
      </c>
      <c r="I124" s="81" t="str">
        <f>Objects!$AZ$156</f>
        <v>Hopper</v>
      </c>
      <c r="J124" s="81">
        <v>1</v>
      </c>
      <c r="K124" s="81" t="str">
        <f>Objects!$AW$31</f>
        <v>Heat Exchanger</v>
      </c>
      <c r="L124" s="91">
        <v>1</v>
      </c>
      <c r="M124" s="81" t="str">
        <f>Objects!$K$290</f>
        <v>Cartridge (Sweet Propane Fuel)</v>
      </c>
      <c r="N124" s="81">
        <v>1</v>
      </c>
      <c r="O124" s="81" t="str">
        <f>Objects!$AZ$154</f>
        <v>Redstone Block</v>
      </c>
      <c r="P124" s="81">
        <v>1</v>
      </c>
      <c r="Q124" s="81" t="str">
        <f>Objects!$K$123</f>
        <v>Beaker (Diesel)</v>
      </c>
      <c r="R124" s="91">
        <v>1</v>
      </c>
      <c r="S124" s="84" t="str">
        <f>Objects!$F$12</f>
        <v>Block of Tungsten</v>
      </c>
      <c r="T124" s="81">
        <v>1</v>
      </c>
      <c r="U124" s="81" t="str">
        <f>Objects!$AZ$63</f>
        <v>Furnace</v>
      </c>
      <c r="V124" s="81">
        <v>1</v>
      </c>
      <c r="W124" s="81" t="str">
        <f>Objects!$F$12</f>
        <v>Block of Tungsten</v>
      </c>
      <c r="X124" s="91">
        <v>1</v>
      </c>
      <c r="Y124" s="81"/>
      <c r="AA124" s="81"/>
      <c r="AB124" s="81"/>
      <c r="AC124" s="81"/>
    </row>
    <row r="125" spans="1:29" ht="15" customHeight="1" x14ac:dyDescent="0.25">
      <c r="A125" s="33"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Objects!$F$6</f>
        <v>Block of Nickel</v>
      </c>
      <c r="T125" s="81">
        <v>1</v>
      </c>
      <c r="U125" s="81" t="str">
        <f>Objects!$AZ$63</f>
        <v>Furnace</v>
      </c>
      <c r="V125" s="81">
        <v>1</v>
      </c>
      <c r="W125" s="81" t="str">
        <f>Objects!$F$6</f>
        <v>Block of Nickel</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Objects!$F$6</f>
        <v>Block of Nickel</v>
      </c>
      <c r="T126" s="81">
        <v>1</v>
      </c>
      <c r="U126" s="81" t="str">
        <f>Objects!$AZ$63</f>
        <v>Furnace</v>
      </c>
      <c r="V126" s="81">
        <v>1</v>
      </c>
      <c r="W126" s="81" t="str">
        <f>Objects!$F$6</f>
        <v>Block of Nickel</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4" t="str">
        <f>Objects!$AZ$156</f>
        <v>Hopper</v>
      </c>
      <c r="J127" s="84">
        <v>1</v>
      </c>
      <c r="K127" s="84" t="str">
        <f>Objects!$AW$31</f>
        <v>Heat Exchanger</v>
      </c>
      <c r="L127" s="91">
        <v>1</v>
      </c>
      <c r="M127" s="81" t="str">
        <f>Objects!$K$123</f>
        <v>Beaker (Diesel)</v>
      </c>
      <c r="N127" s="81">
        <v>1</v>
      </c>
      <c r="O127" s="81" t="str">
        <f>Objects!$AZ$154</f>
        <v>Redstone Block</v>
      </c>
      <c r="P127" s="81">
        <v>1</v>
      </c>
      <c r="Q127" s="81" t="str">
        <f>Objects!$K$290</f>
        <v>Cartridge (Sweet Propane Fuel)</v>
      </c>
      <c r="R127" s="81">
        <v>1</v>
      </c>
      <c r="S127" s="84" t="str">
        <f>Objects!$F$20</f>
        <v>Block of Bronze</v>
      </c>
      <c r="T127" s="91">
        <v>1</v>
      </c>
      <c r="U127" s="84" t="str">
        <f>Objects!$AZ$63</f>
        <v>Furnace</v>
      </c>
      <c r="V127" s="84">
        <v>1</v>
      </c>
      <c r="W127" s="81" t="str">
        <f>Objects!$F$20</f>
        <v>Block of Bronze</v>
      </c>
      <c r="X127" s="8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4" t="str">
        <f>Objects!$AZ$156</f>
        <v>Hopper</v>
      </c>
      <c r="J128" s="84">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81">
        <v>1</v>
      </c>
      <c r="S128" s="81" t="str">
        <f>Objects!$F$20</f>
        <v>Block of Bronze</v>
      </c>
      <c r="T128" s="91">
        <v>1</v>
      </c>
      <c r="U128" s="84" t="str">
        <f>Objects!$AZ$63</f>
        <v>Furnace</v>
      </c>
      <c r="V128" s="84">
        <v>1</v>
      </c>
      <c r="W128" s="84" t="str">
        <f>Objects!$F$20</f>
        <v>Block of Bronze</v>
      </c>
      <c r="X128" s="8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91">
        <v>1</v>
      </c>
      <c r="K129" s="81" t="str">
        <f>Objects!$AW$31</f>
        <v>Heat Exchanger</v>
      </c>
      <c r="L129" s="91">
        <v>1</v>
      </c>
      <c r="M129" s="84" t="str">
        <f>Objects!$K$123</f>
        <v>Beaker (Diesel)</v>
      </c>
      <c r="N129" s="81">
        <v>1</v>
      </c>
      <c r="O129" s="81" t="str">
        <f>Objects!$AZ$154</f>
        <v>Redstone Block</v>
      </c>
      <c r="P129" s="81">
        <v>1</v>
      </c>
      <c r="Q129" s="81" t="str">
        <f>Objects!$K$290</f>
        <v>Cartridge (Sweet Propane Fuel)</v>
      </c>
      <c r="R129" s="91">
        <v>1</v>
      </c>
      <c r="S129" s="84" t="str">
        <f>Objects!$F$19</f>
        <v>Block of Brass</v>
      </c>
      <c r="T129" s="81">
        <v>1</v>
      </c>
      <c r="U129" s="81" t="str">
        <f>Objects!$AZ$63</f>
        <v>Furnace</v>
      </c>
      <c r="V129" s="81">
        <v>1</v>
      </c>
      <c r="W129" s="81" t="str">
        <f>Objects!$F$19</f>
        <v>Block of Brass</v>
      </c>
      <c r="X129" s="9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1">
        <v>1</v>
      </c>
      <c r="K130" s="84" t="str">
        <f>Objects!$AW$31</f>
        <v>Heat Exchanger</v>
      </c>
      <c r="L130" s="81">
        <v>1</v>
      </c>
      <c r="M130" s="84" t="str">
        <f>Objects!$K$290</f>
        <v>Cartridge (Sweet Propane Fuel)</v>
      </c>
      <c r="N130" s="81">
        <v>1</v>
      </c>
      <c r="O130" s="81" t="str">
        <f>Objects!$AZ$154</f>
        <v>Redstone Block</v>
      </c>
      <c r="P130" s="81">
        <v>1</v>
      </c>
      <c r="Q130" s="81" t="str">
        <f>Objects!$K$123</f>
        <v>Beaker (Diesel)</v>
      </c>
      <c r="R130" s="91">
        <v>1</v>
      </c>
      <c r="S130" s="84" t="str">
        <f>Objects!$F$19</f>
        <v>Block of Brass</v>
      </c>
      <c r="T130" s="81">
        <v>1</v>
      </c>
      <c r="U130" s="81" t="str">
        <f>Objects!$AZ$63</f>
        <v>Furnace</v>
      </c>
      <c r="V130" s="81">
        <v>1</v>
      </c>
      <c r="W130" s="81" t="str">
        <f>Objects!$F$19</f>
        <v>Block of Brass</v>
      </c>
      <c r="X130" s="91">
        <v>1</v>
      </c>
      <c r="Y130" s="81"/>
      <c r="AA130" s="81"/>
      <c r="AB130" s="81"/>
      <c r="AC130" s="81"/>
    </row>
    <row r="131" spans="1:29" ht="15" customHeight="1" x14ac:dyDescent="0.25">
      <c r="A131" s="33" t="str">
        <f>[3]Enums!$A$144</f>
        <v>1.1.0</v>
      </c>
      <c r="B131" s="81" t="b">
        <v>1</v>
      </c>
      <c r="C131" s="81" t="b">
        <v>0</v>
      </c>
      <c r="D131" s="81">
        <v>7</v>
      </c>
      <c r="E131" s="84" t="str">
        <f>Objects!$AW$5</f>
        <v>Flame Chucker</v>
      </c>
      <c r="F131" s="91">
        <v>1</v>
      </c>
      <c r="G131" s="84" t="str">
        <f>Objects!$AW$25</f>
        <v>Lighter</v>
      </c>
      <c r="H131" s="81">
        <v>1</v>
      </c>
      <c r="I131" s="81" t="str">
        <f>Objects!$AW$22</f>
        <v>Regulator (Medium Pressure)</v>
      </c>
      <c r="J131" s="81">
        <v>1</v>
      </c>
      <c r="K131" s="81" t="str">
        <f>Objects!$AE$145</f>
        <v>Hose (Medium Pressure)</v>
      </c>
      <c r="L131" s="91">
        <v>1</v>
      </c>
      <c r="M131" s="84" t="str">
        <f>Objects!$I$24</f>
        <v>Cartridge (Propane)</v>
      </c>
      <c r="N131" s="81">
        <v>1</v>
      </c>
      <c r="O131" s="84" t="str">
        <f>Objects!$AL$5</f>
        <v>Kevlar Vest</v>
      </c>
      <c r="P131" s="81">
        <v>1</v>
      </c>
      <c r="Q131" s="84" t="str">
        <f>Objects!$I$24</f>
        <v>Cartridge (Propane)</v>
      </c>
      <c r="R131" s="81">
        <v>1</v>
      </c>
      <c r="S131" s="84"/>
      <c r="T131" s="81"/>
      <c r="U131" s="81"/>
      <c r="V131" s="81"/>
      <c r="W131" s="81"/>
      <c r="X131" s="91"/>
      <c r="AA131" s="81"/>
      <c r="AB131" s="81"/>
      <c r="AC131" s="81"/>
    </row>
    <row r="132" spans="1:29" ht="15" customHeight="1" x14ac:dyDescent="0.25">
      <c r="A132" s="33" t="str">
        <f>[3]Enums!$A$144</f>
        <v>1.1.0</v>
      </c>
      <c r="B132" s="81" t="b">
        <v>1</v>
      </c>
      <c r="C132" s="81" t="b">
        <v>0</v>
      </c>
      <c r="D132" s="81">
        <v>7</v>
      </c>
      <c r="E132" s="84" t="str">
        <f>Objects!$AW$5</f>
        <v>Flame Chucker</v>
      </c>
      <c r="F132" s="91">
        <v>1</v>
      </c>
      <c r="G132" s="84" t="str">
        <f>Objects!$I$24</f>
        <v>Cartridge (Propane)</v>
      </c>
      <c r="H132" s="81">
        <v>1</v>
      </c>
      <c r="I132" s="81" t="str">
        <f>Objects!$AW$5</f>
        <v>Flame Chucker</v>
      </c>
      <c r="J132" s="81">
        <v>1</v>
      </c>
      <c r="K132" s="81" t="str">
        <f>Objects!$I$24</f>
        <v>Cartridge (Propane)</v>
      </c>
      <c r="L132" s="91">
        <v>1</v>
      </c>
      <c r="M132" s="84"/>
      <c r="N132" s="81"/>
      <c r="O132" s="81"/>
      <c r="P132" s="81"/>
      <c r="Q132" s="81"/>
      <c r="R132" s="91"/>
      <c r="S132" s="84"/>
      <c r="T132" s="81"/>
      <c r="U132" s="84"/>
      <c r="V132" s="81"/>
      <c r="W132" s="84"/>
      <c r="X132" s="81"/>
      <c r="AA132" s="81"/>
      <c r="AB132" s="81"/>
      <c r="AC132" s="81"/>
    </row>
    <row r="133" spans="1:29" ht="15" customHeight="1" x14ac:dyDescent="0.25">
      <c r="A133" s="33" t="str">
        <f>[3]Enums!$A$144</f>
        <v>1.1.0</v>
      </c>
      <c r="B133" s="81" t="b">
        <v>1</v>
      </c>
      <c r="C133" s="81" t="b">
        <v>0</v>
      </c>
      <c r="D133" s="81">
        <v>7</v>
      </c>
      <c r="E133" s="84" t="str">
        <f>Objects!$AW$5</f>
        <v>Flame Chucker</v>
      </c>
      <c r="F133" s="91">
        <v>1</v>
      </c>
      <c r="I133" s="83"/>
      <c r="M133" s="84" t="str">
        <f>Objects!$I$24</f>
        <v>Cartridge (Propane)</v>
      </c>
      <c r="N133" s="81">
        <v>1</v>
      </c>
      <c r="O133" s="81" t="str">
        <f>Objects!$AW$5</f>
        <v>Flame Chucker</v>
      </c>
      <c r="P133" s="81">
        <v>1</v>
      </c>
      <c r="Q133" s="81" t="str">
        <f>Objects!$I$24</f>
        <v>Cartridge (Propane)</v>
      </c>
      <c r="R133" s="9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O134" s="83"/>
      <c r="S134" s="84" t="str">
        <f>Objects!$I$24</f>
        <v>Cartridge (Propane)</v>
      </c>
      <c r="T134" s="81">
        <v>1</v>
      </c>
      <c r="U134" s="81" t="str">
        <f>Objects!$AW$5</f>
        <v>Flame Chucker</v>
      </c>
      <c r="V134" s="81">
        <v>1</v>
      </c>
      <c r="W134" s="81" t="str">
        <f>Objects!$I$24</f>
        <v>Cartridge (Propane)</v>
      </c>
      <c r="X134" s="91">
        <v>1</v>
      </c>
      <c r="AA134" s="81"/>
      <c r="AB134" s="81"/>
      <c r="AC134" s="81"/>
    </row>
    <row r="135" spans="1:29" ht="15" customHeight="1" x14ac:dyDescent="0.25">
      <c r="A135" s="33" t="str">
        <f>[3]Enums!$A$144</f>
        <v>1.1.0</v>
      </c>
      <c r="B135" s="81" t="b">
        <v>1</v>
      </c>
      <c r="C135" s="81" t="b">
        <v>0</v>
      </c>
      <c r="D135" s="81">
        <v>7</v>
      </c>
      <c r="E135" s="84" t="str">
        <f>Objects!$AW$6</f>
        <v>Flame Hurler</v>
      </c>
      <c r="F135" s="91">
        <v>1</v>
      </c>
      <c r="G135" s="84" t="str">
        <f>Objects!$AW$25</f>
        <v>Lighter</v>
      </c>
      <c r="H135" s="81">
        <v>1</v>
      </c>
      <c r="I135" s="81" t="str">
        <f>Objects!$AW$23</f>
        <v>Regulator (High Pressure)</v>
      </c>
      <c r="J135" s="81">
        <v>1</v>
      </c>
      <c r="K135" s="81" t="str">
        <f>Objects!$AE$146</f>
        <v>Hose (High Pressure)</v>
      </c>
      <c r="L135" s="91">
        <v>1</v>
      </c>
      <c r="M135" s="84" t="str">
        <f>Objects!$I$24</f>
        <v>Cartridge (Propane)</v>
      </c>
      <c r="N135" s="81">
        <v>1</v>
      </c>
      <c r="O135" s="81" t="str">
        <f>Objects!$AL$5</f>
        <v>Kevlar Vest</v>
      </c>
      <c r="P135" s="81">
        <v>1</v>
      </c>
      <c r="Q135" s="81" t="str">
        <f>Objects!$I$24</f>
        <v>Cartridge (Propane)</v>
      </c>
      <c r="R135" s="91">
        <v>1</v>
      </c>
      <c r="S135" s="84"/>
      <c r="T135" s="81"/>
      <c r="U135" s="84"/>
      <c r="V135" s="81"/>
      <c r="W135" s="81"/>
      <c r="X135" s="91"/>
      <c r="AA135" s="81"/>
      <c r="AB135" s="81"/>
      <c r="AC135" s="81"/>
    </row>
    <row r="136" spans="1:29" ht="15" customHeight="1" x14ac:dyDescent="0.25">
      <c r="A136" s="33" t="str">
        <f>[3]Enums!$A$144</f>
        <v>1.1.0</v>
      </c>
      <c r="B136" s="81" t="b">
        <v>1</v>
      </c>
      <c r="C136" s="81" t="b">
        <v>0</v>
      </c>
      <c r="D136" s="81">
        <v>7</v>
      </c>
      <c r="E136" s="84" t="str">
        <f>Objects!$AW$6</f>
        <v>Flame Hurler</v>
      </c>
      <c r="F136" s="91">
        <v>1</v>
      </c>
      <c r="G136" s="84" t="str">
        <f>Objects!$I$24</f>
        <v>Cartridge (Propane)</v>
      </c>
      <c r="H136" s="81">
        <v>1</v>
      </c>
      <c r="I136" s="81" t="str">
        <f>Objects!$AW$6</f>
        <v>Flame Hurler</v>
      </c>
      <c r="J136" s="81">
        <v>1</v>
      </c>
      <c r="K136" s="81" t="str">
        <f>Objects!$I$24</f>
        <v>Cartridge (Propane)</v>
      </c>
      <c r="L136" s="91">
        <v>1</v>
      </c>
      <c r="M136" s="84"/>
      <c r="N136" s="81"/>
      <c r="O136" s="81"/>
      <c r="P136" s="81"/>
      <c r="Q136" s="84"/>
      <c r="R136" s="91"/>
      <c r="S136" s="84"/>
      <c r="T136" s="81"/>
      <c r="U136" s="84"/>
      <c r="V136" s="81"/>
      <c r="W136" s="81"/>
      <c r="X136" s="91"/>
      <c r="AA136" s="81"/>
      <c r="AB136" s="81"/>
      <c r="AC136" s="81"/>
    </row>
    <row r="137" spans="1:29" ht="15" customHeight="1" x14ac:dyDescent="0.25">
      <c r="A137" s="33" t="str">
        <f>[3]Enums!$A$144</f>
        <v>1.1.0</v>
      </c>
      <c r="B137" s="81" t="b">
        <v>1</v>
      </c>
      <c r="C137" s="81" t="b">
        <v>0</v>
      </c>
      <c r="D137" s="81">
        <v>7</v>
      </c>
      <c r="E137" s="84" t="str">
        <f>Objects!$AW$6</f>
        <v>Flame Hurler</v>
      </c>
      <c r="F137" s="91">
        <v>1</v>
      </c>
      <c r="M137" s="84" t="str">
        <f>Objects!$I$24</f>
        <v>Cartridge (Propane)</v>
      </c>
      <c r="N137" s="81">
        <v>1</v>
      </c>
      <c r="O137" s="81" t="str">
        <f>Objects!$AW$6</f>
        <v>Flame Hurler</v>
      </c>
      <c r="P137" s="81">
        <v>1</v>
      </c>
      <c r="Q137" s="84" t="str">
        <f>Objects!$I$24</f>
        <v>Cartridge (Propane)</v>
      </c>
      <c r="R137" s="81">
        <v>1</v>
      </c>
      <c r="S137" s="84"/>
      <c r="T137" s="81"/>
      <c r="U137" s="84"/>
      <c r="V137" s="81"/>
      <c r="W137" s="81"/>
      <c r="X137" s="91"/>
      <c r="AA137" s="81"/>
      <c r="AB137" s="81"/>
      <c r="AC137" s="81"/>
    </row>
    <row r="138" spans="1:29" ht="15" customHeight="1" x14ac:dyDescent="0.25">
      <c r="A138" s="176" t="str">
        <f>[3]Enums!$A$144</f>
        <v>1.1.0</v>
      </c>
      <c r="B138" s="81" t="b">
        <v>1</v>
      </c>
      <c r="C138" s="81" t="b">
        <v>0</v>
      </c>
      <c r="D138" s="81">
        <v>7</v>
      </c>
      <c r="E138" s="84" t="str">
        <f>Objects!$AW$6</f>
        <v>Flame Hurler</v>
      </c>
      <c r="F138" s="91">
        <v>1</v>
      </c>
      <c r="Q138" s="83"/>
      <c r="R138" s="82"/>
      <c r="S138" s="84" t="str">
        <f>Objects!$I$24</f>
        <v>Cartridge (Propane)</v>
      </c>
      <c r="T138" s="81">
        <v>1</v>
      </c>
      <c r="U138" s="84" t="str">
        <f>Objects!$AW$6</f>
        <v>Flame Hurler</v>
      </c>
      <c r="V138" s="81">
        <v>1</v>
      </c>
      <c r="W138" s="81" t="str">
        <f>Objects!$I$24</f>
        <v>Cartridge (Propane)</v>
      </c>
      <c r="X138" s="91">
        <v>1</v>
      </c>
      <c r="AA138" s="81"/>
      <c r="AB138" s="81"/>
      <c r="AC138" s="81"/>
    </row>
    <row r="139" spans="1:29" ht="15" customHeight="1" x14ac:dyDescent="0.25">
      <c r="A139" s="33" t="str">
        <f>[3]Enums!$A$144</f>
        <v>1.1.0</v>
      </c>
      <c r="B139" s="81" t="b">
        <v>1</v>
      </c>
      <c r="C139" s="81" t="b">
        <v>0</v>
      </c>
      <c r="D139" s="81">
        <v>7</v>
      </c>
      <c r="E139" s="84" t="str">
        <f>Objects!$AW$7</f>
        <v>Flame Thrower</v>
      </c>
      <c r="F139" s="91">
        <v>1</v>
      </c>
      <c r="G139" s="84" t="str">
        <f>Objects!$AW$25</f>
        <v>Lighter</v>
      </c>
      <c r="H139" s="81">
        <v>1</v>
      </c>
      <c r="I139" s="81" t="str">
        <f>Objects!$AW$24</f>
        <v>Regulator (Extreme Pressure)</v>
      </c>
      <c r="J139" s="81">
        <v>1</v>
      </c>
      <c r="K139" s="81" t="str">
        <f>Objects!$AE$147</f>
        <v>Hose (Extreme Pressure)</v>
      </c>
      <c r="L139" s="91">
        <v>1</v>
      </c>
      <c r="M139" s="84" t="str">
        <f>Objects!$I$24</f>
        <v>Cartridge (Propane)</v>
      </c>
      <c r="N139" s="81">
        <v>1</v>
      </c>
      <c r="O139" s="81" t="str">
        <f>Objects!$AL$5</f>
        <v>Kevlar Vest</v>
      </c>
      <c r="P139" s="81">
        <v>1</v>
      </c>
      <c r="Q139" s="84" t="str">
        <f>Objects!$I$24</f>
        <v>Cartridge (Propane)</v>
      </c>
      <c r="R139" s="81">
        <v>1</v>
      </c>
      <c r="S139" s="84"/>
      <c r="T139" s="81"/>
      <c r="U139" s="84"/>
      <c r="V139" s="81"/>
      <c r="W139" s="81"/>
      <c r="X139" s="91"/>
      <c r="AA139" s="81"/>
      <c r="AB139" s="81"/>
      <c r="AC139" s="81"/>
    </row>
    <row r="140" spans="1:29" ht="15" customHeight="1" x14ac:dyDescent="0.25">
      <c r="A140" s="33" t="str">
        <f>[3]Enums!$A$144</f>
        <v>1.1.0</v>
      </c>
      <c r="B140" s="81" t="b">
        <v>1</v>
      </c>
      <c r="C140" s="81" t="b">
        <v>0</v>
      </c>
      <c r="D140" s="81">
        <v>7</v>
      </c>
      <c r="E140" s="84" t="str">
        <f>Objects!$AW$7</f>
        <v>Flame Thrower</v>
      </c>
      <c r="F140" s="91">
        <v>1</v>
      </c>
      <c r="G140" s="84" t="str">
        <f>Objects!$I$24</f>
        <v>Cartridge (Propane)</v>
      </c>
      <c r="H140" s="81">
        <v>1</v>
      </c>
      <c r="I140" s="81" t="str">
        <f>Objects!$AW$7</f>
        <v>Flame Thrower</v>
      </c>
      <c r="J140" s="81">
        <v>1</v>
      </c>
      <c r="K140" s="81" t="str">
        <f>Objects!$I$24</f>
        <v>Cartridge (Propane)</v>
      </c>
      <c r="L140" s="91">
        <v>1</v>
      </c>
      <c r="M140" s="84"/>
      <c r="N140" s="81"/>
      <c r="O140" s="81"/>
      <c r="P140" s="81"/>
      <c r="Q140" s="84"/>
      <c r="R140" s="81"/>
      <c r="S140" s="84"/>
      <c r="T140" s="81"/>
      <c r="U140" s="84"/>
      <c r="V140" s="81"/>
      <c r="W140" s="81"/>
      <c r="X140" s="91"/>
      <c r="AA140" s="81"/>
      <c r="AB140" s="81"/>
      <c r="AC140" s="81"/>
    </row>
    <row r="141" spans="1:29" ht="15" customHeight="1" x14ac:dyDescent="0.25">
      <c r="A141" s="33" t="str">
        <f>[3]Enums!$A$144</f>
        <v>1.1.0</v>
      </c>
      <c r="B141" s="81" t="b">
        <v>1</v>
      </c>
      <c r="C141" s="81" t="b">
        <v>0</v>
      </c>
      <c r="D141" s="81">
        <v>7</v>
      </c>
      <c r="E141" s="84" t="str">
        <f>Objects!$AW$7</f>
        <v>Flame Thrower</v>
      </c>
      <c r="F141" s="91">
        <v>1</v>
      </c>
      <c r="G141" s="82"/>
      <c r="M141" s="84" t="str">
        <f>Objects!$I$24</f>
        <v>Cartridge (Propane)</v>
      </c>
      <c r="N141" s="81">
        <v>1</v>
      </c>
      <c r="O141" s="81" t="str">
        <f>Objects!$AW$7</f>
        <v>Flame Thrower</v>
      </c>
      <c r="P141" s="81">
        <v>1</v>
      </c>
      <c r="Q141" s="84" t="str">
        <f>Objects!$I$24</f>
        <v>Cartridge (Propane)</v>
      </c>
      <c r="R141" s="81">
        <v>1</v>
      </c>
      <c r="S141" s="84"/>
      <c r="T141" s="81"/>
      <c r="U141" s="81"/>
      <c r="V141" s="81"/>
      <c r="W141" s="81"/>
      <c r="X141" s="81"/>
      <c r="AA141" s="81"/>
      <c r="AB141" s="81"/>
      <c r="AC141" s="81"/>
    </row>
    <row r="142" spans="1:29" ht="15" customHeight="1" x14ac:dyDescent="0.25">
      <c r="A142" s="176" t="str">
        <f>[3]Enums!$A$144</f>
        <v>1.1.0</v>
      </c>
      <c r="B142" s="81" t="b">
        <v>1</v>
      </c>
      <c r="C142" s="81" t="b">
        <v>0</v>
      </c>
      <c r="D142" s="81">
        <v>7</v>
      </c>
      <c r="E142" s="84" t="str">
        <f>Objects!$AW$7</f>
        <v>Flame Thrower</v>
      </c>
      <c r="F142" s="91">
        <v>1</v>
      </c>
      <c r="H142" s="85"/>
      <c r="K142" s="83"/>
      <c r="Q142" s="83"/>
      <c r="R142" s="82"/>
      <c r="S142" s="84" t="str">
        <f>Objects!$I$24</f>
        <v>Cartridge (Propane)</v>
      </c>
      <c r="T142" s="91">
        <v>1</v>
      </c>
      <c r="U142" s="81" t="str">
        <f>Objects!$AW$7</f>
        <v>Flame Thrower</v>
      </c>
      <c r="V142" s="81">
        <v>1</v>
      </c>
      <c r="W142" s="84" t="str">
        <f>Objects!$I$24</f>
        <v>Cartridge (Propane)</v>
      </c>
      <c r="X142" s="91">
        <v>1</v>
      </c>
      <c r="AA142" s="81"/>
      <c r="AB142" s="81"/>
      <c r="AC142" s="81"/>
    </row>
    <row r="143" spans="1:29" ht="15" customHeight="1" x14ac:dyDescent="0.25">
      <c r="A143" s="33" t="str">
        <f>[3]Enums!$A$134</f>
        <v>1.0.0</v>
      </c>
      <c r="B143" s="81" t="b">
        <v>1</v>
      </c>
      <c r="C143" s="81" t="b">
        <v>0</v>
      </c>
      <c r="D143" s="81">
        <v>7</v>
      </c>
      <c r="E143" s="84" t="str">
        <f>Objects!$AW$4</f>
        <v>Flame Tosser</v>
      </c>
      <c r="F143" s="91">
        <v>1</v>
      </c>
      <c r="G143" s="81" t="str">
        <f>Objects!$AW$25</f>
        <v>Lighter</v>
      </c>
      <c r="H143" s="81">
        <v>1</v>
      </c>
      <c r="I143" s="84" t="str">
        <f>Objects!$AW$21</f>
        <v>Regulator (Low Pressure)</v>
      </c>
      <c r="J143" s="91">
        <v>1</v>
      </c>
      <c r="K143" s="81" t="str">
        <f>Objects!$AE$14</f>
        <v>Hose (Low Pressure)</v>
      </c>
      <c r="L143" s="91">
        <v>1</v>
      </c>
      <c r="M143" s="84" t="str">
        <f>Objects!$I$24</f>
        <v>Cartridge (Propane)</v>
      </c>
      <c r="N143" s="91">
        <v>1</v>
      </c>
      <c r="O143" s="81" t="str">
        <f>Objects!$AL$5</f>
        <v>Kevlar Vest</v>
      </c>
      <c r="P143" s="81">
        <v>1</v>
      </c>
      <c r="Q143" s="84" t="str">
        <f>Objects!$I$24</f>
        <v>Cartridge (Propane)</v>
      </c>
      <c r="R143" s="91">
        <v>1</v>
      </c>
      <c r="S143" s="84"/>
      <c r="T143" s="81"/>
      <c r="U143" s="84"/>
      <c r="V143" s="91"/>
      <c r="W143" s="81"/>
      <c r="X143" s="81"/>
      <c r="AA143" s="81"/>
      <c r="AB143" s="81"/>
      <c r="AC143" s="81"/>
    </row>
    <row r="144" spans="1:29" ht="15" customHeight="1" x14ac:dyDescent="0.25">
      <c r="A144" s="33" t="str">
        <f>[3]Enums!$A$134</f>
        <v>1.0.0</v>
      </c>
      <c r="B144" s="81" t="b">
        <v>1</v>
      </c>
      <c r="C144" s="81" t="b">
        <v>0</v>
      </c>
      <c r="D144" s="81">
        <v>7</v>
      </c>
      <c r="E144" s="84" t="str">
        <f>Objects!$AW$4</f>
        <v>Flame Tosser</v>
      </c>
      <c r="F144" s="91">
        <v>1</v>
      </c>
      <c r="G144" s="81" t="str">
        <f>Objects!$I$24</f>
        <v>Cartridge (Propane)</v>
      </c>
      <c r="H144" s="81">
        <v>1</v>
      </c>
      <c r="I144" s="81" t="str">
        <f>Objects!$AW$4</f>
        <v>Flame Tosser</v>
      </c>
      <c r="J144" s="81">
        <v>1</v>
      </c>
      <c r="K144" s="81" t="str">
        <f>Objects!$I$24</f>
        <v>Cartridge (Propane)</v>
      </c>
      <c r="L144" s="81">
        <v>1</v>
      </c>
      <c r="M144" s="81"/>
      <c r="N144" s="81"/>
      <c r="O144" s="81"/>
      <c r="P144" s="81"/>
      <c r="Q144" s="81"/>
      <c r="R144" s="81"/>
      <c r="S144" s="81"/>
      <c r="T144" s="81"/>
      <c r="U144" s="81"/>
      <c r="V144" s="81"/>
      <c r="W144" s="81"/>
      <c r="X144" s="81"/>
      <c r="AA144" s="81"/>
      <c r="AB144" s="81"/>
      <c r="AC144" s="81"/>
    </row>
    <row r="145" spans="1:29" ht="15" customHeight="1" x14ac:dyDescent="0.25">
      <c r="A145" s="176" t="str">
        <f>[3]Enums!$A$134</f>
        <v>1.0.0</v>
      </c>
      <c r="B145" s="81" t="b">
        <v>1</v>
      </c>
      <c r="C145" s="81" t="b">
        <v>0</v>
      </c>
      <c r="D145" s="81">
        <v>7</v>
      </c>
      <c r="E145" s="84" t="str">
        <f>Objects!$AW$4</f>
        <v>Flame Tosser</v>
      </c>
      <c r="F145" s="91">
        <v>1</v>
      </c>
      <c r="G145" s="82"/>
      <c r="L145" s="82"/>
      <c r="M145" s="81" t="str">
        <f>Objects!$I$24</f>
        <v>Cartridge (Propane)</v>
      </c>
      <c r="N145" s="81">
        <v>1</v>
      </c>
      <c r="O145" s="81" t="str">
        <f>Objects!$AW$4</f>
        <v>Flame Tosser</v>
      </c>
      <c r="P145" s="81">
        <v>1</v>
      </c>
      <c r="Q145" s="81" t="str">
        <f>Objects!$I$24</f>
        <v>Cartridge (Propane)</v>
      </c>
      <c r="R145" s="81">
        <v>1</v>
      </c>
      <c r="S145" s="81"/>
      <c r="T145" s="81"/>
      <c r="U145" s="81"/>
      <c r="V145" s="8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2"/>
      <c r="L146" s="82"/>
      <c r="M146" s="82"/>
      <c r="R146" s="82"/>
      <c r="S146" s="81" t="str">
        <f>Objects!$I$24</f>
        <v>Cartridge (Propane)</v>
      </c>
      <c r="T146" s="81">
        <v>1</v>
      </c>
      <c r="U146" s="81" t="str">
        <f>Objects!$AW$4</f>
        <v>Flame Tosser</v>
      </c>
      <c r="V146" s="81">
        <v>1</v>
      </c>
      <c r="W146" s="81" t="str">
        <f>Objects!$I$24</f>
        <v>Cartridge (Propane)</v>
      </c>
      <c r="X146" s="81">
        <v>1</v>
      </c>
      <c r="AA146" s="81"/>
      <c r="AB146" s="81"/>
      <c r="AC146" s="81"/>
    </row>
    <row r="147" spans="1:29" ht="15" customHeight="1" x14ac:dyDescent="0.25">
      <c r="A147" s="176" t="str">
        <f>[3]Enums!$A$144</f>
        <v>1.1.0</v>
      </c>
      <c r="B147" s="81" t="b">
        <v>1</v>
      </c>
      <c r="C147" s="81" t="b">
        <v>1</v>
      </c>
      <c r="D147" s="81">
        <v>8</v>
      </c>
      <c r="E147" s="84" t="str">
        <f>Objects!$AW$51</f>
        <v>Scuba Mask Light (Advanced)</v>
      </c>
      <c r="F147" s="91">
        <v>1</v>
      </c>
      <c r="G147" s="81" t="str">
        <f>Objects!$AE$140</f>
        <v>Scuba Mask (Advanced)</v>
      </c>
      <c r="H147" s="81">
        <v>1</v>
      </c>
      <c r="I147" s="81" t="str">
        <f>Objects!$AW$8</f>
        <v>Flashlight</v>
      </c>
      <c r="J147" s="81">
        <v>1</v>
      </c>
      <c r="K147" s="81"/>
      <c r="L147" s="81"/>
      <c r="M147" s="81"/>
      <c r="N147" s="81"/>
      <c r="O147" s="81"/>
      <c r="P147" s="81"/>
      <c r="Q147" s="81"/>
      <c r="R147" s="81"/>
      <c r="S147" s="81"/>
      <c r="T147" s="81"/>
      <c r="U147" s="81"/>
      <c r="V147" s="81"/>
      <c r="W147" s="81"/>
      <c r="X147" s="81"/>
      <c r="AA147" s="81"/>
      <c r="AB147" s="81"/>
      <c r="AC147" s="81"/>
    </row>
    <row r="148" spans="1:29" ht="15" customHeight="1" x14ac:dyDescent="0.25">
      <c r="A148" s="176" t="str">
        <f>[3]Enums!$A$144</f>
        <v>1.1.0</v>
      </c>
      <c r="B148" s="81" t="b">
        <v>1</v>
      </c>
      <c r="C148" s="81" t="b">
        <v>1</v>
      </c>
      <c r="D148" s="81">
        <v>8</v>
      </c>
      <c r="E148" s="84" t="str">
        <f>Objects!$AW$49</f>
        <v>Scuba Mask Light (Beginner)</v>
      </c>
      <c r="F148" s="91">
        <v>1</v>
      </c>
      <c r="G148" s="84" t="str">
        <f>Objects!$AE$9</f>
        <v>Scuba Mask (Beginner)</v>
      </c>
      <c r="H148" s="81">
        <v>1</v>
      </c>
      <c r="I148" s="81" t="str">
        <f>Objects!$AW$8</f>
        <v>Flashlight</v>
      </c>
      <c r="J148" s="81">
        <v>1</v>
      </c>
      <c r="K148" s="81"/>
      <c r="L148" s="91"/>
      <c r="M148" s="84"/>
      <c r="N148" s="81"/>
      <c r="O148" s="81"/>
      <c r="P148" s="81"/>
      <c r="Q148" s="84"/>
      <c r="R148" s="81"/>
      <c r="S148" s="84"/>
      <c r="T148" s="81"/>
      <c r="U148" s="81"/>
      <c r="V148" s="81"/>
      <c r="W148" s="84"/>
      <c r="X148" s="81"/>
      <c r="AA148" s="81"/>
      <c r="AB148" s="81"/>
      <c r="AC148" s="81"/>
    </row>
    <row r="149" spans="1:29" s="120" customFormat="1" ht="15" customHeight="1" x14ac:dyDescent="0.25">
      <c r="A149" s="116" t="str">
        <f>[3]Enums!$A$144</f>
        <v>1.1.0</v>
      </c>
      <c r="B149" s="117" t="b">
        <v>1</v>
      </c>
      <c r="C149" s="117" t="b">
        <v>1</v>
      </c>
      <c r="D149" s="117">
        <v>8</v>
      </c>
      <c r="E149" s="118" t="str">
        <f>Objects!$AW$50</f>
        <v>Scuba Mask Light (Intermediate)</v>
      </c>
      <c r="F149" s="119">
        <v>1</v>
      </c>
      <c r="G149" s="118" t="str">
        <f>Objects!$AE$139</f>
        <v>Scuba Mask (Intermediate)</v>
      </c>
      <c r="H149" s="117">
        <v>1</v>
      </c>
      <c r="I149" s="117" t="str">
        <f>Objects!$AW$8</f>
        <v>Flashlight</v>
      </c>
      <c r="J149" s="117">
        <v>1</v>
      </c>
      <c r="K149" s="117"/>
      <c r="L149" s="119"/>
      <c r="M149" s="118"/>
      <c r="N149" s="117"/>
      <c r="O149" s="117"/>
      <c r="P149" s="117"/>
      <c r="Q149" s="118"/>
      <c r="R149" s="117"/>
      <c r="S149" s="118"/>
      <c r="T149" s="117"/>
      <c r="U149" s="117"/>
      <c r="V149" s="117"/>
      <c r="W149" s="118"/>
      <c r="X149" s="117"/>
      <c r="AA149" s="117"/>
      <c r="AB149" s="117"/>
      <c r="AC149" s="117"/>
    </row>
    <row r="150" spans="1:29" ht="15" customHeight="1" x14ac:dyDescent="0.25">
      <c r="A150" s="176" t="str">
        <f>[3]Enums!$A$144</f>
        <v>1.1.0</v>
      </c>
      <c r="B150" s="81" t="b">
        <v>1</v>
      </c>
      <c r="C150" s="81" t="b">
        <v>1</v>
      </c>
      <c r="D150" s="81">
        <v>8</v>
      </c>
      <c r="E150" s="84" t="str">
        <f>Objects!$AW$52</f>
        <v>Scuba Mask Light (Pro)</v>
      </c>
      <c r="F150" s="91">
        <v>1</v>
      </c>
      <c r="G150" s="84" t="str">
        <f>Objects!$AE$141</f>
        <v>Scuba Mask (Pro)</v>
      </c>
      <c r="H150" s="91">
        <v>1</v>
      </c>
      <c r="I150" s="84" t="str">
        <f>Objects!$AW$8</f>
        <v>Flashlight</v>
      </c>
      <c r="J150" s="81">
        <v>1</v>
      </c>
      <c r="K150" s="84"/>
      <c r="L150" s="91"/>
      <c r="M150" s="84"/>
      <c r="N150" s="81"/>
      <c r="O150" s="81"/>
      <c r="P150" s="81"/>
      <c r="Q150" s="81"/>
      <c r="R150" s="91"/>
      <c r="S150" s="84"/>
      <c r="T150" s="91"/>
      <c r="U150" s="84"/>
      <c r="V150" s="81"/>
      <c r="W150" s="84"/>
      <c r="X150" s="91"/>
      <c r="AA150" s="81"/>
      <c r="AB150" s="81"/>
      <c r="AC150" s="81"/>
    </row>
    <row r="151" spans="1:29" ht="15" customHeight="1" x14ac:dyDescent="0.25">
      <c r="A151" s="176" t="str">
        <f>[3]Enums!$A$134</f>
        <v>1.0.0</v>
      </c>
      <c r="B151" s="81" t="b">
        <v>1</v>
      </c>
      <c r="C151" s="81" t="b">
        <v>0</v>
      </c>
      <c r="D151" s="81">
        <v>6</v>
      </c>
      <c r="E151" s="84" t="str">
        <f>Objects!$AT$10</f>
        <v>Chemical Processor</v>
      </c>
      <c r="F151" s="91">
        <v>1</v>
      </c>
      <c r="G151" s="81" t="str">
        <f>Objects!$AW$22</f>
        <v>Regulator (Medium Pressure)</v>
      </c>
      <c r="H151" s="91">
        <v>1</v>
      </c>
      <c r="I151" s="84" t="str">
        <f>Objects!$AZ$156</f>
        <v>Hopper</v>
      </c>
      <c r="J151" s="81">
        <v>1</v>
      </c>
      <c r="K151" s="84" t="str">
        <f>Objects!$AW$31</f>
        <v>Heat Exchanger</v>
      </c>
      <c r="L151" s="91">
        <v>1</v>
      </c>
      <c r="M151" s="84" t="str">
        <f>Objects!$K$123</f>
        <v>Beaker (Diesel)</v>
      </c>
      <c r="N151" s="81">
        <v>1</v>
      </c>
      <c r="O151" s="81" t="str">
        <f>Objects!$AZ$154</f>
        <v>Redstone Block</v>
      </c>
      <c r="P151" s="81">
        <v>1</v>
      </c>
      <c r="Q151" s="81" t="str">
        <f>Objects!$K$290</f>
        <v>Cartridge (Sweet Propane Fuel)</v>
      </c>
      <c r="R151" s="91">
        <v>1</v>
      </c>
      <c r="S151" s="84" t="str">
        <f>Objects!$AZ$44</f>
        <v>Iron Block</v>
      </c>
      <c r="T151" s="91">
        <v>1</v>
      </c>
      <c r="U151" s="84" t="str">
        <f>Objects!$AZ$63</f>
        <v>Furnace</v>
      </c>
      <c r="V151" s="81">
        <v>1</v>
      </c>
      <c r="W151" s="84" t="str">
        <f>Objects!$AZ$44</f>
        <v>Iron Block</v>
      </c>
      <c r="X151" s="91">
        <v>1</v>
      </c>
      <c r="Y151" s="81"/>
      <c r="AA151" s="81"/>
      <c r="AB151" s="81"/>
      <c r="AC151" s="81"/>
    </row>
    <row r="152" spans="1:29" ht="15" customHeight="1" x14ac:dyDescent="0.25">
      <c r="A152" s="176" t="str">
        <f>[3]Enums!$A$134</f>
        <v>1.0.0</v>
      </c>
      <c r="B152" s="81" t="b">
        <v>1</v>
      </c>
      <c r="C152" s="81" t="b">
        <v>0</v>
      </c>
      <c r="D152" s="81">
        <v>6</v>
      </c>
      <c r="E152" s="84" t="str">
        <f>Objects!$AT$10</f>
        <v>Chemical Processor</v>
      </c>
      <c r="F152" s="91">
        <v>1</v>
      </c>
      <c r="G152" s="81" t="str">
        <f>Objects!$AW$22</f>
        <v>Regulator (Medium Pressure)</v>
      </c>
      <c r="H152" s="81">
        <v>1</v>
      </c>
      <c r="I152" s="84" t="str">
        <f>Objects!$AZ$156</f>
        <v>Hopper</v>
      </c>
      <c r="J152" s="81">
        <v>1</v>
      </c>
      <c r="K152" s="84" t="str">
        <f>Objects!$AW$31</f>
        <v>Heat Exchanger</v>
      </c>
      <c r="L152" s="81">
        <v>1</v>
      </c>
      <c r="M152" s="84" t="str">
        <f>Objects!$K$290</f>
        <v>Cartridge (Sweet Propane Fuel)</v>
      </c>
      <c r="N152" s="81">
        <v>1</v>
      </c>
      <c r="O152" s="81" t="str">
        <f>Objects!$AZ$154</f>
        <v>Redstone Block</v>
      </c>
      <c r="P152" s="81">
        <v>1</v>
      </c>
      <c r="Q152" s="81" t="str">
        <f>Objects!$K$123</f>
        <v>Beaker (Diesel)</v>
      </c>
      <c r="R152" s="91">
        <v>1</v>
      </c>
      <c r="S152" s="84" t="str">
        <f>Objects!$AZ$44</f>
        <v>Iron Block</v>
      </c>
      <c r="T152" s="81">
        <v>1</v>
      </c>
      <c r="U152" s="81" t="str">
        <f>Objects!$AZ$63</f>
        <v>Furnace</v>
      </c>
      <c r="V152" s="81">
        <v>1</v>
      </c>
      <c r="W152" s="81" t="str">
        <f>Objects!$AZ$44</f>
        <v>Iron Block</v>
      </c>
      <c r="X152" s="91">
        <v>1</v>
      </c>
      <c r="Y152" s="81"/>
      <c r="AA152" s="81"/>
      <c r="AB152" s="81"/>
      <c r="AC152" s="81"/>
    </row>
    <row r="153" spans="1:29" ht="15" customHeight="1" x14ac:dyDescent="0.25">
      <c r="A153" s="121" t="str">
        <f>[3]Enums!$A$137</f>
        <v>1.0.3</v>
      </c>
      <c r="B153" s="81" t="b">
        <v>1</v>
      </c>
      <c r="C153" s="81" t="b">
        <v>0</v>
      </c>
      <c r="D153" s="81">
        <v>8</v>
      </c>
      <c r="E153" s="84" t="str">
        <f>Objects!$AW$37</f>
        <v>Diamond-PEEK Heated Knife</v>
      </c>
      <c r="F153" s="91">
        <v>1</v>
      </c>
      <c r="G153" s="84" t="str">
        <f>Objects!$AY$10</f>
        <v>Diamond</v>
      </c>
      <c r="H153" s="81">
        <v>1</v>
      </c>
      <c r="I153" s="84" t="str">
        <f>Objects!$AY$10</f>
        <v>Diamond</v>
      </c>
      <c r="J153" s="81">
        <v>1</v>
      </c>
      <c r="K153" s="84"/>
      <c r="L153" s="81"/>
      <c r="M153" s="84"/>
      <c r="N153" s="81"/>
      <c r="O153" s="81" t="str">
        <f>Objects!$AZ$154</f>
        <v>Redstone Block</v>
      </c>
      <c r="P153" s="81">
        <v>1</v>
      </c>
      <c r="Q153" s="81"/>
      <c r="R153" s="91"/>
      <c r="S153" s="84"/>
      <c r="T153" s="81"/>
      <c r="U153" s="81" t="str">
        <f>Objects!$AE$19</f>
        <v>Heated Knife Handle (PEEK)</v>
      </c>
      <c r="V153" s="81">
        <v>1</v>
      </c>
      <c r="W153" s="81"/>
      <c r="X153" s="91"/>
      <c r="AA153" s="81"/>
      <c r="AB153" s="81"/>
      <c r="AC153" s="81"/>
    </row>
    <row r="154" spans="1:29" ht="15" customHeight="1" x14ac:dyDescent="0.25">
      <c r="A154" s="33" t="str">
        <f>[3]Enums!$A$144</f>
        <v>1.1.0</v>
      </c>
      <c r="B154" s="81" t="b">
        <v>1</v>
      </c>
      <c r="C154" s="81" t="b">
        <v>0</v>
      </c>
      <c r="D154" s="81">
        <v>8</v>
      </c>
      <c r="E154" s="84" t="str">
        <f>Objects!$AW8</f>
        <v>Flashlight</v>
      </c>
      <c r="F154" s="91">
        <v>1</v>
      </c>
      <c r="G154" s="84" t="str">
        <f>Objects!$AW$30</f>
        <v>Gas Mantle</v>
      </c>
      <c r="H154" s="91">
        <v>1</v>
      </c>
      <c r="I154" s="84" t="str">
        <f>Objects!AW43</f>
        <v>Lead-Acid Battery (1-Cell)</v>
      </c>
      <c r="J154" s="81">
        <v>1</v>
      </c>
      <c r="K154" s="84" t="str">
        <f>Objects!$AE$16</f>
        <v>Flashlight Shaft (PS)</v>
      </c>
      <c r="L154" s="91">
        <v>1</v>
      </c>
      <c r="M154" s="84"/>
      <c r="N154" s="81"/>
      <c r="O154" s="81"/>
      <c r="P154" s="81"/>
      <c r="Q154" s="81"/>
      <c r="R154" s="91"/>
      <c r="S154" s="84"/>
      <c r="T154" s="81"/>
      <c r="U154" s="84"/>
      <c r="V154" s="81"/>
      <c r="W154" s="84"/>
      <c r="X154" s="81"/>
      <c r="AA154" s="81"/>
      <c r="AB154" s="81"/>
      <c r="AC154" s="81"/>
    </row>
    <row r="155" spans="1:29" ht="15" customHeight="1" x14ac:dyDescent="0.25">
      <c r="A155" s="115" t="str">
        <f>[3]Enums!$A$144</f>
        <v>1.1.0</v>
      </c>
      <c r="B155" s="81" t="b">
        <v>1</v>
      </c>
      <c r="C155" s="81" t="b">
        <v>0</v>
      </c>
      <c r="D155" s="81">
        <v>8</v>
      </c>
      <c r="E155" s="84" t="str">
        <f>Objects!$AW$8</f>
        <v>Flashlight</v>
      </c>
      <c r="F155" s="91">
        <v>1</v>
      </c>
      <c r="G155" s="84" t="str">
        <f>Objects!$AW$30</f>
        <v>Gas Mantle</v>
      </c>
      <c r="H155" s="91">
        <v>1</v>
      </c>
      <c r="I155" s="84" t="str">
        <f>Objects!AW45</f>
        <v>Lithium Ion Battery (1-Cell)</v>
      </c>
      <c r="J155" s="81">
        <v>1</v>
      </c>
      <c r="K155" s="84" t="str">
        <f>Objects!$AE$16</f>
        <v>Flashlight Shaft (PS)</v>
      </c>
      <c r="L155" s="91">
        <v>1</v>
      </c>
      <c r="M155" s="84"/>
      <c r="N155" s="81"/>
      <c r="O155" s="81"/>
      <c r="P155" s="81"/>
      <c r="Q155" s="81"/>
      <c r="R155" s="91"/>
      <c r="S155" s="84"/>
      <c r="T155" s="81"/>
      <c r="U155" s="84"/>
      <c r="V155" s="81"/>
      <c r="W155" s="84"/>
      <c r="X155" s="81"/>
      <c r="AA155" s="81"/>
      <c r="AB155" s="81"/>
      <c r="AC155" s="81"/>
    </row>
    <row r="156" spans="1:29" ht="15" customHeight="1" x14ac:dyDescent="0.25">
      <c r="A156" s="115" t="str">
        <f>[3]Enums!$A$144</f>
        <v>1.1.0</v>
      </c>
      <c r="B156" s="81" t="b">
        <v>1</v>
      </c>
      <c r="C156" s="81" t="b">
        <v>0</v>
      </c>
      <c r="D156" s="81">
        <v>8</v>
      </c>
      <c r="E156" s="84" t="str">
        <f>Objects!$AW$8</f>
        <v>Flashlight</v>
      </c>
      <c r="F156" s="91">
        <v>1</v>
      </c>
      <c r="G156" s="81" t="str">
        <f>Objects!$AW$30</f>
        <v>Gas Mantle</v>
      </c>
      <c r="H156" s="81">
        <v>1</v>
      </c>
      <c r="I156" s="84" t="str">
        <f>Objects!AW47</f>
        <v>Nickel Metal Hydride Battery (1-Cell)</v>
      </c>
      <c r="J156" s="81">
        <v>1</v>
      </c>
      <c r="K156" s="81" t="str">
        <f>Objects!$AE$16</f>
        <v>Flashlight Shaft (PS)</v>
      </c>
      <c r="L156" s="91">
        <v>1</v>
      </c>
      <c r="M156" s="84"/>
      <c r="N156" s="81"/>
      <c r="O156" s="81"/>
      <c r="P156" s="81"/>
      <c r="Q156" s="81"/>
      <c r="R156" s="91"/>
      <c r="S156" s="84"/>
      <c r="T156" s="81"/>
      <c r="U156" s="81"/>
      <c r="V156" s="81"/>
      <c r="W156" s="81"/>
      <c r="X156" s="91"/>
      <c r="AA156" s="81"/>
      <c r="AB156" s="81"/>
      <c r="AC156" s="81"/>
    </row>
    <row r="157" spans="1:29" ht="15" customHeight="1" x14ac:dyDescent="0.25">
      <c r="A157" s="115" t="str">
        <f>[3]Enums!$A$144</f>
        <v>1.1.0</v>
      </c>
      <c r="B157" s="81" t="b">
        <v>1</v>
      </c>
      <c r="C157" s="81" t="b">
        <v>0</v>
      </c>
      <c r="D157" s="81">
        <v>8</v>
      </c>
      <c r="E157" s="83" t="str">
        <f>Objects!AW43</f>
        <v>Lead-Acid Battery (1-Cell)</v>
      </c>
      <c r="F157" s="85">
        <v>1</v>
      </c>
      <c r="G157" s="81" t="str">
        <f>Objects!$D$14</f>
        <v>Plumbum (Lead) Ingot</v>
      </c>
      <c r="H157" s="81">
        <v>1</v>
      </c>
      <c r="I157" s="81" t="str">
        <f>Objects!$G$33</f>
        <v>Lead Oxide Catalyst</v>
      </c>
      <c r="J157" s="81">
        <v>1</v>
      </c>
      <c r="K157" s="81" t="str">
        <f>Objects!$D$14</f>
        <v>Plumbum (Lead) Ingot</v>
      </c>
      <c r="L157" s="81">
        <v>1</v>
      </c>
      <c r="M157" s="81" t="str">
        <f>Objects!$AE$134</f>
        <v>Battery Case (SAN)</v>
      </c>
      <c r="N157" s="81">
        <v>1</v>
      </c>
      <c r="O157" s="84" t="str">
        <f>Objects!$AA$23</f>
        <v>Slab (LDPE)</v>
      </c>
      <c r="P157" s="81">
        <v>1</v>
      </c>
      <c r="Q157" s="81" t="str">
        <f>Objects!$K$287</f>
        <v>Beaker (Sulfuric Acid)</v>
      </c>
      <c r="R157" s="91">
        <v>1</v>
      </c>
      <c r="S157" s="84" t="str">
        <f>Objects!$D$14</f>
        <v>Plumbum (Lead) Ingot</v>
      </c>
      <c r="T157" s="81">
        <v>1</v>
      </c>
      <c r="U157" s="81" t="str">
        <f>Objects!$D$14</f>
        <v>Plumbum (Lead) Ingot</v>
      </c>
      <c r="V157" s="81">
        <v>1</v>
      </c>
      <c r="W157" s="81" t="str">
        <f>Objects!$D$14</f>
        <v>Plumbum (Lead) Ingot</v>
      </c>
      <c r="X157" s="91">
        <v>1</v>
      </c>
      <c r="AA157" s="81"/>
      <c r="AB157" s="81"/>
      <c r="AC157" s="81"/>
    </row>
    <row r="158" spans="1:29" ht="15" customHeight="1" x14ac:dyDescent="0.25">
      <c r="A158" s="115" t="str">
        <f>[3]Enums!$A$144</f>
        <v>1.1.0</v>
      </c>
      <c r="B158" s="81" t="b">
        <v>1</v>
      </c>
      <c r="C158" s="81" t="b">
        <v>0</v>
      </c>
      <c r="D158" s="81">
        <v>8</v>
      </c>
      <c r="E158" s="83" t="str">
        <f>Objects!AW44</f>
        <v>Lead-Acid Battery (9-Cell)</v>
      </c>
      <c r="F158" s="85">
        <v>1</v>
      </c>
      <c r="G158" s="81" t="str">
        <f>Objects!$F$14</f>
        <v>Block of Plumbum (Lead)</v>
      </c>
      <c r="H158" s="81">
        <v>1</v>
      </c>
      <c r="I158" s="81" t="str">
        <f>Objects!$G$33</f>
        <v>Lead Oxide Catalyst</v>
      </c>
      <c r="J158" s="81">
        <v>1</v>
      </c>
      <c r="K158" s="81" t="str">
        <f>Objects!$F$14</f>
        <v>Block of Plumbum (Lead)</v>
      </c>
      <c r="L158" s="81">
        <v>1</v>
      </c>
      <c r="M158" s="84" t="str">
        <f>Objects!$AE$134</f>
        <v>Battery Case (SAN)</v>
      </c>
      <c r="N158" s="81">
        <v>1</v>
      </c>
      <c r="O158" s="81" t="str">
        <f>Objects!$AA$23</f>
        <v>Slab (LDPE)</v>
      </c>
      <c r="P158" s="81">
        <v>1</v>
      </c>
      <c r="Q158" s="81" t="str">
        <f>Objects!$K$287</f>
        <v>Beaker (Sulfuric Acid)</v>
      </c>
      <c r="R158" s="91">
        <v>1</v>
      </c>
      <c r="S158" s="81" t="str">
        <f>Objects!$F$14</f>
        <v>Block of Plumbum (Lead)</v>
      </c>
      <c r="T158" s="81">
        <v>1</v>
      </c>
      <c r="U158" s="84" t="str">
        <f>Objects!$F$14</f>
        <v>Block of Plumbum (Lead)</v>
      </c>
      <c r="V158" s="81">
        <v>1</v>
      </c>
      <c r="W158" s="81" t="str">
        <f>Objects!$F$14</f>
        <v>Block of Plumbum (Lead)</v>
      </c>
      <c r="X158" s="91">
        <v>1</v>
      </c>
      <c r="AA158" s="81"/>
      <c r="AB158" s="81"/>
      <c r="AC158" s="81"/>
    </row>
    <row r="159" spans="1:29" ht="15" customHeight="1" x14ac:dyDescent="0.25">
      <c r="A159" s="115" t="str">
        <f>[3]Enums!$A$144</f>
        <v>1.1.0</v>
      </c>
      <c r="B159" s="81" t="b">
        <v>1</v>
      </c>
      <c r="C159" s="81" t="b">
        <v>0</v>
      </c>
      <c r="D159" s="81">
        <v>8</v>
      </c>
      <c r="E159" s="83" t="str">
        <f>Objects!AW45</f>
        <v>Lithium Ion Battery (1-Cell)</v>
      </c>
      <c r="F159" s="91">
        <v>1</v>
      </c>
      <c r="G159" s="81"/>
      <c r="H159" s="81"/>
      <c r="I159" s="84" t="str">
        <f>Objects!$C$19</f>
        <v>Graphite</v>
      </c>
      <c r="J159" s="81">
        <v>1</v>
      </c>
      <c r="K159" s="81"/>
      <c r="L159" s="91"/>
      <c r="M159" s="84" t="str">
        <f>Objects!$AE$134</f>
        <v>Battery Case (SAN)</v>
      </c>
      <c r="N159" s="81">
        <v>1</v>
      </c>
      <c r="O159" s="81" t="str">
        <f>Objects!$AA$23</f>
        <v>Slab (LDPE)</v>
      </c>
      <c r="P159" s="81">
        <v>1</v>
      </c>
      <c r="Q159" s="81" t="str">
        <f>Objects!$N$18</f>
        <v>Bag (Lithium Hexafluorophosphate)</v>
      </c>
      <c r="R159" s="91">
        <v>1</v>
      </c>
      <c r="S159" s="84" t="str">
        <f>Objects!D6</f>
        <v>Nickel Ingot</v>
      </c>
      <c r="T159" s="81">
        <v>1</v>
      </c>
      <c r="U159" s="81" t="str">
        <f>Objects!D5</f>
        <v>Cobalt Ingot</v>
      </c>
      <c r="V159" s="81">
        <v>1</v>
      </c>
      <c r="W159" s="81" t="str">
        <f>Objects!D4</f>
        <v>Manganese Ingot</v>
      </c>
      <c r="X159" s="91">
        <v>1</v>
      </c>
      <c r="AA159" s="81"/>
      <c r="AB159" s="81"/>
      <c r="AC159" s="81"/>
    </row>
    <row r="160" spans="1:29" ht="15" customHeight="1" x14ac:dyDescent="0.25">
      <c r="A160" s="115" t="str">
        <f>[3]Enums!$A$144</f>
        <v>1.1.0</v>
      </c>
      <c r="B160" s="81" t="b">
        <v>1</v>
      </c>
      <c r="C160" s="81" t="b">
        <v>0</v>
      </c>
      <c r="D160" s="81">
        <v>8</v>
      </c>
      <c r="E160" s="83" t="str">
        <f>Objects!AW46</f>
        <v>Lithium Ion Battery (9-Cell)</v>
      </c>
      <c r="F160" s="91">
        <v>1</v>
      </c>
      <c r="G160" s="81" t="str">
        <f>Objects!$C$19</f>
        <v>Graphite</v>
      </c>
      <c r="H160" s="81">
        <v>1</v>
      </c>
      <c r="I160" s="81" t="str">
        <f>Objects!$C$19</f>
        <v>Graphite</v>
      </c>
      <c r="J160" s="81">
        <v>1</v>
      </c>
      <c r="K160" s="81" t="str">
        <f>Objects!$C$19</f>
        <v>Graphite</v>
      </c>
      <c r="L160" s="81">
        <v>1</v>
      </c>
      <c r="M160" s="81" t="str">
        <f>Objects!$AE$134</f>
        <v>Battery Case (SAN)</v>
      </c>
      <c r="N160" s="81">
        <v>1</v>
      </c>
      <c r="O160" s="84" t="str">
        <f>Objects!$AA$23</f>
        <v>Slab (LDPE)</v>
      </c>
      <c r="P160" s="81">
        <v>1</v>
      </c>
      <c r="Q160" s="81" t="str">
        <f>Objects!$N$18</f>
        <v>Bag (Lithium Hexafluorophosphate)</v>
      </c>
      <c r="R160" s="91">
        <v>1</v>
      </c>
      <c r="S160" s="84" t="str">
        <f>Objects!F6</f>
        <v>Block of Nickel</v>
      </c>
      <c r="T160" s="81">
        <v>1</v>
      </c>
      <c r="U160" s="81" t="str">
        <f>Objects!F5</f>
        <v>Block of Cobalt</v>
      </c>
      <c r="V160" s="81">
        <v>1</v>
      </c>
      <c r="W160" s="81" t="str">
        <f>Objects!F4</f>
        <v>Block of Manganese</v>
      </c>
      <c r="X160" s="91">
        <v>1</v>
      </c>
      <c r="AA160" s="81"/>
      <c r="AB160" s="81"/>
      <c r="AC160" s="81"/>
    </row>
    <row r="161" spans="1:29" ht="15" customHeight="1" x14ac:dyDescent="0.25">
      <c r="A161" s="115" t="str">
        <f>[3]Enums!$A$144</f>
        <v>1.1.0</v>
      </c>
      <c r="B161" s="81" t="b">
        <v>1</v>
      </c>
      <c r="C161" s="81" t="b">
        <v>0</v>
      </c>
      <c r="D161" s="81">
        <v>8</v>
      </c>
      <c r="E161" s="83" t="str">
        <f>Objects!AW47</f>
        <v>Nickel Metal Hydride Battery (1-Cell)</v>
      </c>
      <c r="F161" s="91">
        <v>1</v>
      </c>
      <c r="G161" s="81" t="str">
        <f>Objects!$D$24</f>
        <v>Nichrome Ingot</v>
      </c>
      <c r="H161" s="81">
        <v>1</v>
      </c>
      <c r="I161" s="81" t="str">
        <f>Objects!$D$3</f>
        <v>Titanium Ingot</v>
      </c>
      <c r="J161" s="81">
        <v>1</v>
      </c>
      <c r="K161" s="81" t="str">
        <f>Objects!$D$24</f>
        <v>Nichrome Ingot</v>
      </c>
      <c r="L161" s="81">
        <v>1</v>
      </c>
      <c r="M161" s="84" t="str">
        <f>Objects!$AE$134</f>
        <v>Battery Case (SAN)</v>
      </c>
      <c r="N161" s="81">
        <v>1</v>
      </c>
      <c r="O161" s="81" t="str">
        <f>Objects!$AA$23</f>
        <v>Slab (LDPE)</v>
      </c>
      <c r="P161" s="81">
        <v>1</v>
      </c>
      <c r="Q161" s="81" t="str">
        <f>Objects!$J$245</f>
        <v>Bag (Potassium Hydroxide)</v>
      </c>
      <c r="R161" s="91">
        <v>1</v>
      </c>
      <c r="S161" s="81" t="str">
        <f>Objects!$D$6</f>
        <v>Nickel Ingot</v>
      </c>
      <c r="T161" s="81">
        <v>1</v>
      </c>
      <c r="U161" s="84" t="str">
        <f>Objects!$D$6</f>
        <v>Nickel Ingot</v>
      </c>
      <c r="V161" s="81">
        <v>1</v>
      </c>
      <c r="W161" s="81" t="str">
        <f>Objects!$D$6</f>
        <v>Nickel Ingot</v>
      </c>
      <c r="X161" s="91">
        <v>1</v>
      </c>
      <c r="AA161" s="81"/>
      <c r="AB161" s="81"/>
      <c r="AC161" s="81"/>
    </row>
    <row r="162" spans="1:29" ht="15" customHeight="1" x14ac:dyDescent="0.25">
      <c r="A162" s="115" t="str">
        <f>[3]Enums!$A$144</f>
        <v>1.1.0</v>
      </c>
      <c r="B162" s="81" t="b">
        <v>1</v>
      </c>
      <c r="C162" s="81" t="b">
        <v>0</v>
      </c>
      <c r="D162" s="81">
        <v>8</v>
      </c>
      <c r="E162" s="83" t="str">
        <f>Objects!AW48</f>
        <v>Nickel Metal Hydride Battery (9-Cell)</v>
      </c>
      <c r="F162" s="91">
        <v>1</v>
      </c>
      <c r="G162" s="81" t="str">
        <f>Objects!$F$26</f>
        <v>Block of Nichrome</v>
      </c>
      <c r="H162" s="81">
        <v>1</v>
      </c>
      <c r="I162" s="84" t="str">
        <f>Objects!$F$3</f>
        <v>Block of Titanium</v>
      </c>
      <c r="J162" s="81">
        <v>1</v>
      </c>
      <c r="K162" s="81" t="str">
        <f>Objects!$F$26</f>
        <v>Block of Nichrome</v>
      </c>
      <c r="L162" s="81">
        <v>1</v>
      </c>
      <c r="M162" s="84" t="str">
        <f>Objects!$AE$134</f>
        <v>Battery Case (SAN)</v>
      </c>
      <c r="N162" s="81">
        <v>1</v>
      </c>
      <c r="O162" s="81" t="str">
        <f>Objects!$AA$23</f>
        <v>Slab (LDPE)</v>
      </c>
      <c r="P162" s="81">
        <v>1</v>
      </c>
      <c r="Q162" s="81" t="str">
        <f>Objects!$J$245</f>
        <v>Bag (Potassium Hydroxide)</v>
      </c>
      <c r="R162" s="91">
        <v>1</v>
      </c>
      <c r="S162" s="84" t="str">
        <f>Objects!$F$6</f>
        <v>Block of Nickel</v>
      </c>
      <c r="T162" s="81">
        <v>1</v>
      </c>
      <c r="U162" s="81" t="str">
        <f>Objects!$F$6</f>
        <v>Block of Nickel</v>
      </c>
      <c r="V162" s="81">
        <v>1</v>
      </c>
      <c r="W162" s="81" t="str">
        <f>Objects!$F$6</f>
        <v>Block of Nickel</v>
      </c>
      <c r="X162" s="91">
        <v>1</v>
      </c>
      <c r="AA162" s="81"/>
      <c r="AB162" s="81"/>
      <c r="AC162" s="81"/>
    </row>
    <row r="163" spans="1:29" ht="15" customHeight="1" x14ac:dyDescent="0.25">
      <c r="A163" s="115" t="str">
        <f>[3]Enums!$A$134</f>
        <v>1.0.0</v>
      </c>
      <c r="B163" s="81" t="b">
        <v>1</v>
      </c>
      <c r="C163" s="81" t="b">
        <v>0</v>
      </c>
      <c r="D163" s="81">
        <v>8</v>
      </c>
      <c r="E163" s="84" t="str">
        <f>Objects!$AT11</f>
        <v>Oil Derrick</v>
      </c>
      <c r="F163" s="91">
        <v>1</v>
      </c>
      <c r="G163" s="81"/>
      <c r="H163" s="81"/>
      <c r="I163" s="81" t="str">
        <f>Objects!$AW$17</f>
        <v>Structural Truss</v>
      </c>
      <c r="J163" s="81">
        <v>1</v>
      </c>
      <c r="K163" s="81"/>
      <c r="L163" s="81"/>
      <c r="M163" s="81" t="str">
        <f>Objects!$AW$17</f>
        <v>Structural Truss</v>
      </c>
      <c r="N163" s="81">
        <v>1</v>
      </c>
      <c r="O163" s="84" t="str">
        <f>Objects!$AT$12</f>
        <v>Plastic Chest</v>
      </c>
      <c r="P163" s="81">
        <v>1</v>
      </c>
      <c r="Q163" s="81" t="str">
        <f>Objects!$AW$17</f>
        <v>Structural Truss</v>
      </c>
      <c r="R163" s="91">
        <v>1</v>
      </c>
      <c r="S163" s="81" t="str">
        <f>Objects!$AW$17</f>
        <v>Structural Truss</v>
      </c>
      <c r="T163" s="81">
        <v>1</v>
      </c>
      <c r="U163" s="84" t="str">
        <f>Objects!$AW$23</f>
        <v>Regulator (High Pressure)</v>
      </c>
      <c r="V163" s="81">
        <v>1</v>
      </c>
      <c r="W163" s="81" t="str">
        <f>Objects!$AW$17</f>
        <v>Structural Truss</v>
      </c>
      <c r="X163" s="91">
        <v>1</v>
      </c>
      <c r="AA163" s="81"/>
      <c r="AB163" s="81"/>
      <c r="AC163" s="81"/>
    </row>
    <row r="164" spans="1:29" ht="15" customHeight="1" x14ac:dyDescent="0.25">
      <c r="A164" s="115" t="str">
        <f>[3]Enums!$A$144</f>
        <v>1.1.0</v>
      </c>
      <c r="B164" s="81" t="b">
        <v>1</v>
      </c>
      <c r="C164" s="81" t="b">
        <v>0</v>
      </c>
      <c r="D164" s="81">
        <v>8</v>
      </c>
      <c r="E164" s="84" t="str">
        <f>Objects!$AW$24</f>
        <v>Regulator (Extreme Pressure)</v>
      </c>
      <c r="F164" s="90">
        <v>1</v>
      </c>
      <c r="G164" s="81" t="str">
        <f>Objects!$AE$147</f>
        <v>Hose (Extreme Pressure)</v>
      </c>
      <c r="H164" s="81">
        <v>1</v>
      </c>
      <c r="I164" s="81" t="str">
        <f>Objects!$AE$144</f>
        <v>Gasket (Extreme Pressure)</v>
      </c>
      <c r="J164" s="81">
        <v>1</v>
      </c>
      <c r="K164" s="81"/>
      <c r="L164" s="81"/>
      <c r="M164" s="84" t="str">
        <f>Objects!$AE$144</f>
        <v>Gasket (Extreme Pressure)</v>
      </c>
      <c r="N164" s="81">
        <v>1</v>
      </c>
      <c r="O164" s="81" t="str">
        <f>Objects!$AY$77</f>
        <v>Redstone</v>
      </c>
      <c r="P164" s="81">
        <v>1</v>
      </c>
      <c r="Q164" s="81" t="str">
        <f>Objects!$AE$144</f>
        <v>Gasket (Extreme Pressure)</v>
      </c>
      <c r="R164" s="91">
        <v>1</v>
      </c>
      <c r="S164" s="81"/>
      <c r="T164" s="81"/>
      <c r="U164" s="84" t="str">
        <f>Objects!$AE$144</f>
        <v>Gasket (Extreme Pressure)</v>
      </c>
      <c r="V164" s="81">
        <v>1</v>
      </c>
      <c r="W164" s="81" t="str">
        <f>Objects!$AE$147</f>
        <v>Hose (Extreme Pressure)</v>
      </c>
      <c r="X164" s="91">
        <v>1</v>
      </c>
      <c r="AA164" s="81"/>
      <c r="AB164" s="81"/>
      <c r="AC164" s="81"/>
    </row>
    <row r="165" spans="1:29" ht="15" customHeight="1" x14ac:dyDescent="0.25">
      <c r="A165" s="115" t="str">
        <f>[3]Enums!$A$144</f>
        <v>1.1.0</v>
      </c>
      <c r="B165" s="81" t="b">
        <v>1</v>
      </c>
      <c r="C165" s="81" t="b">
        <v>0</v>
      </c>
      <c r="D165" s="81">
        <v>8</v>
      </c>
      <c r="E165" s="84" t="str">
        <f>Objects!$AW$23</f>
        <v>Regulator (High Pressure)</v>
      </c>
      <c r="F165" s="90">
        <v>1</v>
      </c>
      <c r="G165" s="81" t="str">
        <f>Objects!$AE$146</f>
        <v>Hose (High Pressure)</v>
      </c>
      <c r="H165" s="81">
        <v>1</v>
      </c>
      <c r="I165" s="84" t="str">
        <f>Objects!$AE$143</f>
        <v>Gasket (High Pressure)</v>
      </c>
      <c r="J165" s="81">
        <v>1</v>
      </c>
      <c r="K165" s="81"/>
      <c r="L165" s="91"/>
      <c r="M165" s="84" t="str">
        <f>Objects!$AE$143</f>
        <v>Gasket (High Pressure)</v>
      </c>
      <c r="N165" s="81">
        <v>1</v>
      </c>
      <c r="O165" s="81" t="str">
        <f>Objects!$AY$77</f>
        <v>Redstone</v>
      </c>
      <c r="P165" s="81">
        <v>1</v>
      </c>
      <c r="Q165" s="81" t="str">
        <f>Objects!$AE$143</f>
        <v>Gasket (High Pressure)</v>
      </c>
      <c r="R165" s="91">
        <v>1</v>
      </c>
      <c r="S165" s="84"/>
      <c r="T165" s="81"/>
      <c r="U165" s="81" t="str">
        <f>Objects!$AE$143</f>
        <v>Gasket (High Pressure)</v>
      </c>
      <c r="V165" s="81">
        <v>1</v>
      </c>
      <c r="W165" s="81" t="str">
        <f>Objects!$AE$146</f>
        <v>Hose (High Pressure)</v>
      </c>
      <c r="X165" s="91">
        <v>1</v>
      </c>
      <c r="AA165" s="81"/>
      <c r="AB165" s="81"/>
      <c r="AC165" s="81"/>
    </row>
    <row r="166" spans="1:29" ht="15" customHeight="1" x14ac:dyDescent="0.25">
      <c r="A166" s="115" t="str">
        <f>[3]Enums!$A$144</f>
        <v>1.1.0</v>
      </c>
      <c r="B166" s="81" t="b">
        <v>1</v>
      </c>
      <c r="C166" s="81" t="b">
        <v>0</v>
      </c>
      <c r="D166" s="81">
        <v>8</v>
      </c>
      <c r="E166" s="84" t="str">
        <f>Objects!$AW$15</f>
        <v>Scuba Tank (Advanced)</v>
      </c>
      <c r="F166" s="91">
        <v>1</v>
      </c>
      <c r="G166" s="81" t="str">
        <f>Objects!$S$9</f>
        <v>Cartridge (Oxygen)</v>
      </c>
      <c r="H166" s="81">
        <v>1</v>
      </c>
      <c r="I166" s="81" t="str">
        <f>Objects!$AW$15</f>
        <v>Scuba Tank (Advanced)</v>
      </c>
      <c r="J166" s="81">
        <v>1</v>
      </c>
      <c r="K166" s="81" t="str">
        <f>Objects!$S$9</f>
        <v>Cartridge (Oxygen)</v>
      </c>
      <c r="L166" s="81">
        <v>1</v>
      </c>
      <c r="M166" s="81"/>
      <c r="N166" s="81"/>
      <c r="O166" s="84"/>
      <c r="P166" s="81"/>
      <c r="Q166" s="81"/>
      <c r="R166" s="91"/>
      <c r="S166" s="84"/>
      <c r="T166" s="81"/>
      <c r="U166" s="81"/>
      <c r="V166" s="81"/>
      <c r="W166" s="81"/>
      <c r="X166" s="91"/>
      <c r="AA166" s="81"/>
      <c r="AB166" s="81"/>
      <c r="AC166" s="81"/>
    </row>
    <row r="167" spans="1:29" ht="15" customHeight="1" x14ac:dyDescent="0.25">
      <c r="A167" s="115" t="str">
        <f>[3]Enums!$A$144</f>
        <v>1.1.0</v>
      </c>
      <c r="B167" s="81" t="b">
        <v>1</v>
      </c>
      <c r="C167" s="81" t="b">
        <v>0</v>
      </c>
      <c r="D167" s="81">
        <v>8</v>
      </c>
      <c r="E167" s="84" t="str">
        <f>Objects!$AW$15</f>
        <v>Scuba Tank (Advanced)</v>
      </c>
      <c r="F167" s="91">
        <v>1</v>
      </c>
      <c r="G167" s="82"/>
      <c r="L167" s="82"/>
      <c r="M167" s="84" t="str">
        <f>Objects!$S$9</f>
        <v>Cartridge (Oxygen)</v>
      </c>
      <c r="N167" s="81">
        <v>1</v>
      </c>
      <c r="O167" s="81" t="str">
        <f>Objects!$AW$15</f>
        <v>Scuba Tank (Advanced)</v>
      </c>
      <c r="P167" s="81">
        <v>1</v>
      </c>
      <c r="Q167" s="81" t="str">
        <f>Objects!$S$9</f>
        <v>Cartridge (Oxygen)</v>
      </c>
      <c r="R167" s="91">
        <v>1</v>
      </c>
      <c r="S167" s="81"/>
      <c r="T167" s="81"/>
      <c r="U167" s="84"/>
      <c r="V167" s="81"/>
      <c r="W167" s="81"/>
      <c r="X167" s="91"/>
      <c r="AA167" s="81"/>
      <c r="AB167" s="81"/>
      <c r="AC167" s="81"/>
    </row>
    <row r="168" spans="1:29" ht="15" customHeight="1" x14ac:dyDescent="0.25">
      <c r="A168" s="176" t="str">
        <f>[3]Enums!$A$144</f>
        <v>1.1.0</v>
      </c>
      <c r="B168" s="81" t="b">
        <v>1</v>
      </c>
      <c r="C168" s="81" t="b">
        <v>0</v>
      </c>
      <c r="D168" s="81">
        <v>8</v>
      </c>
      <c r="E168" s="84" t="str">
        <f>Objects!$AW$15</f>
        <v>Scuba Tank (Advanced)</v>
      </c>
      <c r="F168" s="91">
        <v>1</v>
      </c>
      <c r="G168" s="82"/>
      <c r="I168" s="83"/>
      <c r="J168" s="85"/>
      <c r="L168" s="82"/>
      <c r="M168" s="81"/>
      <c r="N168" s="81"/>
      <c r="O168" s="81"/>
      <c r="P168" s="81"/>
      <c r="Q168" s="81"/>
      <c r="R168" s="81"/>
      <c r="S168" s="81" t="str">
        <f>Objects!$S$9</f>
        <v>Cartridge (Oxygen)</v>
      </c>
      <c r="T168" s="81">
        <v>1</v>
      </c>
      <c r="U168" s="81" t="str">
        <f>Objects!$AW$15</f>
        <v>Scuba Tank (Advanced)</v>
      </c>
      <c r="V168" s="81">
        <v>1</v>
      </c>
      <c r="W168" s="81" t="str">
        <f>Objects!$S$9</f>
        <v>Cartridge (Oxygen)</v>
      </c>
      <c r="X168" s="91">
        <v>1</v>
      </c>
      <c r="AA168" s="81"/>
      <c r="AB168" s="81"/>
      <c r="AC168" s="81"/>
    </row>
    <row r="169" spans="1:29" ht="15" customHeight="1" x14ac:dyDescent="0.25">
      <c r="A169" s="176" t="str">
        <f>[3]Enums!$A$144</f>
        <v>1.1.0</v>
      </c>
      <c r="B169" s="81" t="b">
        <v>1</v>
      </c>
      <c r="C169" s="81" t="b">
        <v>0</v>
      </c>
      <c r="D169" s="81">
        <v>8</v>
      </c>
      <c r="E169" s="84" t="str">
        <f>Objects!$AW$15</f>
        <v>Scuba Tank (Advanced)</v>
      </c>
      <c r="F169" s="91">
        <v>1</v>
      </c>
      <c r="G169" s="81" t="str">
        <f>Objects!$AE$146</f>
        <v>Hose (High Pressure)</v>
      </c>
      <c r="H169" s="81">
        <v>1</v>
      </c>
      <c r="I169" s="84" t="str">
        <f>Objects!$AW$23</f>
        <v>Regulator (High Pressure)</v>
      </c>
      <c r="J169" s="91">
        <v>1</v>
      </c>
      <c r="K169" s="81" t="str">
        <f>Objects!$AE$146</f>
        <v>Hose (High Pressure)</v>
      </c>
      <c r="L169" s="81">
        <v>1</v>
      </c>
      <c r="M169" s="81" t="str">
        <f>Objects!$S$9</f>
        <v>Cartridge (Oxygen)</v>
      </c>
      <c r="N169" s="81">
        <v>1</v>
      </c>
      <c r="O169" s="81" t="str">
        <f>Objects!$AL$52</f>
        <v>SBR Wetsuit</v>
      </c>
      <c r="P169" s="81">
        <v>1</v>
      </c>
      <c r="Q169" s="81" t="str">
        <f>Objects!$S$9</f>
        <v>Cartridge (Oxygen)</v>
      </c>
      <c r="R169" s="81">
        <v>1</v>
      </c>
      <c r="S169" s="81"/>
      <c r="T169" s="81"/>
      <c r="U169" s="81"/>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1" t="str">
        <f>Objects!$AE$146</f>
        <v>Hose (High Pressure)</v>
      </c>
      <c r="H170" s="81">
        <v>1</v>
      </c>
      <c r="I170" s="84" t="str">
        <f>Objects!$AW$23</f>
        <v>Regulator (High Pressure)</v>
      </c>
      <c r="J170" s="91">
        <v>1</v>
      </c>
      <c r="K170" s="81" t="str">
        <f>Objects!$AE$146</f>
        <v>Hose (High Pressure)</v>
      </c>
      <c r="L170" s="81">
        <v>1</v>
      </c>
      <c r="M170" s="81" t="str">
        <f>Objects!$S$9</f>
        <v>Cartridge (Oxygen)</v>
      </c>
      <c r="N170" s="81">
        <v>1</v>
      </c>
      <c r="O170" s="81" t="str">
        <f>Objects!$AL$53</f>
        <v>NBR Wetsuit</v>
      </c>
      <c r="P170" s="81">
        <v>1</v>
      </c>
      <c r="Q170" s="81" t="str">
        <f>Objects!$S$9</f>
        <v>Cartridge (Oxygen)</v>
      </c>
      <c r="R170" s="81">
        <v>1</v>
      </c>
      <c r="S170" s="81"/>
      <c r="T170" s="81"/>
      <c r="U170" s="81"/>
      <c r="V170" s="81"/>
      <c r="W170" s="81"/>
      <c r="X170" s="91"/>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Objects!$AL$54</f>
        <v>HNBR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Objects!$AW$16</f>
        <v>Scuba Tank (Pro)</v>
      </c>
      <c r="F172" s="91">
        <v>1</v>
      </c>
      <c r="G172" s="81" t="str">
        <f>Objects!$S$9</f>
        <v>Cartridge (Oxygen)</v>
      </c>
      <c r="H172" s="81">
        <v>1</v>
      </c>
      <c r="I172" s="84" t="str">
        <f>Objects!$AW$16</f>
        <v>Scuba Tank (Pro)</v>
      </c>
      <c r="J172" s="91">
        <v>1</v>
      </c>
      <c r="K172" s="81" t="str">
        <f>Objects!$S$9</f>
        <v>Cartridge (Oxygen)</v>
      </c>
      <c r="L172" s="91">
        <v>1</v>
      </c>
      <c r="M172" s="81"/>
      <c r="N172" s="81"/>
      <c r="O172" s="81"/>
      <c r="P172" s="81"/>
      <c r="Q172" s="81"/>
      <c r="R172" s="81"/>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Objects!$AW$16</f>
        <v>Scuba Tank (Pro)</v>
      </c>
      <c r="F173" s="91">
        <v>1</v>
      </c>
      <c r="G173" s="82"/>
      <c r="I173" s="83"/>
      <c r="J173" s="85"/>
      <c r="L173" s="82"/>
      <c r="M173" s="81" t="str">
        <f>Objects!$S$9</f>
        <v>Cartridge (Oxygen)</v>
      </c>
      <c r="N173" s="81">
        <v>1</v>
      </c>
      <c r="O173" s="81" t="str">
        <f>Objects!$AW$16</f>
        <v>Scuba Tank (Pro)</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2"/>
      <c r="L174" s="82"/>
      <c r="M174" s="81"/>
      <c r="N174" s="81"/>
      <c r="O174" s="84"/>
      <c r="P174" s="91"/>
      <c r="Q174" s="81"/>
      <c r="R174" s="81"/>
      <c r="S174" s="81" t="str">
        <f>Objects!$S$9</f>
        <v>Cartridge (Oxygen)</v>
      </c>
      <c r="T174" s="81">
        <v>1</v>
      </c>
      <c r="U174" s="81" t="str">
        <f>Objects!$AW$16</f>
        <v>Scuba Tank (Pro)</v>
      </c>
      <c r="V174" s="81">
        <v>1</v>
      </c>
      <c r="W174" s="81" t="str">
        <f>Objects!$S$9</f>
        <v>Cartridge (Oxygen)</v>
      </c>
      <c r="X174" s="91">
        <v>1</v>
      </c>
      <c r="AA174" s="81"/>
      <c r="AB174" s="81"/>
      <c r="AC174" s="81"/>
    </row>
    <row r="175" spans="1:29" ht="15" customHeight="1" x14ac:dyDescent="0.25">
      <c r="A175" s="176" t="str">
        <f>[3]Enums!$A$144</f>
        <v>1.1.0</v>
      </c>
      <c r="B175" s="81" t="b">
        <v>1</v>
      </c>
      <c r="C175" s="81" t="b">
        <v>0</v>
      </c>
      <c r="D175" s="81">
        <v>8</v>
      </c>
      <c r="E175" s="84" t="str">
        <f>Objects!$AW$16</f>
        <v>Scuba Tank (Pro)</v>
      </c>
      <c r="F175" s="91">
        <v>1</v>
      </c>
      <c r="G175" s="81" t="str">
        <f>Objects!$AE$147</f>
        <v>Hose (Extreme Pressure)</v>
      </c>
      <c r="H175" s="81">
        <v>1</v>
      </c>
      <c r="I175" s="81" t="str">
        <f>Objects!$AW$24</f>
        <v>Regulator (Extreme Pressure)</v>
      </c>
      <c r="J175" s="81">
        <v>1</v>
      </c>
      <c r="K175" s="81" t="str">
        <f>Objects!$AE$147</f>
        <v>Hose (Extreme Pressure)</v>
      </c>
      <c r="L175" s="81">
        <v>1</v>
      </c>
      <c r="M175" s="81" t="str">
        <f>Objects!$S$9</f>
        <v>Cartridge (Oxygen)</v>
      </c>
      <c r="N175" s="81">
        <v>1</v>
      </c>
      <c r="O175" s="84" t="str">
        <f>Objects!$AL$55</f>
        <v>CIIR Wetsuit</v>
      </c>
      <c r="P175" s="9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1" t="str">
        <f>Objects!$AE$147</f>
        <v>Hose (Extreme Pressure)</v>
      </c>
      <c r="H176" s="81">
        <v>1</v>
      </c>
      <c r="I176" s="81" t="str">
        <f>Objects!$AW$24</f>
        <v>Regulator (Extreme Pressure)</v>
      </c>
      <c r="J176" s="81">
        <v>1</v>
      </c>
      <c r="K176" s="81" t="str">
        <f>Objects!$AE$147</f>
        <v>Hose (Extreme Pressure)</v>
      </c>
      <c r="L176" s="81">
        <v>1</v>
      </c>
      <c r="M176" s="81" t="str">
        <f>Objects!$S$9</f>
        <v>Cartridge (Oxygen)</v>
      </c>
      <c r="N176" s="81">
        <v>1</v>
      </c>
      <c r="O176" s="84" t="str">
        <f>Objects!$AL$56</f>
        <v>BIIR Wetsuit</v>
      </c>
      <c r="P176" s="91">
        <v>1</v>
      </c>
      <c r="Q176" s="81" t="str">
        <f>Objects!$S$9</f>
        <v>Cartridge (Oxygen)</v>
      </c>
      <c r="R176" s="81">
        <v>1</v>
      </c>
      <c r="S176" s="81"/>
      <c r="T176" s="81"/>
      <c r="U176" s="81"/>
      <c r="V176" s="81"/>
      <c r="W176" s="81"/>
      <c r="X176" s="91"/>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Objects!$AL$57</f>
        <v>EPDM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Objects!$AL$58</f>
        <v>EVA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Objects!$AL$59</f>
        <v>PUR Wetsuit</v>
      </c>
      <c r="P179" s="91">
        <v>1</v>
      </c>
      <c r="Q179" s="81" t="str">
        <f>Objects!$S$9</f>
        <v>Cartridge (Oxygen)</v>
      </c>
      <c r="R179" s="81">
        <v>1</v>
      </c>
      <c r="S179" s="81"/>
      <c r="T179" s="81"/>
      <c r="U179" s="81"/>
      <c r="V179" s="81"/>
      <c r="W179" s="81"/>
      <c r="X179" s="91"/>
      <c r="AA179" s="81"/>
      <c r="AB179" s="81"/>
      <c r="AC179" s="81"/>
    </row>
    <row r="180" spans="1:29" ht="15" customHeight="1" x14ac:dyDescent="0.25">
      <c r="A180" s="121" t="str">
        <f>[3]Enums!$A$137</f>
        <v>1.0.3</v>
      </c>
      <c r="B180" s="81" t="b">
        <v>1</v>
      </c>
      <c r="C180" s="81" t="b">
        <v>0</v>
      </c>
      <c r="D180" s="81">
        <v>8</v>
      </c>
      <c r="E180" s="84" t="str">
        <f>Objects!$AW$40</f>
        <v>Stainless-PEEK Heated Knife</v>
      </c>
      <c r="F180" s="91">
        <v>1</v>
      </c>
      <c r="G180" s="81" t="str">
        <f>Objects!$D$18</f>
        <v>Stainless Steel Ingot</v>
      </c>
      <c r="H180" s="81">
        <v>1</v>
      </c>
      <c r="I180" s="81" t="str">
        <f>Objects!$D$18</f>
        <v>Stainless Steel Ingot</v>
      </c>
      <c r="J180" s="81">
        <v>1</v>
      </c>
      <c r="K180" s="81"/>
      <c r="L180" s="91"/>
      <c r="M180" s="81"/>
      <c r="N180" s="81"/>
      <c r="O180" s="84" t="str">
        <f>Objects!$AZ$154</f>
        <v>Redstone Block</v>
      </c>
      <c r="P180" s="91">
        <v>1</v>
      </c>
      <c r="Q180" s="81"/>
      <c r="R180" s="81"/>
      <c r="S180" s="81"/>
      <c r="T180" s="81"/>
      <c r="U180" s="81" t="str">
        <f>Objects!$AE$19</f>
        <v>Heated Knife Handle (PEEK)</v>
      </c>
      <c r="V180" s="81">
        <v>1</v>
      </c>
      <c r="W180" s="81"/>
      <c r="X180" s="91"/>
      <c r="AA180" s="81"/>
      <c r="AB180" s="81"/>
      <c r="AC180" s="81"/>
    </row>
    <row r="181" spans="1:29" ht="15" customHeight="1" x14ac:dyDescent="0.25">
      <c r="A181" s="33" t="str">
        <f>[3]Enums!$A$144</f>
        <v>1.1.0</v>
      </c>
      <c r="B181" s="81" t="b">
        <v>1</v>
      </c>
      <c r="C181" s="81" t="b">
        <v>1</v>
      </c>
      <c r="D181" s="81">
        <v>8</v>
      </c>
      <c r="E181" s="84" t="str">
        <f>Objects!$AK$48</f>
        <v>The Emperor's New Kevlar Helmet</v>
      </c>
      <c r="F181" s="91">
        <v>1</v>
      </c>
      <c r="G181" s="81" t="str">
        <f>Objects!$AK$5</f>
        <v>Kevlar Helmet</v>
      </c>
      <c r="H181" s="81">
        <v>1</v>
      </c>
      <c r="I181" s="81" t="str">
        <f>Objects!$AK$38</f>
        <v>The Emperor's New Hat</v>
      </c>
      <c r="J181" s="81">
        <v>1</v>
      </c>
      <c r="K181" s="81"/>
      <c r="L181" s="81"/>
      <c r="M181" s="81"/>
      <c r="N181" s="81"/>
      <c r="O181" s="84"/>
      <c r="P181" s="91"/>
      <c r="Q181" s="81"/>
      <c r="R181" s="81"/>
      <c r="S181" s="81"/>
      <c r="T181" s="81"/>
      <c r="U181" s="81"/>
      <c r="V181" s="81"/>
      <c r="W181" s="81"/>
      <c r="X181" s="91"/>
      <c r="AA181" s="81"/>
      <c r="AB181" s="81"/>
      <c r="AC181" s="81"/>
    </row>
    <row r="182" spans="1:29" ht="15" customHeight="1" x14ac:dyDescent="0.25">
      <c r="A182" s="33" t="str">
        <f>[3]Enums!$A$144</f>
        <v>1.1.0</v>
      </c>
      <c r="B182" s="81" t="b">
        <v>1</v>
      </c>
      <c r="C182" s="81" t="b">
        <v>1</v>
      </c>
      <c r="D182" s="81">
        <v>8</v>
      </c>
      <c r="E182" s="84" t="str">
        <f>Objects!$AM$48</f>
        <v>The Emperor's New Kevlar Pants</v>
      </c>
      <c r="F182" s="91">
        <v>1</v>
      </c>
      <c r="G182" s="81" t="str">
        <f>Objects!$AM$5</f>
        <v>Kevlar Pants</v>
      </c>
      <c r="H182" s="81">
        <v>1</v>
      </c>
      <c r="I182" s="81" t="str">
        <f>Objects!$AM$38</f>
        <v>The Emperor's New Pants</v>
      </c>
      <c r="J182" s="81">
        <v>1</v>
      </c>
      <c r="K182" s="81"/>
      <c r="L182" s="81"/>
      <c r="M182" s="81"/>
      <c r="N182" s="81"/>
      <c r="O182" s="81"/>
      <c r="P182" s="81"/>
      <c r="Q182" s="81"/>
      <c r="R182" s="81"/>
      <c r="S182" s="81"/>
      <c r="T182" s="81"/>
      <c r="U182" s="84"/>
      <c r="V182" s="91"/>
      <c r="W182" s="81"/>
      <c r="X182" s="81"/>
      <c r="AA182" s="81"/>
      <c r="AB182" s="81"/>
      <c r="AC182" s="81"/>
    </row>
    <row r="183" spans="1:29" ht="15" customHeight="1" x14ac:dyDescent="0.25">
      <c r="A183" s="33" t="str">
        <f>[3]Enums!$A$144</f>
        <v>1.1.0</v>
      </c>
      <c r="B183" s="81" t="b">
        <v>1</v>
      </c>
      <c r="C183" s="81" t="b">
        <v>1</v>
      </c>
      <c r="D183" s="81">
        <v>8</v>
      </c>
      <c r="E183" s="84" t="str">
        <f>Objects!$AN$48</f>
        <v>The Emperor's New Kevlar Shoes</v>
      </c>
      <c r="F183" s="91">
        <v>1</v>
      </c>
      <c r="G183" s="81" t="str">
        <f>Objects!$AN$5</f>
        <v>Kevlar Shoes</v>
      </c>
      <c r="H183" s="81">
        <v>1</v>
      </c>
      <c r="I183" s="81" t="str">
        <f>Objects!$AN$38</f>
        <v>The Emperor's New Shoes</v>
      </c>
      <c r="J183" s="81">
        <v>1</v>
      </c>
      <c r="K183" s="81"/>
      <c r="L183" s="81"/>
      <c r="M183" s="81"/>
      <c r="N183" s="81"/>
      <c r="O183" s="81"/>
      <c r="P183" s="81"/>
      <c r="Q183" s="81"/>
      <c r="R183" s="81"/>
      <c r="S183" s="81"/>
      <c r="T183" s="81"/>
      <c r="U183" s="84"/>
      <c r="V183" s="91"/>
      <c r="W183" s="81"/>
      <c r="X183" s="81"/>
      <c r="AA183" s="81"/>
      <c r="AB183" s="81"/>
      <c r="AC183" s="81"/>
    </row>
    <row r="184" spans="1:29" ht="15" customHeight="1" x14ac:dyDescent="0.25">
      <c r="A184" s="33" t="str">
        <f>[3]Enums!$A$144</f>
        <v>1.1.0</v>
      </c>
      <c r="B184" s="81" t="b">
        <v>1</v>
      </c>
      <c r="C184" s="81" t="b">
        <v>1</v>
      </c>
      <c r="D184" s="81">
        <v>8</v>
      </c>
      <c r="E184" s="84" t="str">
        <f>Objects!$AL$48</f>
        <v>The Emperor's New Kevlar Vest</v>
      </c>
      <c r="F184" s="91">
        <v>1</v>
      </c>
      <c r="G184" s="81" t="str">
        <f>Objects!$AL$5</f>
        <v>Kevlar Vest</v>
      </c>
      <c r="H184" s="81">
        <v>1</v>
      </c>
      <c r="I184" s="81" t="str">
        <f>Objects!$AL$38</f>
        <v>The Emperor's New Jacket</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[3]Enums!$A$134</f>
        <v>1.0.0</v>
      </c>
      <c r="B185" s="81" t="b">
        <v>1</v>
      </c>
      <c r="C185" s="81" t="b">
        <v>0</v>
      </c>
      <c r="D185" s="81">
        <v>9</v>
      </c>
      <c r="E185" s="84" t="str">
        <f>Objects!$AW$9</f>
        <v>Jet Pack (Beginner)</v>
      </c>
      <c r="F185" s="91">
        <v>1</v>
      </c>
      <c r="G185" s="81" t="str">
        <f>Objects!$AE$14</f>
        <v>Hose (Low Pressure)</v>
      </c>
      <c r="H185" s="81">
        <v>1</v>
      </c>
      <c r="I185" s="81" t="str">
        <f>Objects!$AW$21</f>
        <v>Regulator (Low Pressure)</v>
      </c>
      <c r="J185" s="81">
        <v>1</v>
      </c>
      <c r="K185" s="81" t="str">
        <f>Objects!$AE$14</f>
        <v>Hose (Low Pressure)</v>
      </c>
      <c r="L185" s="81">
        <v>1</v>
      </c>
      <c r="M185" s="81" t="str">
        <f>Objects!$I$24</f>
        <v>Cartridge (Propane)</v>
      </c>
      <c r="N185" s="81">
        <v>1</v>
      </c>
      <c r="O185" s="81" t="str">
        <f>Objects!$AL$5</f>
        <v>Kevlar Vest</v>
      </c>
      <c r="P185" s="81">
        <v>1</v>
      </c>
      <c r="Q185" s="81" t="str">
        <f>Objects!$I$24</f>
        <v>Cartridge (Propane)</v>
      </c>
      <c r="R185" s="81">
        <v>1</v>
      </c>
      <c r="S185" s="81"/>
      <c r="T185" s="81"/>
      <c r="U185" s="84"/>
      <c r="V185" s="91"/>
      <c r="W185" s="81"/>
      <c r="X185" s="81"/>
      <c r="AA185" s="81"/>
      <c r="AB185" s="81"/>
      <c r="AC185" s="81"/>
    </row>
    <row r="186" spans="1:29" ht="15" customHeight="1" x14ac:dyDescent="0.25">
      <c r="A186" s="33" t="str">
        <f>[3]Enums!$A$134</f>
        <v>1.0.0</v>
      </c>
      <c r="B186" s="81" t="b">
        <v>1</v>
      </c>
      <c r="C186" s="81" t="b">
        <v>0</v>
      </c>
      <c r="D186" s="81">
        <v>9</v>
      </c>
      <c r="E186" s="84" t="str">
        <f>Objects!$AW11</f>
        <v>Laser</v>
      </c>
      <c r="F186" s="91">
        <v>1</v>
      </c>
      <c r="G186" s="84"/>
      <c r="H186" s="81"/>
      <c r="I186" s="81" t="str">
        <f>Objects!$AY$145</f>
        <v>Nether Star</v>
      </c>
      <c r="J186" s="81">
        <v>1</v>
      </c>
      <c r="K186" s="81"/>
      <c r="L186" s="91"/>
      <c r="M186" s="84" t="str">
        <f>Objects!$AY$145</f>
        <v>Nether Star</v>
      </c>
      <c r="N186" s="81">
        <v>1</v>
      </c>
      <c r="O186" s="81" t="str">
        <f>Objects!$AZ$154</f>
        <v>Redstone Block</v>
      </c>
      <c r="P186" s="81">
        <v>1</v>
      </c>
      <c r="Q186" s="81" t="str">
        <f>Objects!$AY$145</f>
        <v>Nether Star</v>
      </c>
      <c r="R186" s="91">
        <v>1</v>
      </c>
      <c r="S186" s="84"/>
      <c r="T186" s="81"/>
      <c r="U186" s="81" t="str">
        <f>Objects!$AY$145</f>
        <v>Nether Star</v>
      </c>
      <c r="V186" s="81">
        <v>1</v>
      </c>
      <c r="W186" s="81"/>
      <c r="X186" s="91"/>
      <c r="AA186" s="81"/>
      <c r="AB186" s="81"/>
      <c r="AC186" s="81"/>
    </row>
    <row r="187" spans="1:29" ht="15" customHeight="1" x14ac:dyDescent="0.25">
      <c r="A187" s="33" t="str">
        <f>[3]Enums!$A$134</f>
        <v>1.0.0</v>
      </c>
      <c r="B187" s="81" t="b">
        <v>1</v>
      </c>
      <c r="C187" s="81" t="b">
        <v>0</v>
      </c>
      <c r="D187" s="81">
        <v>8</v>
      </c>
      <c r="E187" s="84" t="str">
        <f>Objects!$AW$17</f>
        <v>Structural Truss</v>
      </c>
      <c r="F187" s="91">
        <v>1</v>
      </c>
      <c r="G187" s="84" t="str">
        <f>Objects!$D$16</f>
        <v>Aluminum Ingot</v>
      </c>
      <c r="H187" s="81">
        <v>1</v>
      </c>
      <c r="I187" s="81"/>
      <c r="J187" s="81"/>
      <c r="K187" s="81" t="str">
        <f t="shared" ref="K187:K192" si="0">G187</f>
        <v>Aluminum Ingot</v>
      </c>
      <c r="L187" s="91">
        <v>1</v>
      </c>
      <c r="M187" s="84"/>
      <c r="N187" s="81"/>
      <c r="O187" s="81" t="str">
        <f t="shared" ref="O187:O192" si="1">G187</f>
        <v>Aluminum Ingot</v>
      </c>
      <c r="P187" s="81">
        <v>1</v>
      </c>
      <c r="Q187" s="81"/>
      <c r="R187" s="91"/>
      <c r="S187" s="84" t="str">
        <f t="shared" ref="S187:S192" si="2">G187</f>
        <v>Aluminum Ingot</v>
      </c>
      <c r="T187" s="81">
        <v>1</v>
      </c>
      <c r="U187" s="81"/>
      <c r="V187" s="81"/>
      <c r="W187" s="81" t="str">
        <f t="shared" ref="W187:W192" si="3">G187</f>
        <v>Aluminum Ingot</v>
      </c>
      <c r="X187" s="91">
        <v>1</v>
      </c>
      <c r="AA187" s="81"/>
      <c r="AB187" s="81"/>
      <c r="AC187" s="81"/>
    </row>
    <row r="188" spans="1:29" ht="15" customHeight="1" x14ac:dyDescent="0.25">
      <c r="A188" s="33" t="str">
        <f>[3]Enums!$A$134</f>
        <v>1.0.0</v>
      </c>
      <c r="B188" s="81" t="b">
        <v>1</v>
      </c>
      <c r="C188" s="81" t="b">
        <v>0</v>
      </c>
      <c r="D188" s="81">
        <v>8</v>
      </c>
      <c r="E188" s="84" t="str">
        <f>Objects!$AW$17</f>
        <v>Structural Truss</v>
      </c>
      <c r="F188" s="91">
        <v>1</v>
      </c>
      <c r="G188" s="84" t="str">
        <f>Objects!$D$19</f>
        <v>Brass Ingot</v>
      </c>
      <c r="H188" s="81">
        <v>1</v>
      </c>
      <c r="I188" s="81"/>
      <c r="J188" s="81"/>
      <c r="K188" s="81" t="str">
        <f t="shared" si="0"/>
        <v>Brass Ingot</v>
      </c>
      <c r="L188" s="91">
        <v>1</v>
      </c>
      <c r="M188" s="84"/>
      <c r="N188" s="81"/>
      <c r="O188" s="81" t="str">
        <f t="shared" si="1"/>
        <v>Brass Ingot</v>
      </c>
      <c r="P188" s="81">
        <v>1</v>
      </c>
      <c r="Q188" s="81"/>
      <c r="R188" s="91"/>
      <c r="S188" s="84" t="str">
        <f t="shared" si="2"/>
        <v>Brass Ingot</v>
      </c>
      <c r="T188" s="81">
        <v>1</v>
      </c>
      <c r="U188" s="81"/>
      <c r="V188" s="81"/>
      <c r="W188" s="81" t="str">
        <f t="shared" si="3"/>
        <v>Brass Ingot</v>
      </c>
      <c r="X188" s="91">
        <v>1</v>
      </c>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Objects!$D$20</f>
        <v>Bronze Ingot</v>
      </c>
      <c r="H189" s="81">
        <v>1</v>
      </c>
      <c r="I189" s="81"/>
      <c r="J189" s="81"/>
      <c r="K189" s="81" t="str">
        <f t="shared" si="0"/>
        <v>Bronze Ingot</v>
      </c>
      <c r="L189" s="91">
        <v>1</v>
      </c>
      <c r="M189" s="84"/>
      <c r="N189" s="81"/>
      <c r="O189" s="81" t="str">
        <f t="shared" si="1"/>
        <v>Bronze Ingot</v>
      </c>
      <c r="P189" s="81">
        <v>1</v>
      </c>
      <c r="Q189" s="81"/>
      <c r="R189" s="91"/>
      <c r="S189" s="84" t="str">
        <f t="shared" si="2"/>
        <v>Bronze Ingot</v>
      </c>
      <c r="T189" s="81">
        <v>1</v>
      </c>
      <c r="U189" s="81"/>
      <c r="V189" s="81"/>
      <c r="W189" s="81" t="str">
        <f t="shared" si="3"/>
        <v>Bronze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Objects!$D$3</f>
        <v>Titanium Ingot</v>
      </c>
      <c r="H190" s="81">
        <v>1</v>
      </c>
      <c r="I190" s="81"/>
      <c r="J190" s="81"/>
      <c r="K190" s="81" t="str">
        <f t="shared" si="0"/>
        <v>Titanium Ingot</v>
      </c>
      <c r="L190" s="91">
        <v>1</v>
      </c>
      <c r="M190" s="84"/>
      <c r="N190" s="81"/>
      <c r="O190" s="81" t="str">
        <f t="shared" si="1"/>
        <v>Titanium Ingot</v>
      </c>
      <c r="P190" s="81">
        <v>1</v>
      </c>
      <c r="Q190" s="81"/>
      <c r="R190" s="91"/>
      <c r="S190" s="84" t="str">
        <f t="shared" si="2"/>
        <v>Titanium Ingot</v>
      </c>
      <c r="T190" s="81">
        <v>1</v>
      </c>
      <c r="U190" s="81"/>
      <c r="V190" s="81"/>
      <c r="W190" s="81" t="str">
        <f t="shared" si="3"/>
        <v>Titanium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Objects!$D$9</f>
        <v>Palladium Ingot</v>
      </c>
      <c r="H191" s="81">
        <v>1</v>
      </c>
      <c r="I191" s="81"/>
      <c r="J191" s="81"/>
      <c r="K191" s="81" t="str">
        <f t="shared" si="0"/>
        <v>Palladium Ingot</v>
      </c>
      <c r="L191" s="91">
        <v>1</v>
      </c>
      <c r="M191" s="84"/>
      <c r="N191" s="81"/>
      <c r="O191" s="81" t="str">
        <f t="shared" si="1"/>
        <v>Palladium Ingot</v>
      </c>
      <c r="P191" s="81">
        <v>1</v>
      </c>
      <c r="Q191" s="81"/>
      <c r="R191" s="91"/>
      <c r="S191" s="84" t="str">
        <f t="shared" si="2"/>
        <v>Palladium Ingot</v>
      </c>
      <c r="T191" s="81">
        <v>1</v>
      </c>
      <c r="U191" s="81"/>
      <c r="V191" s="81"/>
      <c r="W191" s="81" t="str">
        <f t="shared" si="3"/>
        <v>Palladium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Objects!$D$13</f>
        <v>Platinum Ingot</v>
      </c>
      <c r="H192" s="81">
        <v>1</v>
      </c>
      <c r="I192" s="81"/>
      <c r="J192" s="81"/>
      <c r="K192" s="81" t="str">
        <f t="shared" si="0"/>
        <v>Platinum Ingot</v>
      </c>
      <c r="L192" s="91">
        <v>1</v>
      </c>
      <c r="M192" s="84"/>
      <c r="N192" s="81"/>
      <c r="O192" s="81" t="str">
        <f t="shared" si="1"/>
        <v>Platinum Ingot</v>
      </c>
      <c r="P192" s="81">
        <v>1</v>
      </c>
      <c r="Q192" s="81"/>
      <c r="R192" s="91"/>
      <c r="S192" s="84" t="str">
        <f t="shared" si="2"/>
        <v>Platinum Ingot</v>
      </c>
      <c r="T192" s="81">
        <v>1</v>
      </c>
      <c r="U192" s="81"/>
      <c r="V192" s="81"/>
      <c r="W192" s="81" t="str">
        <f t="shared" si="3"/>
        <v>Platinum Ingot</v>
      </c>
      <c r="X192" s="91">
        <v>1</v>
      </c>
      <c r="AA192" s="81"/>
      <c r="AB192" s="81"/>
      <c r="AC192" s="81"/>
    </row>
    <row r="193" spans="1:29" ht="15" customHeight="1" x14ac:dyDescent="0.25">
      <c r="A193" s="33" t="str">
        <f>[3]Enums!$A$144</f>
        <v>1.1.0</v>
      </c>
      <c r="B193" s="81" t="b">
        <v>1</v>
      </c>
      <c r="C193" s="81" t="b">
        <v>1</v>
      </c>
      <c r="D193" s="81">
        <v>6</v>
      </c>
      <c r="E193" s="174" t="str">
        <f>Objects!$AW$53</f>
        <v>Jet Pack (Intermediate)</v>
      </c>
      <c r="F193" s="174">
        <v>1</v>
      </c>
      <c r="G193" s="174" t="str">
        <f>Objects!$I$24</f>
        <v>Cartridge (Propane)</v>
      </c>
      <c r="H193" s="174">
        <v>2</v>
      </c>
      <c r="I193" s="174" t="str">
        <f>Objects!$AW$53</f>
        <v>Jet Pack (Intermediate)</v>
      </c>
      <c r="J193" s="81">
        <v>1</v>
      </c>
      <c r="K193" s="81"/>
      <c r="L193" s="91"/>
      <c r="M193" s="84"/>
      <c r="N193" s="81"/>
      <c r="O193" s="81"/>
      <c r="P193" s="81"/>
      <c r="Q193" s="81"/>
      <c r="R193" s="91"/>
      <c r="S193" s="84"/>
      <c r="T193" s="81"/>
      <c r="U193" s="81"/>
      <c r="V193" s="81"/>
      <c r="W193" s="81"/>
      <c r="X193" s="91"/>
      <c r="AA193" s="81"/>
      <c r="AB193" s="81"/>
      <c r="AC193" s="81"/>
    </row>
    <row r="194" spans="1:29" ht="15" customHeight="1" x14ac:dyDescent="0.25">
      <c r="A194" s="33" t="str">
        <f>[3]Enums!$A$134</f>
        <v>1.0.0</v>
      </c>
      <c r="B194" s="81" t="b">
        <v>1</v>
      </c>
      <c r="C194" s="81" t="b">
        <v>0</v>
      </c>
      <c r="D194" s="81">
        <v>9</v>
      </c>
      <c r="E194" s="174" t="str">
        <f>Objects!$AW$53</f>
        <v>Jet Pack (Intermediate)</v>
      </c>
      <c r="F194" s="91">
        <v>1</v>
      </c>
      <c r="G194" s="81" t="str">
        <f>Objects!$AE$145</f>
        <v>Hose (Medium Pressure)</v>
      </c>
      <c r="H194" s="81">
        <v>1</v>
      </c>
      <c r="I194" s="81" t="str">
        <f>Objects!$AW$22</f>
        <v>Regulator (Medium Pressure)</v>
      </c>
      <c r="J194" s="81">
        <v>1</v>
      </c>
      <c r="K194" s="81" t="str">
        <f>Objects!$AE$145</f>
        <v>Hose (Medium Pressure)</v>
      </c>
      <c r="L194" s="81">
        <v>1</v>
      </c>
      <c r="M194" s="81" t="str">
        <f>Objects!$I$24</f>
        <v>Cartridge (Propane)</v>
      </c>
      <c r="N194" s="81">
        <v>1</v>
      </c>
      <c r="O194" s="81" t="str">
        <f>Objects!$AL$5</f>
        <v>Kevlar Vest</v>
      </c>
      <c r="P194" s="81">
        <v>1</v>
      </c>
      <c r="Q194" s="81" t="str">
        <f>Objects!$I$24</f>
        <v>Cartridge (Propane)</v>
      </c>
      <c r="R194" s="81">
        <v>1</v>
      </c>
      <c r="S194" s="81"/>
      <c r="T194" s="81"/>
      <c r="U194" s="84"/>
      <c r="V194" s="91"/>
      <c r="W194" s="81"/>
      <c r="X194" s="81"/>
      <c r="AA194" s="81"/>
      <c r="AB194" s="81"/>
      <c r="AC194" s="81"/>
    </row>
    <row r="195" spans="1:29" ht="15" customHeight="1" x14ac:dyDescent="0.25">
      <c r="A195" s="33" t="str">
        <f>[3]Enums!$A$144</f>
        <v>1.1.0</v>
      </c>
      <c r="B195" s="81" t="b">
        <v>1</v>
      </c>
      <c r="C195" s="81" t="b">
        <v>1</v>
      </c>
      <c r="D195" s="81">
        <v>6</v>
      </c>
      <c r="E195" s="174" t="str">
        <f>Objects!$AW$54</f>
        <v>Jet Pack (Advanced)</v>
      </c>
      <c r="F195" s="174">
        <v>1</v>
      </c>
      <c r="G195" s="174" t="str">
        <f>Objects!$I$24</f>
        <v>Cartridge (Propane)</v>
      </c>
      <c r="H195" s="174">
        <v>2</v>
      </c>
      <c r="I195" s="174" t="str">
        <f>Objects!$AW$54</f>
        <v>Jet Pack (Advanced)</v>
      </c>
      <c r="J195" s="81">
        <v>1</v>
      </c>
      <c r="K195" s="81"/>
      <c r="L195" s="91"/>
      <c r="M195" s="84"/>
      <c r="N195" s="81"/>
      <c r="O195" s="81"/>
      <c r="P195" s="81"/>
      <c r="Q195" s="81"/>
      <c r="R195" s="91"/>
      <c r="S195" s="84"/>
      <c r="T195" s="81"/>
      <c r="U195" s="81"/>
      <c r="V195" s="81"/>
      <c r="W195" s="81"/>
      <c r="X195" s="91"/>
      <c r="AA195" s="81"/>
      <c r="AB195" s="81"/>
      <c r="AC195" s="81"/>
    </row>
    <row r="196" spans="1:29" ht="15" customHeight="1" x14ac:dyDescent="0.25">
      <c r="A196" s="33" t="str">
        <f>[3]Enums!$A$134</f>
        <v>1.0.0</v>
      </c>
      <c r="B196" s="81" t="b">
        <v>1</v>
      </c>
      <c r="C196" s="81" t="b">
        <v>0</v>
      </c>
      <c r="D196" s="81">
        <v>9</v>
      </c>
      <c r="E196" s="174" t="str">
        <f>Objects!$AW$54</f>
        <v>Jet Pack (Advanced)</v>
      </c>
      <c r="F196" s="91">
        <v>1</v>
      </c>
      <c r="G196" s="81" t="str">
        <f>Objects!$AE$146</f>
        <v>Hose (High Pressure)</v>
      </c>
      <c r="H196" s="81">
        <v>1</v>
      </c>
      <c r="I196" s="81" t="str">
        <f>Objects!$AW$23</f>
        <v>Regulator (High Pressure)</v>
      </c>
      <c r="J196" s="81">
        <v>1</v>
      </c>
      <c r="K196" s="81" t="str">
        <f>Objects!$AE$146</f>
        <v>Hose (High Pressure)</v>
      </c>
      <c r="L196" s="81">
        <v>1</v>
      </c>
      <c r="M196" s="81" t="str">
        <f>Objects!$I$24</f>
        <v>Cartridge (Propane)</v>
      </c>
      <c r="N196" s="81">
        <v>1</v>
      </c>
      <c r="O196" s="81" t="str">
        <f>Objects!$AL$5</f>
        <v>Kevlar Vest</v>
      </c>
      <c r="P196" s="81">
        <v>1</v>
      </c>
      <c r="Q196" s="81" t="str">
        <f>Objects!$I$24</f>
        <v>Cartridge (Propane)</v>
      </c>
      <c r="R196" s="81">
        <v>1</v>
      </c>
      <c r="S196" s="81"/>
      <c r="T196" s="81"/>
      <c r="U196" s="84"/>
      <c r="V196" s="91"/>
      <c r="W196" s="81"/>
      <c r="X196" s="81"/>
      <c r="AA196" s="81"/>
      <c r="AB196" s="81"/>
      <c r="AC196" s="81"/>
    </row>
    <row r="197" spans="1:29" ht="15" customHeight="1" x14ac:dyDescent="0.25">
      <c r="A197" s="33" t="str">
        <f>[3]Enums!$A$144</f>
        <v>1.1.0</v>
      </c>
      <c r="B197" s="81" t="b">
        <v>1</v>
      </c>
      <c r="C197" s="81" t="b">
        <v>1</v>
      </c>
      <c r="D197" s="81">
        <v>6</v>
      </c>
      <c r="E197" s="174" t="str">
        <f>Objects!$AW$55</f>
        <v>Jet Pack (Pro)</v>
      </c>
      <c r="F197" s="174">
        <v>1</v>
      </c>
      <c r="G197" s="174" t="str">
        <f>Objects!$I$24</f>
        <v>Cartridge (Propane)</v>
      </c>
      <c r="H197" s="174">
        <v>2</v>
      </c>
      <c r="I197" s="174" t="str">
        <f>Objects!$AW$55</f>
        <v>Jet Pack (Pro)</v>
      </c>
      <c r="J197" s="81">
        <v>1</v>
      </c>
      <c r="K197" s="81"/>
      <c r="L197" s="91"/>
      <c r="M197" s="84"/>
      <c r="N197" s="81"/>
      <c r="O197" s="81"/>
      <c r="P197" s="81"/>
      <c r="Q197" s="81"/>
      <c r="R197" s="91"/>
      <c r="S197" s="84"/>
      <c r="T197" s="81"/>
      <c r="U197" s="81"/>
      <c r="V197" s="81"/>
      <c r="W197" s="81"/>
      <c r="X197" s="91"/>
      <c r="AA197" s="81"/>
      <c r="AB197" s="81"/>
      <c r="AC197" s="81"/>
    </row>
    <row r="198" spans="1:29" ht="15" customHeight="1" x14ac:dyDescent="0.25">
      <c r="A198" s="33" t="str">
        <f>[3]Enums!$A$134</f>
        <v>1.0.0</v>
      </c>
      <c r="B198" s="81" t="b">
        <v>1</v>
      </c>
      <c r="C198" s="81" t="b">
        <v>0</v>
      </c>
      <c r="D198" s="81">
        <v>9</v>
      </c>
      <c r="E198" s="174" t="str">
        <f>Objects!$AW$55</f>
        <v>Jet Pack (Pro)</v>
      </c>
      <c r="F198" s="91">
        <v>1</v>
      </c>
      <c r="G198" s="81" t="str">
        <f>Objects!$AE$147</f>
        <v>Hose (Extreme Pressure)</v>
      </c>
      <c r="H198" s="81">
        <v>1</v>
      </c>
      <c r="I198" s="81" t="str">
        <f>Objects!$AW$24</f>
        <v>Regulator (Extreme Pressure)</v>
      </c>
      <c r="J198" s="81">
        <v>1</v>
      </c>
      <c r="K198" s="81" t="str">
        <f>Objects!$AE$147</f>
        <v>Hose (Extreme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[3]Enums!$A$146</f>
        <v>1.1.2</v>
      </c>
      <c r="B199" s="81" t="b">
        <v>1</v>
      </c>
      <c r="C199" s="81" t="b">
        <v>0</v>
      </c>
      <c r="D199" s="81">
        <v>8</v>
      </c>
      <c r="E199" s="83" t="str">
        <f>Objects!$AW$56</f>
        <v>Carbon Fiber Weave</v>
      </c>
      <c r="F199" s="91">
        <v>1</v>
      </c>
      <c r="G199" s="84" t="str">
        <f>Objects!$AE$25</f>
        <v>Fibers (Carbon Fiber)</v>
      </c>
      <c r="H199" s="81">
        <v>1</v>
      </c>
      <c r="I199" s="81"/>
      <c r="J199" s="81"/>
      <c r="K199" s="84" t="str">
        <f>Objects!$AE$25</f>
        <v>Fibers (Carbon Fiber)</v>
      </c>
      <c r="L199" s="81">
        <v>1</v>
      </c>
      <c r="M199" s="84"/>
      <c r="N199" s="81"/>
      <c r="O199" s="84" t="str">
        <f>Objects!$AE$25</f>
        <v>Fibers (Carbon Fiber)</v>
      </c>
      <c r="P199" s="81">
        <v>1</v>
      </c>
      <c r="Q199" s="81"/>
      <c r="R199" s="91"/>
      <c r="S199" s="84" t="str">
        <f>Objects!$AE$25</f>
        <v>Fibers (Carbon Fiber)</v>
      </c>
      <c r="T199" s="81">
        <v>1</v>
      </c>
      <c r="U199" s="81"/>
      <c r="V199" s="81"/>
      <c r="W199" s="84" t="str">
        <f>Objects!$AE$25</f>
        <v>Fibers (Carbon Fiber)</v>
      </c>
      <c r="X199" s="81">
        <v>1</v>
      </c>
      <c r="AA199" s="81"/>
      <c r="AB199" s="81"/>
      <c r="AC199" s="81"/>
    </row>
    <row r="200" spans="1:29" ht="15" customHeight="1" x14ac:dyDescent="0.25">
      <c r="A200" s="33" t="str">
        <f>[3]Enums!$A$149</f>
        <v>1.2.3</v>
      </c>
      <c r="B200" s="81" t="b">
        <v>1</v>
      </c>
      <c r="C200" s="81" t="b">
        <v>0</v>
      </c>
      <c r="D200" s="81">
        <v>8</v>
      </c>
      <c r="E200" s="83" t="str">
        <f>Objects!$AW$57</f>
        <v>Freeze Ray (Beginner)</v>
      </c>
      <c r="F200" s="91">
        <v>1</v>
      </c>
      <c r="G200" s="84"/>
      <c r="H200" s="81"/>
      <c r="I200" s="81" t="str">
        <f>Objects!$AW$21</f>
        <v>Regulator (Low Pressure)</v>
      </c>
      <c r="J200" s="81">
        <v>1</v>
      </c>
      <c r="K200" s="81" t="str">
        <f>Objects!$AE$14</f>
        <v>Hose (Low Pressure)</v>
      </c>
      <c r="L200" s="91">
        <v>1</v>
      </c>
      <c r="M200" s="84" t="str">
        <f>Objects!$K$317</f>
        <v>Beaker (Deionized Water)</v>
      </c>
      <c r="N200" s="81">
        <v>1</v>
      </c>
      <c r="O200" s="81" t="str">
        <f>Objects!$AL$5</f>
        <v>Kevlar Vest</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[3]Enums!$A$149</f>
        <v>1.2.3</v>
      </c>
      <c r="B201" s="81" t="b">
        <v>1</v>
      </c>
      <c r="C201" s="81" t="b">
        <v>0</v>
      </c>
      <c r="D201" s="81">
        <v>8</v>
      </c>
      <c r="E201" s="83" t="str">
        <f>Objects!$AW$58</f>
        <v>Freeze Ray (Intermediate)</v>
      </c>
      <c r="F201" s="91">
        <v>1</v>
      </c>
      <c r="G201" s="84"/>
      <c r="H201" s="81"/>
      <c r="I201" s="81" t="str">
        <f>Objects!$AW$22</f>
        <v>Regulator (Medium Pressure)</v>
      </c>
      <c r="J201" s="81">
        <v>1</v>
      </c>
      <c r="K201" s="81" t="str">
        <f>Objects!$AE$145</f>
        <v>Hose (Medium Pressure)</v>
      </c>
      <c r="L201" s="91">
        <v>1</v>
      </c>
      <c r="M201" s="84" t="str">
        <f>Objects!$K$317</f>
        <v>Beaker (Deionized Water)</v>
      </c>
      <c r="N201" s="81">
        <v>1</v>
      </c>
      <c r="O201" s="81" t="str">
        <f>Objects!$AL$5</f>
        <v>Kevlar Vest</v>
      </c>
      <c r="P201" s="81">
        <v>1</v>
      </c>
      <c r="Q201" s="81" t="str">
        <f>Objects!$I$24</f>
        <v>Cartridge (Propane)</v>
      </c>
      <c r="R201" s="91">
        <v>1</v>
      </c>
      <c r="S201" s="84"/>
      <c r="T201" s="81"/>
      <c r="U201" s="81"/>
      <c r="V201" s="81"/>
      <c r="W201" s="81"/>
      <c r="X201" s="91"/>
      <c r="AA201" s="81"/>
      <c r="AB201" s="81"/>
      <c r="AC201" s="81"/>
    </row>
    <row r="202" spans="1:29" ht="15" customHeight="1" x14ac:dyDescent="0.25">
      <c r="A202" s="33" t="str">
        <f>[3]Enums!$A$149</f>
        <v>1.2.3</v>
      </c>
      <c r="B202" s="81" t="b">
        <v>1</v>
      </c>
      <c r="C202" s="81" t="b">
        <v>0</v>
      </c>
      <c r="D202" s="81">
        <v>8</v>
      </c>
      <c r="E202" s="83" t="str">
        <f>Objects!$AW$59</f>
        <v>Freeze Ray (Advanced)</v>
      </c>
      <c r="F202" s="91">
        <v>1</v>
      </c>
      <c r="G202" s="84"/>
      <c r="H202" s="81"/>
      <c r="I202" s="81" t="str">
        <f>Objects!$AW$23</f>
        <v>Regulator (High Pressure)</v>
      </c>
      <c r="J202" s="81">
        <v>1</v>
      </c>
      <c r="K202" s="81" t="str">
        <f>Objects!$AE$146</f>
        <v>Hose (High Pressure)</v>
      </c>
      <c r="L202" s="91">
        <v>1</v>
      </c>
      <c r="M202" s="84" t="str">
        <f>Objects!$L$317</f>
        <v>Drum (Deionized Water)</v>
      </c>
      <c r="N202" s="81">
        <v>1</v>
      </c>
      <c r="O202" s="81" t="str">
        <f>Objects!$AL$5</f>
        <v>Kevlar Vest</v>
      </c>
      <c r="P202" s="81">
        <v>1</v>
      </c>
      <c r="Q202" s="81" t="str">
        <f>Objects!$I$24</f>
        <v>Cartridge (Propane)</v>
      </c>
      <c r="R202" s="91">
        <v>1</v>
      </c>
      <c r="S202" s="84"/>
      <c r="T202" s="81"/>
      <c r="U202" s="81"/>
      <c r="V202" s="81"/>
      <c r="W202" s="81"/>
      <c r="X202" s="91"/>
      <c r="AA202" s="81"/>
      <c r="AB202" s="81"/>
      <c r="AC202" s="81"/>
    </row>
    <row r="203" spans="1:29" ht="15" customHeight="1" x14ac:dyDescent="0.25">
      <c r="A203" s="33" t="str">
        <f>[3]Enums!$A$149</f>
        <v>1.2.3</v>
      </c>
      <c r="B203" s="81" t="b">
        <v>1</v>
      </c>
      <c r="C203" s="81" t="b">
        <v>0</v>
      </c>
      <c r="D203" s="81">
        <v>8</v>
      </c>
      <c r="E203" s="83" t="str">
        <f>Objects!$AW$60</f>
        <v>Freeze Ray (Pro)</v>
      </c>
      <c r="F203" s="91">
        <v>1</v>
      </c>
      <c r="G203" s="84"/>
      <c r="H203" s="81"/>
      <c r="I203" s="81" t="str">
        <f>Objects!$AW$24</f>
        <v>Regulator (Extreme Pressure)</v>
      </c>
      <c r="J203" s="81">
        <v>1</v>
      </c>
      <c r="K203" s="81" t="str">
        <f>Objects!$AE$147</f>
        <v>Hose (Extreme Pressure)</v>
      </c>
      <c r="L203" s="91">
        <v>1</v>
      </c>
      <c r="M203" s="84" t="str">
        <f>Objects!$L$317</f>
        <v>Drum (Deionized Water)</v>
      </c>
      <c r="N203" s="81">
        <v>1</v>
      </c>
      <c r="O203" s="81" t="str">
        <f>Objects!$AL$5</f>
        <v>Kevlar Vest</v>
      </c>
      <c r="P203" s="81">
        <v>1</v>
      </c>
      <c r="Q203" s="81" t="str">
        <f>Objects!$I$24</f>
        <v>Cartridge (Propane)</v>
      </c>
      <c r="R203" s="91">
        <v>1</v>
      </c>
      <c r="S203" s="84"/>
      <c r="T203" s="81"/>
      <c r="U203" s="81"/>
      <c r="V203" s="81"/>
      <c r="W203" s="81"/>
      <c r="X203" s="91"/>
      <c r="AA203" s="81"/>
      <c r="AB203" s="81"/>
      <c r="AC203" s="81"/>
    </row>
    <row r="204" spans="1:29" ht="15" customHeight="1" x14ac:dyDescent="0.25">
      <c r="A204" s="33" t="str">
        <f>[3]Enums!$A$149</f>
        <v>1.2.3</v>
      </c>
      <c r="B204" s="81" t="b">
        <v>1</v>
      </c>
      <c r="C204" s="81" t="b">
        <v>0</v>
      </c>
      <c r="D204" s="81">
        <v>8</v>
      </c>
      <c r="E204" s="83" t="str">
        <f>Objects!$AW$61</f>
        <v>Water Cannon (Beginner)</v>
      </c>
      <c r="F204" s="91">
        <v>1</v>
      </c>
      <c r="G204" s="84"/>
      <c r="H204" s="81"/>
      <c r="I204" s="81" t="str">
        <f>Objects!$AW$21</f>
        <v>Regulator (Low Pressure)</v>
      </c>
      <c r="J204" s="81">
        <v>1</v>
      </c>
      <c r="K204" s="81" t="str">
        <f>Objects!$AE$14</f>
        <v>Hose (Low Pressure)</v>
      </c>
      <c r="L204" s="91">
        <v>1</v>
      </c>
      <c r="M204" s="84" t="str">
        <f>Objects!$O$21</f>
        <v>Beaker (Salt Water)</v>
      </c>
      <c r="N204" s="81">
        <v>1</v>
      </c>
      <c r="O204" s="81" t="str">
        <f>Objects!$AL$5</f>
        <v>Kevlar Vest</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[3]Enums!$A$149</f>
        <v>1.2.3</v>
      </c>
      <c r="B205" s="81" t="b">
        <v>1</v>
      </c>
      <c r="C205" s="81" t="b">
        <v>0</v>
      </c>
      <c r="D205" s="81">
        <v>8</v>
      </c>
      <c r="E205" s="83" t="str">
        <f>Objects!$AW$62</f>
        <v>Water Cannon (Intermediate)</v>
      </c>
      <c r="F205" s="91">
        <v>1</v>
      </c>
      <c r="G205" s="84"/>
      <c r="H205" s="81"/>
      <c r="I205" s="81" t="str">
        <f>Objects!$AW$22</f>
        <v>Regulator (Medium Pressure)</v>
      </c>
      <c r="J205" s="81">
        <v>1</v>
      </c>
      <c r="K205" s="81" t="str">
        <f>Objects!$AE$145</f>
        <v>Hose (Medium Pressure)</v>
      </c>
      <c r="L205" s="91">
        <v>1</v>
      </c>
      <c r="M205" s="84" t="str">
        <f>Objects!$O$21</f>
        <v>Beaker (Salt Water)</v>
      </c>
      <c r="N205" s="81">
        <v>1</v>
      </c>
      <c r="O205" s="81" t="str">
        <f>Objects!$AL$5</f>
        <v>Kevlar Vest</v>
      </c>
      <c r="P205" s="81">
        <v>1</v>
      </c>
      <c r="Q205" s="81" t="str">
        <f>Objects!$I$24</f>
        <v>Cartridge (Propane)</v>
      </c>
      <c r="R205" s="91">
        <v>1</v>
      </c>
      <c r="S205" s="84"/>
      <c r="T205" s="81"/>
      <c r="U205" s="81"/>
      <c r="V205" s="81"/>
      <c r="W205" s="81"/>
      <c r="X205" s="91"/>
      <c r="AA205" s="81"/>
      <c r="AB205" s="81"/>
      <c r="AC205" s="81"/>
    </row>
    <row r="206" spans="1:29" ht="15" customHeight="1" x14ac:dyDescent="0.25">
      <c r="A206" s="33" t="str">
        <f>[3]Enums!$A$149</f>
        <v>1.2.3</v>
      </c>
      <c r="B206" s="81" t="b">
        <v>1</v>
      </c>
      <c r="C206" s="81" t="b">
        <v>0</v>
      </c>
      <c r="D206" s="81">
        <v>8</v>
      </c>
      <c r="E206" s="83" t="str">
        <f>Objects!$AW$63</f>
        <v>Water Cannon (Advanced)</v>
      </c>
      <c r="F206" s="91">
        <v>1</v>
      </c>
      <c r="G206" s="84"/>
      <c r="H206" s="81"/>
      <c r="I206" s="81" t="str">
        <f>Objects!$AW$23</f>
        <v>Regulator (High Pressure)</v>
      </c>
      <c r="J206" s="81">
        <v>1</v>
      </c>
      <c r="K206" s="81" t="str">
        <f>Objects!$AE$146</f>
        <v>Hose (High Pressure)</v>
      </c>
      <c r="L206" s="91">
        <v>1</v>
      </c>
      <c r="M206" s="84" t="str">
        <f>Objects!$P$21</f>
        <v>Drum (Salt Water)</v>
      </c>
      <c r="N206" s="81">
        <v>1</v>
      </c>
      <c r="O206" s="81" t="str">
        <f>Objects!$AL$5</f>
        <v>Kevlar Vest</v>
      </c>
      <c r="P206" s="81">
        <v>1</v>
      </c>
      <c r="Q206" s="81" t="str">
        <f>Objects!$I$24</f>
        <v>Cartridge (Propane)</v>
      </c>
      <c r="R206" s="91">
        <v>1</v>
      </c>
      <c r="S206" s="84"/>
      <c r="T206" s="81"/>
      <c r="U206" s="81"/>
      <c r="V206" s="81"/>
      <c r="W206" s="81"/>
      <c r="X206" s="91"/>
      <c r="AA206" s="81"/>
      <c r="AB206" s="81"/>
      <c r="AC206" s="81"/>
    </row>
    <row r="207" spans="1:29" ht="15" customHeight="1" x14ac:dyDescent="0.25">
      <c r="A207" s="33" t="str">
        <f>[3]Enums!$A$149</f>
        <v>1.2.3</v>
      </c>
      <c r="B207" s="81" t="b">
        <v>1</v>
      </c>
      <c r="C207" s="81" t="b">
        <v>0</v>
      </c>
      <c r="D207" s="81">
        <v>8</v>
      </c>
      <c r="E207" s="83" t="str">
        <f>Objects!$AW$64</f>
        <v>Water Cannon (Pro)</v>
      </c>
      <c r="F207" s="91">
        <v>1</v>
      </c>
      <c r="G207" s="84"/>
      <c r="H207" s="81"/>
      <c r="I207" s="81" t="str">
        <f>Objects!$AW$24</f>
        <v>Regulator (Extreme Pressure)</v>
      </c>
      <c r="J207" s="81">
        <v>1</v>
      </c>
      <c r="K207" s="81" t="str">
        <f>Objects!$AE$147</f>
        <v>Hose (Extreme Pressure)</v>
      </c>
      <c r="L207" s="91">
        <v>1</v>
      </c>
      <c r="M207" s="84" t="str">
        <f>Objects!$P$21</f>
        <v>Drum (Salt Water)</v>
      </c>
      <c r="N207" s="81">
        <v>1</v>
      </c>
      <c r="O207" s="81" t="str">
        <f>Objects!$AL$5</f>
        <v>Kevlar Vest</v>
      </c>
      <c r="P207" s="81">
        <v>1</v>
      </c>
      <c r="Q207" s="81" t="str">
        <f>Objects!$I$24</f>
        <v>Cartridge (Propane)</v>
      </c>
      <c r="R207" s="91">
        <v>1</v>
      </c>
      <c r="S207" s="84"/>
      <c r="T207" s="81"/>
      <c r="U207" s="81"/>
      <c r="V207" s="81"/>
      <c r="W207" s="81"/>
      <c r="X207" s="91"/>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t="str">
        <f>Objects!$K$317</f>
        <v>Beaker (Deionized Water)</v>
      </c>
      <c r="H208" s="81">
        <v>1</v>
      </c>
      <c r="I208" s="83" t="str">
        <f>Objects!$AW$57</f>
        <v>Freeze Ray (Beginner)</v>
      </c>
      <c r="J208" s="81">
        <v>1</v>
      </c>
      <c r="K208" s="81" t="str">
        <f>Objects!$I$24</f>
        <v>Cartridge (Propane)</v>
      </c>
      <c r="L208" s="91">
        <v>1</v>
      </c>
      <c r="M208" s="84"/>
      <c r="N208" s="81"/>
      <c r="O208" s="81"/>
      <c r="P208" s="81"/>
      <c r="Q208" s="81"/>
      <c r="R208" s="91"/>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Objects!$AW$57</f>
        <v>Freeze Ray (Beginner)</v>
      </c>
      <c r="F209" s="91">
        <v>1</v>
      </c>
      <c r="G209" s="84"/>
      <c r="H209" s="81"/>
      <c r="I209" s="81"/>
      <c r="J209" s="81"/>
      <c r="K209" s="81"/>
      <c r="L209" s="91"/>
      <c r="M209" s="84" t="str">
        <f>Objects!$K$317</f>
        <v>Beaker (Deionized Water)</v>
      </c>
      <c r="N209" s="81">
        <v>1</v>
      </c>
      <c r="O209" s="83" t="str">
        <f>Objects!$AW$57</f>
        <v>Freeze Ray (Beginner)</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Objects!$AW$57</f>
        <v>Freeze Ray (Beginner)</v>
      </c>
      <c r="F210" s="91">
        <v>1</v>
      </c>
      <c r="G210" s="84"/>
      <c r="H210" s="81"/>
      <c r="I210" s="81"/>
      <c r="J210" s="81"/>
      <c r="K210" s="81"/>
      <c r="L210" s="91"/>
      <c r="M210" s="84"/>
      <c r="N210" s="81"/>
      <c r="O210" s="81"/>
      <c r="P210" s="81"/>
      <c r="Q210" s="81"/>
      <c r="R210" s="91"/>
      <c r="S210" s="84" t="str">
        <f>Objects!$K$317</f>
        <v>Beaker (Deionized Water)</v>
      </c>
      <c r="T210" s="81">
        <v>1</v>
      </c>
      <c r="U210" s="83" t="str">
        <f>Objects!$AW$57</f>
        <v>Freeze Ray (Beginner)</v>
      </c>
      <c r="V210" s="81">
        <v>1</v>
      </c>
      <c r="W210" s="81" t="str">
        <f>Objects!$I$24</f>
        <v>Cartridge (Propane)</v>
      </c>
      <c r="X210" s="91">
        <v>1</v>
      </c>
      <c r="AA210" s="81"/>
      <c r="AB210" s="81"/>
      <c r="AC210" s="81"/>
    </row>
    <row r="211" spans="1:29" ht="15" customHeight="1" x14ac:dyDescent="0.25">
      <c r="A211" s="33" t="str">
        <f>[3]Enums!$A$149</f>
        <v>1.2.3</v>
      </c>
      <c r="B211" s="81" t="b">
        <v>1</v>
      </c>
      <c r="C211" s="81" t="b">
        <v>0</v>
      </c>
      <c r="D211" s="81">
        <v>8</v>
      </c>
      <c r="E211" s="83" t="str">
        <f>Objects!$AW$58</f>
        <v>Freeze Ray (Intermediate)</v>
      </c>
      <c r="F211" s="91">
        <v>1</v>
      </c>
      <c r="G211" s="84" t="str">
        <f>Objects!$K$317</f>
        <v>Beaker (Deionized Water)</v>
      </c>
      <c r="H211" s="81">
        <v>1</v>
      </c>
      <c r="I211" s="83" t="str">
        <f>Objects!$AW$58</f>
        <v>Freeze Ray (Intermediate)</v>
      </c>
      <c r="J211" s="81">
        <v>1</v>
      </c>
      <c r="K211" s="81" t="str">
        <f>Objects!$I$24</f>
        <v>Cartridge (Propane)</v>
      </c>
      <c r="L211" s="91">
        <v>1</v>
      </c>
      <c r="M211" s="84"/>
      <c r="N211" s="81"/>
      <c r="O211" s="81"/>
      <c r="P211" s="81"/>
      <c r="Q211" s="81"/>
      <c r="R211" s="91"/>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Objects!$AW$58</f>
        <v>Freeze Ray (Intermediate)</v>
      </c>
      <c r="F212" s="91">
        <v>1</v>
      </c>
      <c r="G212" s="84"/>
      <c r="H212" s="81"/>
      <c r="I212" s="81"/>
      <c r="J212" s="81"/>
      <c r="K212" s="81"/>
      <c r="L212" s="91"/>
      <c r="M212" s="84" t="str">
        <f>Objects!$K$317</f>
        <v>Beaker (Deionized Water)</v>
      </c>
      <c r="N212" s="81">
        <v>1</v>
      </c>
      <c r="O212" s="83" t="str">
        <f>Objects!$AW$58</f>
        <v>Freeze Ray (Intermediate)</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Objects!$AW$58</f>
        <v>Freeze Ray (Intermediate)</v>
      </c>
      <c r="F213" s="91">
        <v>1</v>
      </c>
      <c r="G213" s="84"/>
      <c r="H213" s="81"/>
      <c r="I213" s="81"/>
      <c r="J213" s="81"/>
      <c r="K213" s="81"/>
      <c r="L213" s="91"/>
      <c r="M213" s="84"/>
      <c r="N213" s="81"/>
      <c r="O213" s="81"/>
      <c r="P213" s="81"/>
      <c r="Q213" s="81"/>
      <c r="R213" s="91"/>
      <c r="S213" s="84" t="str">
        <f>Objects!$K$317</f>
        <v>Beaker (Deionized Water)</v>
      </c>
      <c r="T213" s="81">
        <v>1</v>
      </c>
      <c r="U213" s="83" t="str">
        <f>Objects!$AW$58</f>
        <v>Freeze Ray (Intermediate)</v>
      </c>
      <c r="V213" s="81">
        <v>1</v>
      </c>
      <c r="W213" s="81" t="str">
        <f>Objects!$I$24</f>
        <v>Cartridge (Propane)</v>
      </c>
      <c r="X213" s="91">
        <v>1</v>
      </c>
      <c r="AA213" s="81"/>
      <c r="AB213" s="81"/>
      <c r="AC213" s="81"/>
    </row>
    <row r="214" spans="1:29" ht="15" customHeight="1" x14ac:dyDescent="0.25">
      <c r="A214" s="33" t="str">
        <f>[3]Enums!$A$149</f>
        <v>1.2.3</v>
      </c>
      <c r="B214" s="81" t="b">
        <v>1</v>
      </c>
      <c r="C214" s="81" t="b">
        <v>0</v>
      </c>
      <c r="D214" s="81">
        <v>8</v>
      </c>
      <c r="E214" s="83" t="str">
        <f>Objects!$AW$59</f>
        <v>Freeze Ray (Advanced)</v>
      </c>
      <c r="F214" s="91">
        <v>1</v>
      </c>
      <c r="G214" s="84" t="str">
        <f>Objects!$L$317</f>
        <v>Drum (Deionized Water)</v>
      </c>
      <c r="H214" s="81">
        <v>1</v>
      </c>
      <c r="I214" s="83" t="str">
        <f>Objects!$AW$59</f>
        <v>Freeze Ray (Advanced)</v>
      </c>
      <c r="J214" s="81">
        <v>1</v>
      </c>
      <c r="K214" s="81" t="str">
        <f>Objects!$I$24</f>
        <v>Cartridge (Propane)</v>
      </c>
      <c r="L214" s="91">
        <v>1</v>
      </c>
      <c r="M214" s="84"/>
      <c r="N214" s="81"/>
      <c r="O214" s="81"/>
      <c r="P214" s="81"/>
      <c r="Q214" s="81"/>
      <c r="R214" s="91"/>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Objects!$AW$59</f>
        <v>Freeze Ray (Advanced)</v>
      </c>
      <c r="F215" s="91">
        <v>1</v>
      </c>
      <c r="G215" s="84"/>
      <c r="H215" s="81"/>
      <c r="I215" s="81"/>
      <c r="J215" s="81"/>
      <c r="K215" s="81"/>
      <c r="L215" s="91"/>
      <c r="M215" s="84" t="str">
        <f>Objects!$L$317</f>
        <v>Drum (Deionized Water)</v>
      </c>
      <c r="N215" s="81">
        <v>1</v>
      </c>
      <c r="O215" s="83" t="str">
        <f>Objects!$AW$59</f>
        <v>Freeze Ray (Advanced)</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Objects!$AW$59</f>
        <v>Freeze Ray (Advanced)</v>
      </c>
      <c r="F216" s="91">
        <v>1</v>
      </c>
      <c r="G216" s="84"/>
      <c r="H216" s="81"/>
      <c r="I216" s="81"/>
      <c r="J216" s="81"/>
      <c r="K216" s="81"/>
      <c r="L216" s="91"/>
      <c r="M216" s="84"/>
      <c r="N216" s="81"/>
      <c r="O216" s="81"/>
      <c r="P216" s="81"/>
      <c r="Q216" s="81"/>
      <c r="R216" s="91"/>
      <c r="S216" s="84" t="str">
        <f>Objects!$L$317</f>
        <v>Drum (Deionized Water)</v>
      </c>
      <c r="T216" s="81">
        <v>1</v>
      </c>
      <c r="U216" s="83" t="str">
        <f>Objects!$AW$59</f>
        <v>Freeze Ray (Advanced)</v>
      </c>
      <c r="V216" s="81">
        <v>1</v>
      </c>
      <c r="W216" s="81" t="str">
        <f>Objects!$I$24</f>
        <v>Cartridge (Propane)</v>
      </c>
      <c r="X216" s="91">
        <v>1</v>
      </c>
      <c r="AA216" s="81"/>
      <c r="AB216" s="81"/>
      <c r="AC216" s="81"/>
    </row>
    <row r="217" spans="1:29" ht="15" customHeight="1" x14ac:dyDescent="0.25">
      <c r="A217" s="33" t="str">
        <f>[3]Enums!$A$149</f>
        <v>1.2.3</v>
      </c>
      <c r="B217" s="81" t="b">
        <v>1</v>
      </c>
      <c r="C217" s="81" t="b">
        <v>0</v>
      </c>
      <c r="D217" s="81">
        <v>8</v>
      </c>
      <c r="E217" s="83" t="str">
        <f>Objects!$AW$60</f>
        <v>Freeze Ray (Pro)</v>
      </c>
      <c r="F217" s="91">
        <v>1</v>
      </c>
      <c r="G217" s="84" t="str">
        <f>Objects!$L$317</f>
        <v>Drum (Deionized Water)</v>
      </c>
      <c r="H217" s="81">
        <v>1</v>
      </c>
      <c r="I217" s="83" t="str">
        <f>Objects!$AW$60</f>
        <v>Freeze Ray (Pro)</v>
      </c>
      <c r="J217" s="81">
        <v>1</v>
      </c>
      <c r="K217" s="81" t="str">
        <f>Objects!$I$24</f>
        <v>Cartridge (Propane)</v>
      </c>
      <c r="L217" s="91">
        <v>1</v>
      </c>
      <c r="M217" s="84"/>
      <c r="N217" s="81"/>
      <c r="O217" s="81"/>
      <c r="P217" s="81"/>
      <c r="Q217" s="81"/>
      <c r="R217" s="91"/>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Objects!$AW$60</f>
        <v>Freeze Ray (Pro)</v>
      </c>
      <c r="F218" s="91">
        <v>1</v>
      </c>
      <c r="G218" s="84"/>
      <c r="H218" s="81"/>
      <c r="I218" s="81"/>
      <c r="J218" s="81"/>
      <c r="K218" s="81"/>
      <c r="L218" s="91"/>
      <c r="M218" s="84" t="str">
        <f>Objects!$L$317</f>
        <v>Drum (Deionized Water)</v>
      </c>
      <c r="N218" s="81">
        <v>1</v>
      </c>
      <c r="O218" s="83" t="str">
        <f>Objects!$AW$60</f>
        <v>Freeze Ray (Pro)</v>
      </c>
      <c r="P218" s="81">
        <v>1</v>
      </c>
      <c r="Q218" s="81" t="str">
        <f>Objects!$I$24</f>
        <v>Cartridge (Propane)</v>
      </c>
      <c r="R218" s="91">
        <v>1</v>
      </c>
      <c r="S218" s="84"/>
      <c r="T218" s="81"/>
      <c r="U218" s="81"/>
      <c r="V218" s="81"/>
      <c r="W218" s="81"/>
      <c r="X218" s="91"/>
      <c r="AA218" s="81"/>
      <c r="AB218" s="81"/>
      <c r="AC218" s="81"/>
    </row>
    <row r="219" spans="1:29" ht="15" customHeight="1" x14ac:dyDescent="0.25">
      <c r="A219" s="33" t="str">
        <f>[3]Enums!$A$149</f>
        <v>1.2.3</v>
      </c>
      <c r="B219" s="81" t="b">
        <v>1</v>
      </c>
      <c r="C219" s="81" t="b">
        <v>0</v>
      </c>
      <c r="D219" s="81">
        <v>8</v>
      </c>
      <c r="E219" s="83" t="str">
        <f>Objects!$AW$60</f>
        <v>Freeze Ray (Pro)</v>
      </c>
      <c r="F219" s="91">
        <v>1</v>
      </c>
      <c r="G219" s="84"/>
      <c r="H219" s="81"/>
      <c r="I219" s="81"/>
      <c r="J219" s="81"/>
      <c r="K219" s="81"/>
      <c r="L219" s="91"/>
      <c r="M219" s="84"/>
      <c r="N219" s="81"/>
      <c r="O219" s="81"/>
      <c r="P219" s="81"/>
      <c r="Q219" s="81"/>
      <c r="R219" s="91"/>
      <c r="S219" s="84" t="str">
        <f>Objects!$L$317</f>
        <v>Drum (Deionized Water)</v>
      </c>
      <c r="T219" s="81">
        <v>1</v>
      </c>
      <c r="U219" s="83" t="str">
        <f>Objects!$AW$60</f>
        <v>Freeze Ray (Pro)</v>
      </c>
      <c r="V219" s="81">
        <v>1</v>
      </c>
      <c r="W219" s="81" t="str">
        <f>Objects!$I$24</f>
        <v>Cartridge (Propane)</v>
      </c>
      <c r="X219" s="91">
        <v>1</v>
      </c>
      <c r="AA219" s="81"/>
      <c r="AB219" s="81"/>
      <c r="AC219" s="81"/>
    </row>
    <row r="220" spans="1:29" ht="15" customHeight="1" x14ac:dyDescent="0.25">
      <c r="A220" s="33" t="str">
        <f>[3]Enums!$A$149</f>
        <v>1.2.3</v>
      </c>
      <c r="B220" s="81" t="b">
        <v>1</v>
      </c>
      <c r="C220" s="81" t="b">
        <v>0</v>
      </c>
      <c r="D220" s="81">
        <v>8</v>
      </c>
      <c r="E220" s="83" t="str">
        <f>Objects!$AW$61</f>
        <v>Water Cannon (Beginner)</v>
      </c>
      <c r="F220" s="91">
        <v>1</v>
      </c>
      <c r="G220" s="84" t="str">
        <f>Objects!$O$21</f>
        <v>Beaker (Salt Water)</v>
      </c>
      <c r="H220" s="81">
        <v>1</v>
      </c>
      <c r="I220" s="83" t="str">
        <f>Objects!$AW$61</f>
        <v>Water Cannon (Beginner)</v>
      </c>
      <c r="J220" s="81">
        <v>1</v>
      </c>
      <c r="K220" s="81" t="str">
        <f>Objects!$I$24</f>
        <v>Cartridge (Propane)</v>
      </c>
      <c r="L220" s="91">
        <v>1</v>
      </c>
      <c r="M220" s="84"/>
      <c r="N220" s="81"/>
      <c r="O220" s="81"/>
      <c r="P220" s="81"/>
      <c r="Q220" s="81"/>
      <c r="R220" s="91"/>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Objects!$AW$61</f>
        <v>Water Cannon (Beginner)</v>
      </c>
      <c r="F221" s="91">
        <v>1</v>
      </c>
      <c r="G221" s="84"/>
      <c r="H221" s="81"/>
      <c r="I221" s="81"/>
      <c r="J221" s="81"/>
      <c r="K221" s="81"/>
      <c r="L221" s="91"/>
      <c r="M221" s="84" t="str">
        <f>Objects!$O$21</f>
        <v>Beaker (Salt Water)</v>
      </c>
      <c r="N221" s="81">
        <v>1</v>
      </c>
      <c r="O221" s="83" t="str">
        <f>Objects!$AW$61</f>
        <v>Water Cannon (Beginner)</v>
      </c>
      <c r="P221" s="81">
        <v>1</v>
      </c>
      <c r="Q221" s="81" t="str">
        <f>Objects!$I$24</f>
        <v>Cartridge (Propane)</v>
      </c>
      <c r="R221" s="91">
        <v>1</v>
      </c>
      <c r="S221" s="84"/>
      <c r="T221" s="81"/>
      <c r="U221" s="81"/>
      <c r="V221" s="81"/>
      <c r="W221" s="81"/>
      <c r="X221" s="91"/>
      <c r="AA221" s="81"/>
      <c r="AB221" s="81"/>
      <c r="AC221" s="81"/>
    </row>
    <row r="222" spans="1:29" ht="15" customHeight="1" x14ac:dyDescent="0.25">
      <c r="A222" s="33" t="str">
        <f>[3]Enums!$A$149</f>
        <v>1.2.3</v>
      </c>
      <c r="B222" s="81" t="b">
        <v>1</v>
      </c>
      <c r="C222" s="81" t="b">
        <v>0</v>
      </c>
      <c r="D222" s="81">
        <v>8</v>
      </c>
      <c r="E222" s="83" t="str">
        <f>Objects!$AW$61</f>
        <v>Water Cannon (Beginner)</v>
      </c>
      <c r="F222" s="91">
        <v>1</v>
      </c>
      <c r="G222" s="84"/>
      <c r="H222" s="81"/>
      <c r="I222" s="81"/>
      <c r="J222" s="81"/>
      <c r="K222" s="81"/>
      <c r="L222" s="91"/>
      <c r="M222" s="84"/>
      <c r="N222" s="81"/>
      <c r="O222" s="81"/>
      <c r="P222" s="81"/>
      <c r="Q222" s="81"/>
      <c r="R222" s="91"/>
      <c r="S222" s="84" t="str">
        <f>Objects!$O$21</f>
        <v>Beaker (Salt Water)</v>
      </c>
      <c r="T222" s="81">
        <v>1</v>
      </c>
      <c r="U222" s="83" t="str">
        <f>Objects!$AW$61</f>
        <v>Water Cannon (Beginner)</v>
      </c>
      <c r="V222" s="81">
        <v>1</v>
      </c>
      <c r="W222" s="81" t="str">
        <f>Objects!$I$24</f>
        <v>Cartridge (Propane)</v>
      </c>
      <c r="X222" s="91">
        <v>1</v>
      </c>
      <c r="AA222" s="81"/>
      <c r="AB222" s="81"/>
      <c r="AC222" s="81"/>
    </row>
    <row r="223" spans="1:29" ht="15" customHeight="1" x14ac:dyDescent="0.25">
      <c r="A223" s="33" t="str">
        <f>[3]Enums!$A$149</f>
        <v>1.2.3</v>
      </c>
      <c r="B223" s="81" t="b">
        <v>1</v>
      </c>
      <c r="C223" s="81" t="b">
        <v>0</v>
      </c>
      <c r="D223" s="81">
        <v>8</v>
      </c>
      <c r="E223" s="83" t="str">
        <f>Objects!$AW$62</f>
        <v>Water Cannon (Intermediate)</v>
      </c>
      <c r="F223" s="91">
        <v>1</v>
      </c>
      <c r="G223" s="84" t="str">
        <f>Objects!$O$21</f>
        <v>Beaker (Salt Water)</v>
      </c>
      <c r="H223" s="81">
        <v>1</v>
      </c>
      <c r="I223" s="83" t="str">
        <f>Objects!$AW$62</f>
        <v>Water Cannon (Intermediate)</v>
      </c>
      <c r="J223" s="81">
        <v>1</v>
      </c>
      <c r="K223" s="81" t="str">
        <f>Objects!$I$24</f>
        <v>Cartridge (Propane)</v>
      </c>
      <c r="L223" s="91">
        <v>1</v>
      </c>
      <c r="M223" s="84"/>
      <c r="N223" s="81"/>
      <c r="O223" s="81"/>
      <c r="P223" s="81"/>
      <c r="Q223" s="81"/>
      <c r="R223" s="91"/>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Objects!$AW$62</f>
        <v>Water Cannon (Intermediate)</v>
      </c>
      <c r="F224" s="91">
        <v>1</v>
      </c>
      <c r="G224" s="84"/>
      <c r="H224" s="81"/>
      <c r="I224" s="81"/>
      <c r="J224" s="81"/>
      <c r="K224" s="81"/>
      <c r="L224" s="91"/>
      <c r="M224" s="84" t="str">
        <f>Objects!$O$21</f>
        <v>Beaker (Salt Water)</v>
      </c>
      <c r="N224" s="81">
        <v>1</v>
      </c>
      <c r="O224" s="83" t="str">
        <f>Objects!$AW$62</f>
        <v>Water Cannon (Intermediate)</v>
      </c>
      <c r="P224" s="81">
        <v>1</v>
      </c>
      <c r="Q224" s="81" t="str">
        <f>Objects!$I$24</f>
        <v>Cartridge (Propane)</v>
      </c>
      <c r="R224" s="91">
        <v>1</v>
      </c>
      <c r="S224" s="84"/>
      <c r="T224" s="81"/>
      <c r="U224" s="81"/>
      <c r="V224" s="81"/>
      <c r="W224" s="81"/>
      <c r="X224" s="91"/>
      <c r="AA224" s="81"/>
      <c r="AB224" s="81"/>
      <c r="AC224" s="81"/>
    </row>
    <row r="225" spans="1:29" ht="15" customHeight="1" x14ac:dyDescent="0.25">
      <c r="A225" s="33" t="str">
        <f>[3]Enums!$A$149</f>
        <v>1.2.3</v>
      </c>
      <c r="B225" s="81" t="b">
        <v>1</v>
      </c>
      <c r="C225" s="81" t="b">
        <v>0</v>
      </c>
      <c r="D225" s="81">
        <v>8</v>
      </c>
      <c r="E225" s="83" t="str">
        <f>Objects!$AW$62</f>
        <v>Water Cannon (Intermediate)</v>
      </c>
      <c r="F225" s="91">
        <v>1</v>
      </c>
      <c r="G225" s="84"/>
      <c r="H225" s="81"/>
      <c r="I225" s="81"/>
      <c r="J225" s="81"/>
      <c r="K225" s="81"/>
      <c r="L225" s="91"/>
      <c r="M225" s="84"/>
      <c r="N225" s="81"/>
      <c r="O225" s="81"/>
      <c r="P225" s="81"/>
      <c r="Q225" s="81"/>
      <c r="R225" s="91"/>
      <c r="S225" s="84" t="str">
        <f>Objects!$O$21</f>
        <v>Beaker (Salt Water)</v>
      </c>
      <c r="T225" s="81">
        <v>1</v>
      </c>
      <c r="U225" s="83" t="str">
        <f>Objects!$AW$62</f>
        <v>Water Cannon (Intermediate)</v>
      </c>
      <c r="V225" s="81">
        <v>1</v>
      </c>
      <c r="W225" s="81" t="str">
        <f>Objects!$I$24</f>
        <v>Cartridge (Propane)</v>
      </c>
      <c r="X225" s="91">
        <v>1</v>
      </c>
      <c r="AA225" s="81"/>
      <c r="AB225" s="81"/>
      <c r="AC225" s="81"/>
    </row>
    <row r="226" spans="1:29" ht="15" customHeight="1" x14ac:dyDescent="0.25">
      <c r="A226" s="33" t="str">
        <f>[3]Enums!$A$149</f>
        <v>1.2.3</v>
      </c>
      <c r="B226" s="81" t="b">
        <v>1</v>
      </c>
      <c r="C226" s="81" t="b">
        <v>0</v>
      </c>
      <c r="D226" s="81">
        <v>8</v>
      </c>
      <c r="E226" s="83" t="str">
        <f>Objects!$AW$63</f>
        <v>Water Cannon (Advanced)</v>
      </c>
      <c r="F226" s="91">
        <v>1</v>
      </c>
      <c r="G226" s="84" t="str">
        <f>Objects!$P$21</f>
        <v>Drum (Salt Water)</v>
      </c>
      <c r="H226" s="81">
        <v>1</v>
      </c>
      <c r="I226" s="83" t="str">
        <f>Objects!$AW$63</f>
        <v>Water Cannon (Advanced)</v>
      </c>
      <c r="J226" s="81">
        <v>1</v>
      </c>
      <c r="K226" s="81" t="str">
        <f>Objects!$I$24</f>
        <v>Cartridge (Propane)</v>
      </c>
      <c r="L226" s="91">
        <v>1</v>
      </c>
      <c r="M226" s="84"/>
      <c r="N226" s="81"/>
      <c r="O226" s="81"/>
      <c r="P226" s="81"/>
      <c r="Q226" s="81"/>
      <c r="R226" s="91"/>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Objects!$AW$63</f>
        <v>Water Cannon (Advanced)</v>
      </c>
      <c r="F227" s="91">
        <v>1</v>
      </c>
      <c r="G227" s="84"/>
      <c r="H227" s="81"/>
      <c r="I227" s="81"/>
      <c r="J227" s="81"/>
      <c r="K227" s="81"/>
      <c r="L227" s="91"/>
      <c r="M227" s="84" t="str">
        <f>Objects!$P$21</f>
        <v>Drum (Salt Water)</v>
      </c>
      <c r="N227" s="81">
        <v>1</v>
      </c>
      <c r="O227" s="83" t="str">
        <f>Objects!$AW$63</f>
        <v>Water Cannon (Advanced)</v>
      </c>
      <c r="P227" s="81">
        <v>1</v>
      </c>
      <c r="Q227" s="81" t="str">
        <f>Objects!$I$24</f>
        <v>Cartridge (Propane)</v>
      </c>
      <c r="R227" s="91">
        <v>1</v>
      </c>
      <c r="S227" s="84"/>
      <c r="T227" s="81"/>
      <c r="U227" s="81"/>
      <c r="V227" s="81"/>
      <c r="W227" s="81"/>
      <c r="X227" s="91"/>
      <c r="AA227" s="81"/>
      <c r="AB227" s="81"/>
      <c r="AC227" s="81"/>
    </row>
    <row r="228" spans="1:29" ht="15" customHeight="1" x14ac:dyDescent="0.25">
      <c r="A228" s="33" t="str">
        <f>[3]Enums!$A$149</f>
        <v>1.2.3</v>
      </c>
      <c r="B228" s="81" t="b">
        <v>1</v>
      </c>
      <c r="C228" s="81" t="b">
        <v>0</v>
      </c>
      <c r="D228" s="81">
        <v>8</v>
      </c>
      <c r="E228" s="83" t="str">
        <f>Objects!$AW$63</f>
        <v>Water Cannon (Advanced)</v>
      </c>
      <c r="F228" s="91">
        <v>1</v>
      </c>
      <c r="G228" s="84"/>
      <c r="H228" s="81"/>
      <c r="I228" s="81"/>
      <c r="J228" s="81"/>
      <c r="K228" s="81"/>
      <c r="L228" s="91"/>
      <c r="M228" s="84"/>
      <c r="N228" s="81"/>
      <c r="O228" s="81"/>
      <c r="P228" s="81"/>
      <c r="Q228" s="81"/>
      <c r="R228" s="91"/>
      <c r="S228" s="84" t="str">
        <f>Objects!$P$21</f>
        <v>Drum (Salt Water)</v>
      </c>
      <c r="T228" s="81">
        <v>1</v>
      </c>
      <c r="U228" s="83" t="str">
        <f>Objects!$AW$63</f>
        <v>Water Cannon (Advanced)</v>
      </c>
      <c r="V228" s="81">
        <v>1</v>
      </c>
      <c r="W228" s="81" t="str">
        <f>Objects!$I$24</f>
        <v>Cartridge (Propane)</v>
      </c>
      <c r="X228" s="91">
        <v>1</v>
      </c>
      <c r="AA228" s="81"/>
      <c r="AB228" s="81"/>
      <c r="AC228" s="81"/>
    </row>
    <row r="229" spans="1:29" ht="15" customHeight="1" x14ac:dyDescent="0.25">
      <c r="A229" s="33" t="str">
        <f>[3]Enums!$A$149</f>
        <v>1.2.3</v>
      </c>
      <c r="B229" s="81" t="b">
        <v>1</v>
      </c>
      <c r="C229" s="81" t="b">
        <v>0</v>
      </c>
      <c r="D229" s="81">
        <v>8</v>
      </c>
      <c r="E229" s="83" t="str">
        <f>Objects!$AW$64</f>
        <v>Water Cannon (Pro)</v>
      </c>
      <c r="F229" s="91">
        <v>1</v>
      </c>
      <c r="G229" s="84" t="str">
        <f>Objects!$P$21</f>
        <v>Drum (Salt Water)</v>
      </c>
      <c r="H229" s="81">
        <v>1</v>
      </c>
      <c r="I229" s="83" t="str">
        <f>Objects!$AW$64</f>
        <v>Water Cannon (Pro)</v>
      </c>
      <c r="J229" s="81">
        <v>1</v>
      </c>
      <c r="K229" s="81" t="str">
        <f>Objects!$I$24</f>
        <v>Cartridge (Propane)</v>
      </c>
      <c r="L229" s="91">
        <v>1</v>
      </c>
      <c r="M229" s="84"/>
      <c r="N229" s="81"/>
      <c r="O229" s="81"/>
      <c r="P229" s="81"/>
      <c r="Q229" s="81"/>
      <c r="R229" s="91"/>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Objects!$AW$64</f>
        <v>Water Cannon (Pro)</v>
      </c>
      <c r="F230" s="91">
        <v>1</v>
      </c>
      <c r="G230" s="84"/>
      <c r="H230" s="81"/>
      <c r="I230" s="81"/>
      <c r="J230" s="81"/>
      <c r="K230" s="81"/>
      <c r="L230" s="91"/>
      <c r="M230" s="84" t="str">
        <f>Objects!$P$21</f>
        <v>Drum (Salt Water)</v>
      </c>
      <c r="N230" s="81">
        <v>1</v>
      </c>
      <c r="O230" s="83" t="str">
        <f>Objects!$AW$64</f>
        <v>Water Cannon (Pro)</v>
      </c>
      <c r="P230" s="81">
        <v>1</v>
      </c>
      <c r="Q230" s="81" t="str">
        <f>Objects!$I$24</f>
        <v>Cartridge (Propane)</v>
      </c>
      <c r="R230" s="91">
        <v>1</v>
      </c>
      <c r="S230" s="84"/>
      <c r="T230" s="81"/>
      <c r="U230" s="81"/>
      <c r="V230" s="81"/>
      <c r="W230" s="81"/>
      <c r="X230" s="91"/>
      <c r="AA230" s="81"/>
      <c r="AB230" s="81"/>
      <c r="AC230" s="81"/>
    </row>
    <row r="231" spans="1:29" ht="15" customHeight="1" x14ac:dyDescent="0.25">
      <c r="A231" s="33" t="str">
        <f>[3]Enums!$A$149</f>
        <v>1.2.3</v>
      </c>
      <c r="B231" s="81" t="b">
        <v>1</v>
      </c>
      <c r="C231" s="81" t="b">
        <v>0</v>
      </c>
      <c r="D231" s="81">
        <v>8</v>
      </c>
      <c r="E231" s="83" t="str">
        <f>Objects!$AW$64</f>
        <v>Water Cannon (Pro)</v>
      </c>
      <c r="F231" s="91">
        <v>1</v>
      </c>
      <c r="G231" s="84"/>
      <c r="H231" s="81"/>
      <c r="I231" s="81"/>
      <c r="J231" s="81"/>
      <c r="K231" s="81"/>
      <c r="L231" s="91"/>
      <c r="M231" s="84"/>
      <c r="N231" s="81"/>
      <c r="O231" s="81"/>
      <c r="P231" s="81"/>
      <c r="Q231" s="81"/>
      <c r="R231" s="91"/>
      <c r="S231" s="84" t="str">
        <f>Objects!$P$21</f>
        <v>Drum (Salt Water)</v>
      </c>
      <c r="T231" s="81">
        <v>1</v>
      </c>
      <c r="U231" s="83" t="str">
        <f>Objects!$AW$64</f>
        <v>Water Cannon (Pro)</v>
      </c>
      <c r="V231" s="81">
        <v>1</v>
      </c>
      <c r="W231" s="81" t="str">
        <f>Objects!$I$24</f>
        <v>Cartridge (Propane)</v>
      </c>
      <c r="X231" s="91">
        <v>1</v>
      </c>
      <c r="AA231" s="81"/>
      <c r="AB231" s="81"/>
      <c r="AC231" s="81"/>
    </row>
    <row r="232" spans="1:29" ht="15" customHeight="1" x14ac:dyDescent="0.25">
      <c r="A232" s="33" t="str">
        <f>[3]Enums!$A$149</f>
        <v>1.2.3</v>
      </c>
      <c r="B232" s="81" t="b">
        <v>1</v>
      </c>
      <c r="C232" s="81" t="b">
        <v>0</v>
      </c>
      <c r="D232" s="81">
        <v>4</v>
      </c>
      <c r="E232" s="84" t="str">
        <f>Objects!AT19</f>
        <v>Gaslamp</v>
      </c>
      <c r="F232" s="91">
        <v>1</v>
      </c>
      <c r="G232" s="81"/>
      <c r="H232" s="81"/>
      <c r="I232" s="81" t="str">
        <f>Objects!$AZ$104</f>
        <v>Glass Pane</v>
      </c>
      <c r="J232" s="81">
        <v>1</v>
      </c>
      <c r="K232" s="81"/>
      <c r="L232" s="91"/>
      <c r="M232" s="81" t="str">
        <f>Objects!$AZ$104</f>
        <v>Glass Pane</v>
      </c>
      <c r="N232" s="81">
        <v>1</v>
      </c>
      <c r="O232" s="81" t="str">
        <f>Objects!$AW$30</f>
        <v>Gas Mantle</v>
      </c>
      <c r="P232" s="81">
        <v>1</v>
      </c>
      <c r="Q232" s="81" t="str">
        <f>Objects!$AZ$104</f>
        <v>Glass Pane</v>
      </c>
      <c r="R232" s="91">
        <v>1</v>
      </c>
      <c r="S232" s="84" t="str">
        <f>Objects!$AZ$56</f>
        <v>Chest</v>
      </c>
      <c r="T232" s="81">
        <v>1</v>
      </c>
      <c r="U232" s="81" t="str">
        <f>Objects!$AW$20</f>
        <v>Copper Piping</v>
      </c>
      <c r="V232" s="81">
        <v>1</v>
      </c>
      <c r="W232" s="81" t="str">
        <f>Objects!$AW$25</f>
        <v>Lighter</v>
      </c>
      <c r="X232" s="91">
        <v>1</v>
      </c>
      <c r="AA232" s="81"/>
      <c r="AB232" s="81"/>
      <c r="AC232" s="81"/>
    </row>
    <row r="233" spans="1:29" ht="15" customHeight="1" x14ac:dyDescent="0.25">
      <c r="A233" s="33" t="str">
        <f>[3]Enums!$A$153</f>
        <v>1.3.2</v>
      </c>
      <c r="B233" s="81" t="b">
        <v>1</v>
      </c>
      <c r="C233" s="81" t="b">
        <v>0</v>
      </c>
      <c r="D233" s="81">
        <v>4</v>
      </c>
      <c r="E233" s="84" t="str">
        <f>Objects!AW65</f>
        <v>Silicon Boule</v>
      </c>
      <c r="F233" s="91">
        <v>1</v>
      </c>
      <c r="I233" s="84" t="str">
        <f>Objects!$D$26</f>
        <v>Silicon Ingot</v>
      </c>
      <c r="J233" s="81">
        <v>1</v>
      </c>
      <c r="K233" s="81"/>
      <c r="L233" s="91"/>
      <c r="M233" s="84" t="str">
        <f>Objects!$D$26</f>
        <v>Silicon Ingot</v>
      </c>
      <c r="N233" s="81">
        <v>1</v>
      </c>
      <c r="O233" s="84" t="str">
        <f>Objects!$D$26</f>
        <v>Silicon Ingot</v>
      </c>
      <c r="P233" s="81">
        <v>1</v>
      </c>
      <c r="Q233" s="84" t="str">
        <f>Objects!$D$26</f>
        <v>Silicon Ingot</v>
      </c>
      <c r="R233" s="81">
        <v>1</v>
      </c>
      <c r="S233" s="84" t="str">
        <f>Objects!$D$26</f>
        <v>Silicon Ingot</v>
      </c>
      <c r="T233" s="81">
        <v>1</v>
      </c>
      <c r="U233" s="84" t="str">
        <f>Objects!$D$26</f>
        <v>Silicon Ingot</v>
      </c>
      <c r="V233" s="81">
        <v>1</v>
      </c>
      <c r="W233" s="84" t="str">
        <f>Objects!$D$26</f>
        <v>Silicon Ingot</v>
      </c>
      <c r="X233" s="81">
        <v>1</v>
      </c>
      <c r="AA233" s="81"/>
      <c r="AB233" s="81"/>
      <c r="AC233" s="81"/>
    </row>
    <row r="234" spans="1:29" ht="15" customHeight="1" x14ac:dyDescent="0.25">
      <c r="A234" s="33" t="str">
        <f>[3]Enums!$A$153</f>
        <v>1.3.2</v>
      </c>
      <c r="B234" s="81" t="b">
        <v>1</v>
      </c>
      <c r="C234" s="81" t="b">
        <v>1</v>
      </c>
      <c r="D234" s="81">
        <v>4</v>
      </c>
      <c r="E234" s="84" t="str">
        <f>Objects!$AG$2</f>
        <v>Silicon Wafer</v>
      </c>
      <c r="F234" s="91">
        <v>64</v>
      </c>
      <c r="G234" s="84" t="str">
        <f>Objects!$AW$65</f>
        <v>Silicon Boule</v>
      </c>
      <c r="H234" s="81">
        <v>1</v>
      </c>
      <c r="I234" s="81"/>
      <c r="J234" s="81"/>
      <c r="K234" s="81"/>
      <c r="L234" s="91"/>
      <c r="M234" s="84"/>
      <c r="N234" s="81"/>
      <c r="O234" s="81"/>
      <c r="P234" s="81"/>
      <c r="Q234" s="81"/>
      <c r="R234" s="91"/>
      <c r="S234" s="84"/>
      <c r="T234" s="81"/>
      <c r="U234" s="81"/>
      <c r="V234" s="81"/>
      <c r="W234" s="81"/>
      <c r="X234" s="91"/>
      <c r="AA234" s="81"/>
      <c r="AB234" s="81"/>
      <c r="AC234" s="81"/>
    </row>
    <row r="235" spans="1:29" ht="15" customHeight="1" x14ac:dyDescent="0.25">
      <c r="A235" s="33" t="str">
        <f>[3]Enums!$A$153</f>
        <v>1.3.2</v>
      </c>
      <c r="B235" s="81" t="b">
        <v>1</v>
      </c>
      <c r="C235" s="81" t="b">
        <v>1</v>
      </c>
      <c r="D235" s="81">
        <v>2</v>
      </c>
      <c r="E235" s="84" t="str">
        <f>Objects!$AW$66</f>
        <v>Coins (Copper)</v>
      </c>
      <c r="F235" s="91">
        <v>16</v>
      </c>
      <c r="G235" s="84" t="str">
        <f>Objects!$E$7</f>
        <v>Copper Nugget</v>
      </c>
      <c r="H235" s="81">
        <v>2</v>
      </c>
      <c r="I235" s="84"/>
      <c r="J235" s="81"/>
      <c r="K235" s="81"/>
      <c r="L235" s="91"/>
      <c r="M235" s="84"/>
      <c r="N235" s="81"/>
      <c r="O235" s="81"/>
      <c r="P235" s="81"/>
      <c r="Q235" s="81"/>
      <c r="R235" s="91"/>
      <c r="S235" s="84"/>
      <c r="T235" s="81"/>
      <c r="U235" s="81"/>
      <c r="V235" s="81"/>
      <c r="W235" s="81"/>
      <c r="X235" s="91"/>
      <c r="AA235" s="81"/>
      <c r="AB235" s="81"/>
      <c r="AC235" s="81"/>
    </row>
    <row r="236" spans="1:29" ht="15" customHeight="1" x14ac:dyDescent="0.25">
      <c r="A236" s="33" t="str">
        <f>[3]Enums!$A$153</f>
        <v>1.3.2</v>
      </c>
      <c r="B236" s="81" t="b">
        <v>1</v>
      </c>
      <c r="C236" s="81" t="b">
        <v>1</v>
      </c>
      <c r="D236" s="81">
        <v>2</v>
      </c>
      <c r="E236" s="84" t="str">
        <f>Objects!$E$7</f>
        <v>Copper Nugget</v>
      </c>
      <c r="F236" s="81">
        <v>2</v>
      </c>
      <c r="G236" s="84" t="str">
        <f>Objects!$AW$66</f>
        <v>Coins (Copper)</v>
      </c>
      <c r="H236" s="91">
        <v>16</v>
      </c>
      <c r="I236" s="81"/>
      <c r="J236" s="81"/>
      <c r="K236" s="81"/>
      <c r="L236" s="91"/>
      <c r="M236" s="84"/>
      <c r="N236" s="81"/>
      <c r="O236" s="81"/>
      <c r="P236" s="81"/>
      <c r="Q236" s="81"/>
      <c r="R236" s="91"/>
      <c r="S236" s="84"/>
      <c r="T236" s="81"/>
      <c r="U236" s="81"/>
      <c r="V236" s="81"/>
      <c r="W236" s="81"/>
      <c r="X236" s="91"/>
      <c r="AA236" s="81"/>
      <c r="AB236" s="81"/>
      <c r="AC236" s="81"/>
    </row>
    <row r="237" spans="1:29" ht="15" customHeight="1" x14ac:dyDescent="0.25">
      <c r="A237" s="33" t="str">
        <f>[3]Enums!$A$153</f>
        <v>1.3.2</v>
      </c>
      <c r="B237" s="81" t="b">
        <v>1</v>
      </c>
      <c r="C237" s="81" t="b">
        <v>1</v>
      </c>
      <c r="D237" s="81">
        <v>2</v>
      </c>
      <c r="E237" s="84" t="str">
        <f>Objects!$AW$67</f>
        <v>Bars (Copper)</v>
      </c>
      <c r="F237" s="91">
        <v>1</v>
      </c>
      <c r="G237" s="84" t="str">
        <f>Objects!$AW$66</f>
        <v>Coins (Copper)</v>
      </c>
      <c r="H237" s="81">
        <v>64</v>
      </c>
      <c r="I237" s="81"/>
      <c r="J237" s="81"/>
      <c r="K237" s="81"/>
      <c r="L237" s="91"/>
      <c r="M237" s="84"/>
      <c r="N237" s="81"/>
      <c r="O237" s="81"/>
      <c r="P237" s="81"/>
      <c r="Q237" s="81"/>
      <c r="R237" s="91"/>
      <c r="X237" s="91"/>
      <c r="AA237" s="81"/>
      <c r="AB237" s="81"/>
      <c r="AC237" s="81"/>
    </row>
    <row r="238" spans="1:29" ht="15" customHeight="1" x14ac:dyDescent="0.25">
      <c r="A238" s="33" t="str">
        <f>[3]Enums!$A$153</f>
        <v>1.3.2</v>
      </c>
      <c r="B238" s="81" t="b">
        <v>1</v>
      </c>
      <c r="C238" s="81" t="b">
        <v>1</v>
      </c>
      <c r="D238" s="81">
        <v>2</v>
      </c>
      <c r="E238" s="84" t="str">
        <f>Objects!$AW$68</f>
        <v>Stacks (Copper)</v>
      </c>
      <c r="F238" s="91">
        <v>1</v>
      </c>
      <c r="G238" s="84" t="str">
        <f>Objects!$AW$67</f>
        <v>Bars (Copper)</v>
      </c>
      <c r="H238" s="81">
        <v>64</v>
      </c>
      <c r="I238" s="81"/>
      <c r="J238" s="81"/>
      <c r="K238" s="81"/>
      <c r="L238" s="91"/>
      <c r="M238" s="84"/>
      <c r="N238" s="81"/>
      <c r="O238" s="81"/>
      <c r="P238" s="81"/>
      <c r="Q238" s="81"/>
      <c r="R238" s="91"/>
      <c r="X238" s="91"/>
      <c r="AA238" s="81"/>
      <c r="AB238" s="81"/>
      <c r="AC238" s="81"/>
    </row>
    <row r="239" spans="1:29" ht="15" customHeight="1" x14ac:dyDescent="0.25">
      <c r="A239" s="33" t="str">
        <f>[3]Enums!$A$153</f>
        <v>1.3.2</v>
      </c>
      <c r="B239" s="81" t="b">
        <v>1</v>
      </c>
      <c r="C239" s="81" t="b">
        <v>1</v>
      </c>
      <c r="D239" s="81">
        <v>2</v>
      </c>
      <c r="E239" s="84" t="str">
        <f>Objects!$AW$77</f>
        <v>Trove (Copper)</v>
      </c>
      <c r="F239" s="91">
        <v>1</v>
      </c>
      <c r="G239" s="84" t="str">
        <f>Objects!$AW$68</f>
        <v>Stacks (Copper)</v>
      </c>
      <c r="H239" s="81">
        <v>64</v>
      </c>
      <c r="I239" s="81"/>
      <c r="J239" s="81"/>
      <c r="K239" s="81"/>
      <c r="L239" s="91"/>
      <c r="M239" s="84"/>
      <c r="N239" s="81"/>
      <c r="O239" s="81"/>
      <c r="P239" s="81"/>
      <c r="Q239" s="81"/>
      <c r="R239" s="91"/>
      <c r="X239" s="91"/>
      <c r="AA239" s="81"/>
      <c r="AB239" s="81"/>
      <c r="AC239" s="81"/>
    </row>
    <row r="240" spans="1:29" ht="15" customHeight="1" x14ac:dyDescent="0.25">
      <c r="A240" s="33" t="str">
        <f>[3]Enums!$A$153</f>
        <v>1.3.2</v>
      </c>
      <c r="B240" s="81" t="b">
        <v>1</v>
      </c>
      <c r="C240" s="81" t="b">
        <v>1</v>
      </c>
      <c r="D240" s="81">
        <v>2</v>
      </c>
      <c r="E240" s="84" t="str">
        <f>Objects!$AW$66</f>
        <v>Coins (Copper)</v>
      </c>
      <c r="F240" s="91">
        <v>64</v>
      </c>
      <c r="G240" s="84" t="str">
        <f>Objects!$AW$67</f>
        <v>Bars (Copper)</v>
      </c>
      <c r="H240" s="81">
        <v>1</v>
      </c>
      <c r="I240" s="81"/>
      <c r="J240" s="81"/>
      <c r="K240" s="81"/>
      <c r="L240" s="91"/>
      <c r="M240" s="84"/>
      <c r="N240" s="81"/>
      <c r="O240" s="81"/>
      <c r="P240" s="81"/>
      <c r="Q240" s="81"/>
      <c r="R240" s="91"/>
      <c r="X240" s="91"/>
      <c r="AA240" s="81"/>
      <c r="AB240" s="81"/>
      <c r="AC240" s="81"/>
    </row>
    <row r="241" spans="1:29" ht="15" customHeight="1" x14ac:dyDescent="0.25">
      <c r="A241" s="33" t="str">
        <f>[3]Enums!$A$153</f>
        <v>1.3.2</v>
      </c>
      <c r="B241" s="81" t="b">
        <v>1</v>
      </c>
      <c r="C241" s="81" t="b">
        <v>1</v>
      </c>
      <c r="D241" s="81">
        <v>2</v>
      </c>
      <c r="E241" s="84" t="str">
        <f>Objects!$AW$67</f>
        <v>Bars (Copper)</v>
      </c>
      <c r="F241" s="81">
        <v>64</v>
      </c>
      <c r="G241" s="84" t="str">
        <f>Objects!$AW$68</f>
        <v>Stacks (Copper)</v>
      </c>
      <c r="H241" s="81">
        <v>1</v>
      </c>
      <c r="I241" s="81"/>
      <c r="J241" s="81"/>
      <c r="K241" s="81"/>
      <c r="L241" s="91"/>
      <c r="M241" s="84"/>
      <c r="N241" s="81"/>
      <c r="O241" s="81"/>
      <c r="P241" s="81"/>
      <c r="Q241" s="81"/>
      <c r="R241" s="91"/>
      <c r="X241" s="91"/>
      <c r="AA241" s="81"/>
      <c r="AB241" s="81"/>
      <c r="AC241" s="81"/>
    </row>
    <row r="242" spans="1:29" ht="15" customHeight="1" x14ac:dyDescent="0.25">
      <c r="A242" s="33" t="str">
        <f>[3]Enums!$A$153</f>
        <v>1.3.2</v>
      </c>
      <c r="B242" s="81" t="b">
        <v>1</v>
      </c>
      <c r="C242" s="81" t="b">
        <v>1</v>
      </c>
      <c r="D242" s="81">
        <v>2</v>
      </c>
      <c r="E242" s="84" t="str">
        <f>Objects!$AW$68</f>
        <v>Stacks (Copper)</v>
      </c>
      <c r="F242" s="81">
        <v>64</v>
      </c>
      <c r="G242" s="84" t="str">
        <f>Objects!$AW$77</f>
        <v>Trove (Copper)</v>
      </c>
      <c r="H242" s="81">
        <v>1</v>
      </c>
      <c r="I242" s="81"/>
      <c r="J242" s="81"/>
      <c r="K242" s="81"/>
      <c r="L242" s="91"/>
      <c r="M242" s="84"/>
      <c r="N242" s="81"/>
      <c r="O242" s="81"/>
      <c r="P242" s="81"/>
      <c r="Q242" s="81"/>
      <c r="R242" s="91"/>
      <c r="X242" s="91"/>
      <c r="AA242" s="81"/>
      <c r="AB242" s="81"/>
      <c r="AC242" s="81"/>
    </row>
    <row r="243" spans="1:29" ht="15" customHeight="1" x14ac:dyDescent="0.25">
      <c r="A243" s="33" t="str">
        <f>[3]Enums!$A$153</f>
        <v>1.3.2</v>
      </c>
      <c r="B243" s="81" t="b">
        <v>1</v>
      </c>
      <c r="C243" s="81" t="b">
        <v>0</v>
      </c>
      <c r="D243" s="81">
        <v>2</v>
      </c>
      <c r="E243" s="84" t="str">
        <f>Objects!$AW$67</f>
        <v>Bars (Copper)</v>
      </c>
      <c r="F243" s="91">
        <v>2</v>
      </c>
      <c r="G243" s="84" t="str">
        <f>Objects!$AW$66</f>
        <v>Coins (Copper)</v>
      </c>
      <c r="H243" s="81">
        <v>64</v>
      </c>
      <c r="I243" s="84" t="str">
        <f>Objects!$AW$66</f>
        <v>Coins (Copper)</v>
      </c>
      <c r="J243" s="81">
        <v>64</v>
      </c>
      <c r="K243" s="81"/>
      <c r="L243" s="91"/>
      <c r="M243" s="84"/>
      <c r="N243" s="81"/>
      <c r="O243" s="81"/>
      <c r="P243" s="81"/>
      <c r="Q243" s="81"/>
      <c r="R243" s="91"/>
      <c r="X243" s="91"/>
      <c r="AA243" s="81"/>
      <c r="AB243" s="81"/>
      <c r="AC243" s="81"/>
    </row>
    <row r="244" spans="1:29" ht="15" customHeight="1" x14ac:dyDescent="0.25">
      <c r="A244" s="33" t="str">
        <f>[3]Enums!$A$153</f>
        <v>1.3.2</v>
      </c>
      <c r="B244" s="81" t="b">
        <v>1</v>
      </c>
      <c r="C244" s="81" t="b">
        <v>0</v>
      </c>
      <c r="D244" s="81">
        <v>2</v>
      </c>
      <c r="E244" s="84" t="str">
        <f>Objects!$AW$68</f>
        <v>Stacks (Copper)</v>
      </c>
      <c r="F244" s="91">
        <v>2</v>
      </c>
      <c r="G244" s="84" t="str">
        <f>Objects!$AW$67</f>
        <v>Bars (Copper)</v>
      </c>
      <c r="H244" s="81">
        <v>64</v>
      </c>
      <c r="I244" s="84" t="str">
        <f>Objects!$AW$67</f>
        <v>Bars (Copper)</v>
      </c>
      <c r="J244" s="81">
        <v>64</v>
      </c>
      <c r="K244" s="81"/>
      <c r="L244" s="91"/>
      <c r="M244" s="84"/>
      <c r="N244" s="81"/>
      <c r="O244" s="81"/>
      <c r="P244" s="81"/>
      <c r="Q244" s="81"/>
      <c r="R244" s="91"/>
      <c r="X244" s="91"/>
      <c r="AA244" s="81"/>
      <c r="AB244" s="81"/>
      <c r="AC244" s="81"/>
    </row>
    <row r="245" spans="1:29" ht="15" customHeight="1" x14ac:dyDescent="0.25">
      <c r="A245" s="33" t="str">
        <f>[3]Enums!$A$153</f>
        <v>1.3.2</v>
      </c>
      <c r="B245" s="81" t="b">
        <v>1</v>
      </c>
      <c r="C245" s="81" t="b">
        <v>0</v>
      </c>
      <c r="D245" s="81">
        <v>2</v>
      </c>
      <c r="E245" s="84" t="str">
        <f>Objects!$AW$77</f>
        <v>Trove (Copper)</v>
      </c>
      <c r="F245" s="91">
        <v>2</v>
      </c>
      <c r="G245" s="84" t="str">
        <f>Objects!$AW$68</f>
        <v>Stacks (Copper)</v>
      </c>
      <c r="H245" s="81">
        <v>64</v>
      </c>
      <c r="I245" s="84" t="str">
        <f>Objects!$AW$68</f>
        <v>Stacks (Copper)</v>
      </c>
      <c r="J245" s="81">
        <v>64</v>
      </c>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0</v>
      </c>
      <c r="D246" s="81">
        <v>2</v>
      </c>
      <c r="E246" s="84" t="str">
        <f>Objects!$AW$67</f>
        <v>Bars (Copper)</v>
      </c>
      <c r="F246" s="91">
        <v>3</v>
      </c>
      <c r="G246" s="84" t="str">
        <f>Objects!$AW$66</f>
        <v>Coins (Copper)</v>
      </c>
      <c r="H246" s="81">
        <v>64</v>
      </c>
      <c r="I246" s="84" t="str">
        <f>Objects!$AW$66</f>
        <v>Coins (Copper)</v>
      </c>
      <c r="J246" s="81">
        <v>64</v>
      </c>
      <c r="K246" s="84" t="str">
        <f>Objects!$AW$66</f>
        <v>Coins (Copper)</v>
      </c>
      <c r="L246" s="81">
        <v>64</v>
      </c>
      <c r="M246" s="84"/>
      <c r="N246" s="81"/>
      <c r="O246" s="81"/>
      <c r="P246" s="81"/>
      <c r="Q246" s="81"/>
      <c r="R246" s="91"/>
      <c r="X246" s="91"/>
      <c r="AA246" s="81"/>
      <c r="AB246" s="81"/>
      <c r="AC246" s="81"/>
    </row>
    <row r="247" spans="1:29" ht="15" customHeight="1" x14ac:dyDescent="0.25">
      <c r="A247" s="33" t="str">
        <f>[3]Enums!$A$153</f>
        <v>1.3.2</v>
      </c>
      <c r="B247" s="81" t="b">
        <v>1</v>
      </c>
      <c r="C247" s="81" t="b">
        <v>0</v>
      </c>
      <c r="D247" s="81">
        <v>2</v>
      </c>
      <c r="E247" s="84" t="str">
        <f>Objects!$AW$68</f>
        <v>Stacks (Copper)</v>
      </c>
      <c r="F247" s="91">
        <v>3</v>
      </c>
      <c r="G247" s="84" t="str">
        <f>Objects!$AW$67</f>
        <v>Bars (Copper)</v>
      </c>
      <c r="H247" s="81">
        <v>64</v>
      </c>
      <c r="I247" s="84" t="str">
        <f>Objects!$AW$67</f>
        <v>Bars (Copper)</v>
      </c>
      <c r="J247" s="81">
        <v>64</v>
      </c>
      <c r="K247" s="84" t="str">
        <f>Objects!$AW$67</f>
        <v>Bars (Copper)</v>
      </c>
      <c r="L247" s="81">
        <v>64</v>
      </c>
      <c r="M247" s="84"/>
      <c r="N247" s="81"/>
      <c r="O247" s="81"/>
      <c r="P247" s="81"/>
      <c r="Q247" s="81"/>
      <c r="R247" s="91"/>
      <c r="S247" s="84"/>
      <c r="T247" s="81"/>
      <c r="U247" s="81"/>
      <c r="V247" s="81"/>
      <c r="W247" s="81"/>
      <c r="X247" s="91"/>
      <c r="AA247" s="81"/>
      <c r="AB247" s="81"/>
      <c r="AC247" s="81"/>
    </row>
    <row r="248" spans="1:29" ht="15" customHeight="1" x14ac:dyDescent="0.25">
      <c r="A248" s="33" t="str">
        <f>[3]Enums!$A$153</f>
        <v>1.3.2</v>
      </c>
      <c r="B248" s="81" t="b">
        <v>1</v>
      </c>
      <c r="C248" s="81" t="b">
        <v>0</v>
      </c>
      <c r="D248" s="81">
        <v>2</v>
      </c>
      <c r="E248" s="84" t="str">
        <f>Objects!$AW$77</f>
        <v>Trove (Copper)</v>
      </c>
      <c r="F248" s="91">
        <v>3</v>
      </c>
      <c r="G248" s="84" t="str">
        <f>Objects!$AW$68</f>
        <v>Stacks (Copper)</v>
      </c>
      <c r="H248" s="81">
        <v>64</v>
      </c>
      <c r="I248" s="84" t="str">
        <f>Objects!$AW$68</f>
        <v>Stacks (Copper)</v>
      </c>
      <c r="J248" s="81">
        <v>64</v>
      </c>
      <c r="K248" s="84" t="str">
        <f>Objects!$AW$68</f>
        <v>Stacks (Copper)</v>
      </c>
      <c r="L248" s="81">
        <v>64</v>
      </c>
      <c r="M248" s="84"/>
      <c r="N248" s="81"/>
      <c r="O248" s="81"/>
      <c r="P248" s="81"/>
      <c r="Q248" s="81"/>
      <c r="R248" s="91"/>
      <c r="S248" s="84"/>
      <c r="T248" s="81"/>
      <c r="U248" s="81"/>
      <c r="V248" s="81"/>
      <c r="W248" s="81"/>
      <c r="X248" s="91"/>
      <c r="AA248" s="81"/>
      <c r="AB248" s="81"/>
      <c r="AC248" s="81"/>
    </row>
    <row r="249" spans="1:29" ht="15" customHeight="1" x14ac:dyDescent="0.25">
      <c r="A249" s="33" t="str">
        <f>[3]Enums!$A$153</f>
        <v>1.3.2</v>
      </c>
      <c r="B249" s="81" t="b">
        <v>1</v>
      </c>
      <c r="C249" s="81" t="b">
        <v>0</v>
      </c>
      <c r="D249" s="81">
        <v>2</v>
      </c>
      <c r="E249" s="84" t="str">
        <f>Objects!$AW$67</f>
        <v>Bars (Copper)</v>
      </c>
      <c r="F249" s="91">
        <v>4</v>
      </c>
      <c r="G249" s="84" t="str">
        <f>Objects!$AW$66</f>
        <v>Coins (Copper)</v>
      </c>
      <c r="H249" s="81">
        <v>64</v>
      </c>
      <c r="I249" s="84" t="str">
        <f>Objects!$AW$66</f>
        <v>Coins (Copper)</v>
      </c>
      <c r="J249" s="81">
        <v>64</v>
      </c>
      <c r="K249" s="84" t="str">
        <f>Objects!$AW$66</f>
        <v>Coins (Copper)</v>
      </c>
      <c r="L249" s="81">
        <v>64</v>
      </c>
      <c r="M249" s="84" t="str">
        <f>Objects!$AW$66</f>
        <v>Coins (Copper)</v>
      </c>
      <c r="N249" s="81">
        <v>64</v>
      </c>
      <c r="O249" s="81"/>
      <c r="P249" s="81"/>
      <c r="Q249" s="81"/>
      <c r="R249" s="91"/>
      <c r="S249" s="84"/>
      <c r="T249" s="81"/>
      <c r="U249" s="81"/>
      <c r="V249" s="81"/>
      <c r="W249" s="81"/>
      <c r="X249" s="91"/>
      <c r="AA249" s="81"/>
      <c r="AB249" s="81"/>
      <c r="AC249" s="81"/>
    </row>
    <row r="250" spans="1:29" ht="15" customHeight="1" x14ac:dyDescent="0.25">
      <c r="A250" s="33" t="str">
        <f>[3]Enums!$A$153</f>
        <v>1.3.2</v>
      </c>
      <c r="B250" s="81" t="b">
        <v>1</v>
      </c>
      <c r="C250" s="81" t="b">
        <v>0</v>
      </c>
      <c r="D250" s="81">
        <v>2</v>
      </c>
      <c r="E250" s="84" t="str">
        <f>Objects!$AW$68</f>
        <v>Stacks (Copper)</v>
      </c>
      <c r="F250" s="91">
        <v>4</v>
      </c>
      <c r="G250" s="84" t="str">
        <f>Objects!$AW$67</f>
        <v>Bars (Copper)</v>
      </c>
      <c r="H250" s="81">
        <v>64</v>
      </c>
      <c r="I250" s="84" t="str">
        <f>Objects!$AW$67</f>
        <v>Bars (Copper)</v>
      </c>
      <c r="J250" s="81">
        <v>64</v>
      </c>
      <c r="K250" s="84" t="str">
        <f>Objects!$AW$67</f>
        <v>Bars (Copper)</v>
      </c>
      <c r="L250" s="81">
        <v>64</v>
      </c>
      <c r="M250" s="84" t="str">
        <f>Objects!$AW$67</f>
        <v>Bars (Copper)</v>
      </c>
      <c r="N250" s="81">
        <v>64</v>
      </c>
      <c r="O250" s="81"/>
      <c r="P250" s="81"/>
      <c r="Q250" s="81"/>
      <c r="R250" s="91"/>
      <c r="S250" s="84"/>
      <c r="T250" s="81"/>
      <c r="U250" s="81"/>
      <c r="V250" s="81"/>
      <c r="W250" s="81"/>
      <c r="X250" s="91"/>
      <c r="AA250" s="81"/>
      <c r="AB250" s="81"/>
      <c r="AC250" s="81"/>
    </row>
    <row r="251" spans="1:29" ht="15" customHeight="1" x14ac:dyDescent="0.25">
      <c r="A251" s="33" t="str">
        <f>[3]Enums!$A$153</f>
        <v>1.3.2</v>
      </c>
      <c r="B251" s="81" t="b">
        <v>1</v>
      </c>
      <c r="C251" s="81" t="b">
        <v>0</v>
      </c>
      <c r="D251" s="81">
        <v>2</v>
      </c>
      <c r="E251" s="84" t="str">
        <f>Objects!$AW$77</f>
        <v>Trove (Copper)</v>
      </c>
      <c r="F251" s="91">
        <v>4</v>
      </c>
      <c r="G251" s="84" t="str">
        <f>Objects!$AW$68</f>
        <v>Stacks (Copper)</v>
      </c>
      <c r="H251" s="81">
        <v>64</v>
      </c>
      <c r="I251" s="84" t="str">
        <f>Objects!$AW$68</f>
        <v>Stacks (Copper)</v>
      </c>
      <c r="J251" s="81">
        <v>64</v>
      </c>
      <c r="K251" s="84" t="str">
        <f>Objects!$AW$68</f>
        <v>Stacks (Copper)</v>
      </c>
      <c r="L251" s="81">
        <v>64</v>
      </c>
      <c r="M251" s="84" t="str">
        <f>Objects!$AW$68</f>
        <v>Stacks (Copper)</v>
      </c>
      <c r="N251" s="81">
        <v>64</v>
      </c>
      <c r="O251" s="81"/>
      <c r="P251" s="81"/>
      <c r="Q251" s="81"/>
      <c r="R251" s="91"/>
      <c r="S251" s="84"/>
      <c r="T251" s="81"/>
      <c r="U251" s="81"/>
      <c r="V251" s="81"/>
      <c r="W251" s="81"/>
      <c r="X251" s="91"/>
      <c r="AA251" s="81"/>
      <c r="AB251" s="81"/>
      <c r="AC251" s="81"/>
    </row>
    <row r="252" spans="1:29" ht="15" customHeight="1" x14ac:dyDescent="0.25">
      <c r="A252" s="33" t="str">
        <f>[3]Enums!$A$153</f>
        <v>1.3.2</v>
      </c>
      <c r="B252" s="81" t="b">
        <v>1</v>
      </c>
      <c r="C252" s="81" t="b">
        <v>0</v>
      </c>
      <c r="D252" s="81">
        <v>2</v>
      </c>
      <c r="E252" s="84" t="str">
        <f>Objects!$AW$67</f>
        <v>Bars (Copper)</v>
      </c>
      <c r="F252" s="91">
        <v>5</v>
      </c>
      <c r="G252" s="84" t="str">
        <f>Objects!$AW$66</f>
        <v>Coins (Copper)</v>
      </c>
      <c r="H252" s="81">
        <v>64</v>
      </c>
      <c r="I252" s="84" t="str">
        <f>Objects!$AW$66</f>
        <v>Coins (Copper)</v>
      </c>
      <c r="J252" s="81">
        <v>64</v>
      </c>
      <c r="K252" s="84" t="str">
        <f>Objects!$AW$66</f>
        <v>Coins (Copper)</v>
      </c>
      <c r="L252" s="81">
        <v>64</v>
      </c>
      <c r="M252" s="84" t="str">
        <f>Objects!$AW$66</f>
        <v>Coins (Copper)</v>
      </c>
      <c r="N252" s="81">
        <v>64</v>
      </c>
      <c r="O252" s="84" t="str">
        <f>Objects!$AW$66</f>
        <v>Coins (Copper)</v>
      </c>
      <c r="P252" s="81">
        <v>64</v>
      </c>
      <c r="Q252" s="81"/>
      <c r="R252" s="91"/>
      <c r="S252" s="84"/>
      <c r="T252" s="81"/>
      <c r="U252" s="81"/>
      <c r="V252" s="81"/>
      <c r="W252" s="81"/>
      <c r="X252" s="91"/>
      <c r="AA252" s="81"/>
      <c r="AB252" s="81"/>
      <c r="AC252" s="81"/>
    </row>
    <row r="253" spans="1:29" ht="15" customHeight="1" x14ac:dyDescent="0.25">
      <c r="A253" s="33" t="str">
        <f>[3]Enums!$A$153</f>
        <v>1.3.2</v>
      </c>
      <c r="B253" s="81" t="b">
        <v>1</v>
      </c>
      <c r="C253" s="81" t="b">
        <v>0</v>
      </c>
      <c r="D253" s="81">
        <v>2</v>
      </c>
      <c r="E253" s="84" t="str">
        <f>Objects!$AW$68</f>
        <v>Stacks (Copper)</v>
      </c>
      <c r="F253" s="91">
        <v>5</v>
      </c>
      <c r="G253" s="84" t="str">
        <f>Objects!$AW$67</f>
        <v>Bars (Copper)</v>
      </c>
      <c r="H253" s="81">
        <v>64</v>
      </c>
      <c r="I253" s="84" t="str">
        <f>Objects!$AW$67</f>
        <v>Bars (Copper)</v>
      </c>
      <c r="J253" s="81">
        <v>64</v>
      </c>
      <c r="K253" s="84" t="str">
        <f>Objects!$AW$67</f>
        <v>Bars (Copper)</v>
      </c>
      <c r="L253" s="81">
        <v>64</v>
      </c>
      <c r="M253" s="84" t="str">
        <f>Objects!$AW$67</f>
        <v>Bars (Copper)</v>
      </c>
      <c r="N253" s="81">
        <v>64</v>
      </c>
      <c r="O253" s="84" t="str">
        <f>Objects!$AW$67</f>
        <v>Bars (Copper)</v>
      </c>
      <c r="P253" s="81">
        <v>64</v>
      </c>
      <c r="Q253" s="81"/>
      <c r="R253" s="91"/>
      <c r="S253" s="84"/>
      <c r="T253" s="81"/>
      <c r="U253" s="81"/>
      <c r="V253" s="81"/>
      <c r="W253" s="81"/>
      <c r="X253" s="91"/>
      <c r="AA253" s="81"/>
      <c r="AB253" s="81"/>
      <c r="AC253" s="81"/>
    </row>
    <row r="254" spans="1:29" ht="15" customHeight="1" x14ac:dyDescent="0.25">
      <c r="A254" s="33" t="str">
        <f>[3]Enums!$A$153</f>
        <v>1.3.2</v>
      </c>
      <c r="B254" s="81" t="b">
        <v>1</v>
      </c>
      <c r="C254" s="81" t="b">
        <v>0</v>
      </c>
      <c r="D254" s="81">
        <v>2</v>
      </c>
      <c r="E254" s="84" t="str">
        <f>Objects!$AW$77</f>
        <v>Trove (Copper)</v>
      </c>
      <c r="F254" s="91">
        <v>5</v>
      </c>
      <c r="G254" s="84" t="str">
        <f>Objects!$AW$68</f>
        <v>Stacks (Copper)</v>
      </c>
      <c r="H254" s="81">
        <v>64</v>
      </c>
      <c r="I254" s="84" t="str">
        <f>Objects!$AW$68</f>
        <v>Stacks (Copper)</v>
      </c>
      <c r="J254" s="81">
        <v>64</v>
      </c>
      <c r="K254" s="84" t="str">
        <f>Objects!$AW$68</f>
        <v>Stacks (Copper)</v>
      </c>
      <c r="L254" s="81">
        <v>64</v>
      </c>
      <c r="M254" s="84" t="str">
        <f>Objects!$AW$68</f>
        <v>Stacks (Copper)</v>
      </c>
      <c r="N254" s="81">
        <v>64</v>
      </c>
      <c r="O254" s="84" t="str">
        <f>Objects!$AW$68</f>
        <v>Stacks (Copper)</v>
      </c>
      <c r="P254" s="81">
        <v>64</v>
      </c>
      <c r="Q254" s="81"/>
      <c r="R254" s="91"/>
      <c r="S254" s="84"/>
      <c r="T254" s="81"/>
      <c r="U254" s="81"/>
      <c r="V254" s="81"/>
      <c r="W254" s="81"/>
      <c r="X254" s="91"/>
      <c r="AA254" s="81"/>
      <c r="AB254" s="81"/>
      <c r="AC254" s="81"/>
    </row>
    <row r="255" spans="1:29" ht="15" customHeight="1" x14ac:dyDescent="0.25">
      <c r="A255" s="33" t="str">
        <f>[3]Enums!$A$153</f>
        <v>1.3.2</v>
      </c>
      <c r="B255" s="81" t="b">
        <v>1</v>
      </c>
      <c r="C255" s="81" t="b">
        <v>0</v>
      </c>
      <c r="D255" s="81">
        <v>2</v>
      </c>
      <c r="E255" s="84" t="str">
        <f>Objects!$AW$67</f>
        <v>Bars (Copper)</v>
      </c>
      <c r="F255" s="91">
        <v>6</v>
      </c>
      <c r="G255" s="84" t="str">
        <f>Objects!$AW$66</f>
        <v>Coins (Copper)</v>
      </c>
      <c r="H255" s="81">
        <v>64</v>
      </c>
      <c r="I255" s="84" t="str">
        <f>Objects!$AW$66</f>
        <v>Coins (Copper)</v>
      </c>
      <c r="J255" s="81">
        <v>64</v>
      </c>
      <c r="K255" s="84" t="str">
        <f>Objects!$AW$66</f>
        <v>Coins (Copper)</v>
      </c>
      <c r="L255" s="81">
        <v>64</v>
      </c>
      <c r="M255" s="84" t="str">
        <f>Objects!$AW$66</f>
        <v>Coins (Copper)</v>
      </c>
      <c r="N255" s="81">
        <v>64</v>
      </c>
      <c r="O255" s="84" t="str">
        <f>Objects!$AW$66</f>
        <v>Coins (Copper)</v>
      </c>
      <c r="P255" s="81">
        <v>64</v>
      </c>
      <c r="Q255" s="84" t="str">
        <f>Objects!$AW$66</f>
        <v>Coins (Copper)</v>
      </c>
      <c r="R255" s="81">
        <v>64</v>
      </c>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Objects!$AW$68</f>
        <v>Stacks (Copper)</v>
      </c>
      <c r="F256" s="91">
        <v>6</v>
      </c>
      <c r="G256" s="84" t="str">
        <f>Objects!$AW$67</f>
        <v>Bars (Copper)</v>
      </c>
      <c r="H256" s="81">
        <v>64</v>
      </c>
      <c r="I256" s="84" t="str">
        <f>Objects!$AW$67</f>
        <v>Bars (Copper)</v>
      </c>
      <c r="J256" s="81">
        <v>64</v>
      </c>
      <c r="K256" s="84" t="str">
        <f>Objects!$AW$67</f>
        <v>Bars (Copper)</v>
      </c>
      <c r="L256" s="81">
        <v>64</v>
      </c>
      <c r="M256" s="84" t="str">
        <f>Objects!$AW$67</f>
        <v>Bars (Copper)</v>
      </c>
      <c r="N256" s="81">
        <v>64</v>
      </c>
      <c r="O256" s="84" t="str">
        <f>Objects!$AW$67</f>
        <v>Bars (Copper)</v>
      </c>
      <c r="P256" s="81">
        <v>64</v>
      </c>
      <c r="Q256" s="84" t="str">
        <f>Objects!$AW$67</f>
        <v>Bars (Copper)</v>
      </c>
      <c r="R256" s="81">
        <v>64</v>
      </c>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Objects!$AW$77</f>
        <v>Trove (Copper)</v>
      </c>
      <c r="F257" s="91">
        <v>6</v>
      </c>
      <c r="G257" s="84" t="str">
        <f>Objects!$AW$68</f>
        <v>Stacks (Copper)</v>
      </c>
      <c r="H257" s="81">
        <v>64</v>
      </c>
      <c r="I257" s="84" t="str">
        <f>Objects!$AW$68</f>
        <v>Stacks (Copper)</v>
      </c>
      <c r="J257" s="81">
        <v>64</v>
      </c>
      <c r="K257" s="84" t="str">
        <f>Objects!$AW$68</f>
        <v>Stacks (Copper)</v>
      </c>
      <c r="L257" s="81">
        <v>64</v>
      </c>
      <c r="M257" s="84" t="str">
        <f>Objects!$AW$68</f>
        <v>Stacks (Copper)</v>
      </c>
      <c r="N257" s="81">
        <v>64</v>
      </c>
      <c r="O257" s="84" t="str">
        <f>Objects!$AW$68</f>
        <v>Stacks (Copper)</v>
      </c>
      <c r="P257" s="81">
        <v>64</v>
      </c>
      <c r="Q257" s="84" t="str">
        <f>Objects!$AW$68</f>
        <v>Stacks (Copper)</v>
      </c>
      <c r="R257" s="81">
        <v>64</v>
      </c>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Objects!$AW$67</f>
        <v>Bars (Copper)</v>
      </c>
      <c r="F258" s="91">
        <v>7</v>
      </c>
      <c r="G258" s="84" t="str">
        <f>Objects!$AW$66</f>
        <v>Coins (Copper)</v>
      </c>
      <c r="H258" s="81">
        <v>64</v>
      </c>
      <c r="I258" s="84" t="str">
        <f>Objects!$AW$66</f>
        <v>Coins (Copper)</v>
      </c>
      <c r="J258" s="81">
        <v>64</v>
      </c>
      <c r="K258" s="84" t="str">
        <f>Objects!$AW$66</f>
        <v>Coins (Copper)</v>
      </c>
      <c r="L258" s="81">
        <v>64</v>
      </c>
      <c r="M258" s="84" t="str">
        <f>Objects!$AW$66</f>
        <v>Coins (Copper)</v>
      </c>
      <c r="N258" s="81">
        <v>64</v>
      </c>
      <c r="O258" s="84" t="str">
        <f>Objects!$AW$66</f>
        <v>Coins (Copper)</v>
      </c>
      <c r="P258" s="81">
        <v>64</v>
      </c>
      <c r="Q258" s="84" t="str">
        <f>Objects!$AW$66</f>
        <v>Coins (Copper)</v>
      </c>
      <c r="R258" s="81">
        <v>64</v>
      </c>
      <c r="S258" s="84" t="str">
        <f>Objects!$AW$66</f>
        <v>Coins (Copper)</v>
      </c>
      <c r="T258" s="81">
        <v>64</v>
      </c>
      <c r="U258" s="81"/>
      <c r="V258" s="81"/>
      <c r="W258" s="81"/>
      <c r="X258" s="91"/>
      <c r="AA258" s="81"/>
      <c r="AB258" s="81"/>
      <c r="AC258" s="81"/>
    </row>
    <row r="259" spans="1:29" ht="15" customHeight="1" x14ac:dyDescent="0.25">
      <c r="A259" s="33" t="str">
        <f>[3]Enums!$A$153</f>
        <v>1.3.2</v>
      </c>
      <c r="B259" s="81" t="b">
        <v>1</v>
      </c>
      <c r="C259" s="81" t="b">
        <v>0</v>
      </c>
      <c r="D259" s="81">
        <v>2</v>
      </c>
      <c r="E259" s="84" t="str">
        <f>Objects!$AW$68</f>
        <v>Stacks (Copper)</v>
      </c>
      <c r="F259" s="91">
        <v>7</v>
      </c>
      <c r="G259" s="84" t="str">
        <f>Objects!$AW$67</f>
        <v>Bars (Copper)</v>
      </c>
      <c r="H259" s="81">
        <v>64</v>
      </c>
      <c r="I259" s="84" t="str">
        <f>Objects!$AW$67</f>
        <v>Bars (Copper)</v>
      </c>
      <c r="J259" s="81">
        <v>64</v>
      </c>
      <c r="K259" s="84" t="str">
        <f>Objects!$AW$67</f>
        <v>Bars (Copper)</v>
      </c>
      <c r="L259" s="81">
        <v>64</v>
      </c>
      <c r="M259" s="84" t="str">
        <f>Objects!$AW$67</f>
        <v>Bars (Copper)</v>
      </c>
      <c r="N259" s="81">
        <v>64</v>
      </c>
      <c r="O259" s="84" t="str">
        <f>Objects!$AW$67</f>
        <v>Bars (Copper)</v>
      </c>
      <c r="P259" s="81">
        <v>64</v>
      </c>
      <c r="Q259" s="84" t="str">
        <f>Objects!$AW$67</f>
        <v>Bars (Copper)</v>
      </c>
      <c r="R259" s="81">
        <v>64</v>
      </c>
      <c r="S259" s="84" t="str">
        <f>Objects!$AW$67</f>
        <v>Bars (Copper)</v>
      </c>
      <c r="T259" s="81">
        <v>64</v>
      </c>
      <c r="U259" s="81"/>
      <c r="V259" s="81"/>
      <c r="W259" s="81"/>
      <c r="X259" s="91"/>
      <c r="AA259" s="81"/>
      <c r="AB259" s="81"/>
      <c r="AC259" s="81"/>
    </row>
    <row r="260" spans="1:29" ht="15" customHeight="1" x14ac:dyDescent="0.25">
      <c r="A260" s="33" t="str">
        <f>[3]Enums!$A$153</f>
        <v>1.3.2</v>
      </c>
      <c r="B260" s="81" t="b">
        <v>1</v>
      </c>
      <c r="C260" s="81" t="b">
        <v>0</v>
      </c>
      <c r="D260" s="81">
        <v>2</v>
      </c>
      <c r="E260" s="84" t="str">
        <f>Objects!$AW$77</f>
        <v>Trove (Copper)</v>
      </c>
      <c r="F260" s="91">
        <v>7</v>
      </c>
      <c r="G260" s="84" t="str">
        <f>Objects!$AW$68</f>
        <v>Stacks (Copper)</v>
      </c>
      <c r="H260" s="81">
        <v>64</v>
      </c>
      <c r="I260" s="84" t="str">
        <f>Objects!$AW$68</f>
        <v>Stacks (Copper)</v>
      </c>
      <c r="J260" s="81">
        <v>64</v>
      </c>
      <c r="K260" s="84" t="str">
        <f>Objects!$AW$68</f>
        <v>Stacks (Copper)</v>
      </c>
      <c r="L260" s="81">
        <v>64</v>
      </c>
      <c r="M260" s="84" t="str">
        <f>Objects!$AW$68</f>
        <v>Stacks (Copper)</v>
      </c>
      <c r="N260" s="81">
        <v>64</v>
      </c>
      <c r="O260" s="84" t="str">
        <f>Objects!$AW$68</f>
        <v>Stacks (Copper)</v>
      </c>
      <c r="P260" s="81">
        <v>64</v>
      </c>
      <c r="Q260" s="84" t="str">
        <f>Objects!$AW$68</f>
        <v>Stacks (Copper)</v>
      </c>
      <c r="R260" s="81">
        <v>64</v>
      </c>
      <c r="S260" s="84" t="str">
        <f>Objects!$AW$68</f>
        <v>Stacks (Copper)</v>
      </c>
      <c r="T260" s="81">
        <v>64</v>
      </c>
      <c r="U260" s="81"/>
      <c r="V260" s="81"/>
      <c r="W260" s="81"/>
      <c r="X260" s="91"/>
      <c r="AA260" s="81"/>
      <c r="AB260" s="81"/>
      <c r="AC260" s="81"/>
    </row>
    <row r="261" spans="1:29" ht="15" customHeight="1" x14ac:dyDescent="0.25">
      <c r="A261" s="33" t="str">
        <f>[3]Enums!$A$153</f>
        <v>1.3.2</v>
      </c>
      <c r="B261" s="81" t="b">
        <v>1</v>
      </c>
      <c r="C261" s="81" t="b">
        <v>0</v>
      </c>
      <c r="D261" s="81">
        <v>2</v>
      </c>
      <c r="E261" s="84" t="str">
        <f>Objects!$AW$67</f>
        <v>Bars (Copper)</v>
      </c>
      <c r="F261" s="91">
        <v>8</v>
      </c>
      <c r="G261" s="84" t="str">
        <f>Objects!$AW$66</f>
        <v>Coins (Copper)</v>
      </c>
      <c r="H261" s="81">
        <v>64</v>
      </c>
      <c r="I261" s="84" t="str">
        <f>Objects!$AW$66</f>
        <v>Coins (Copper)</v>
      </c>
      <c r="J261" s="81">
        <v>64</v>
      </c>
      <c r="K261" s="84" t="str">
        <f>Objects!$AW$66</f>
        <v>Coins (Copper)</v>
      </c>
      <c r="L261" s="81">
        <v>64</v>
      </c>
      <c r="M261" s="84" t="str">
        <f>Objects!$AW$66</f>
        <v>Coins (Copper)</v>
      </c>
      <c r="N261" s="81">
        <v>64</v>
      </c>
      <c r="O261" s="84" t="str">
        <f>Objects!$AW$66</f>
        <v>Coins (Copper)</v>
      </c>
      <c r="P261" s="81">
        <v>64</v>
      </c>
      <c r="Q261" s="84" t="str">
        <f>Objects!$AW$66</f>
        <v>Coins (Copper)</v>
      </c>
      <c r="R261" s="81">
        <v>64</v>
      </c>
      <c r="S261" s="84" t="str">
        <f>Objects!$AW$66</f>
        <v>Coins (Copper)</v>
      </c>
      <c r="T261" s="81">
        <v>64</v>
      </c>
      <c r="U261" s="84" t="str">
        <f>Objects!$AW$66</f>
        <v>Coins (Copper)</v>
      </c>
      <c r="V261" s="81">
        <v>64</v>
      </c>
      <c r="W261" s="81"/>
      <c r="X261" s="91"/>
      <c r="AA261" s="81"/>
      <c r="AB261" s="81"/>
      <c r="AC261" s="81"/>
    </row>
    <row r="262" spans="1:29" ht="15" customHeight="1" x14ac:dyDescent="0.25">
      <c r="A262" s="33" t="str">
        <f>[3]Enums!$A$153</f>
        <v>1.3.2</v>
      </c>
      <c r="B262" s="81" t="b">
        <v>1</v>
      </c>
      <c r="C262" s="81" t="b">
        <v>0</v>
      </c>
      <c r="D262" s="81">
        <v>2</v>
      </c>
      <c r="E262" s="84" t="str">
        <f>Objects!$AW$68</f>
        <v>Stacks (Copper)</v>
      </c>
      <c r="F262" s="91">
        <v>8</v>
      </c>
      <c r="G262" s="84" t="str">
        <f>Objects!$AW$67</f>
        <v>Bars (Copper)</v>
      </c>
      <c r="H262" s="81">
        <v>64</v>
      </c>
      <c r="I262" s="84" t="str">
        <f>Objects!$AW$67</f>
        <v>Bars (Copper)</v>
      </c>
      <c r="J262" s="81">
        <v>64</v>
      </c>
      <c r="K262" s="84" t="str">
        <f>Objects!$AW$67</f>
        <v>Bars (Copper)</v>
      </c>
      <c r="L262" s="81">
        <v>64</v>
      </c>
      <c r="M262" s="84" t="str">
        <f>Objects!$AW$67</f>
        <v>Bars (Copper)</v>
      </c>
      <c r="N262" s="81">
        <v>64</v>
      </c>
      <c r="O262" s="84" t="str">
        <f>Objects!$AW$67</f>
        <v>Bars (Copper)</v>
      </c>
      <c r="P262" s="81">
        <v>64</v>
      </c>
      <c r="Q262" s="84" t="str">
        <f>Objects!$AW$67</f>
        <v>Bars (Copper)</v>
      </c>
      <c r="R262" s="81">
        <v>64</v>
      </c>
      <c r="S262" s="84" t="str">
        <f>Objects!$AW$67</f>
        <v>Bars (Copper)</v>
      </c>
      <c r="T262" s="81">
        <v>64</v>
      </c>
      <c r="U262" s="84" t="str">
        <f>Objects!$AW$67</f>
        <v>Bars (Copper)</v>
      </c>
      <c r="V262" s="81">
        <v>64</v>
      </c>
      <c r="W262" s="81"/>
      <c r="X262" s="91"/>
      <c r="AA262" s="81"/>
      <c r="AB262" s="81"/>
      <c r="AC262" s="81"/>
    </row>
    <row r="263" spans="1:29" ht="15" customHeight="1" x14ac:dyDescent="0.25">
      <c r="A263" s="33" t="str">
        <f>[3]Enums!$A$153</f>
        <v>1.3.2</v>
      </c>
      <c r="B263" s="81" t="b">
        <v>1</v>
      </c>
      <c r="C263" s="81" t="b">
        <v>0</v>
      </c>
      <c r="D263" s="81">
        <v>2</v>
      </c>
      <c r="E263" s="84" t="str">
        <f>Objects!$AW$77</f>
        <v>Trove (Copper)</v>
      </c>
      <c r="F263" s="91">
        <v>8</v>
      </c>
      <c r="G263" s="84" t="str">
        <f>Objects!$AW$68</f>
        <v>Stacks (Copper)</v>
      </c>
      <c r="H263" s="81">
        <v>64</v>
      </c>
      <c r="I263" s="84" t="str">
        <f>Objects!$AW$68</f>
        <v>Stacks (Copper)</v>
      </c>
      <c r="J263" s="81">
        <v>64</v>
      </c>
      <c r="K263" s="84" t="str">
        <f>Objects!$AW$68</f>
        <v>Stacks (Copper)</v>
      </c>
      <c r="L263" s="81">
        <v>64</v>
      </c>
      <c r="M263" s="84" t="str">
        <f>Objects!$AW$68</f>
        <v>Stacks (Copper)</v>
      </c>
      <c r="N263" s="81">
        <v>64</v>
      </c>
      <c r="O263" s="84" t="str">
        <f>Objects!$AW$68</f>
        <v>Stacks (Copper)</v>
      </c>
      <c r="P263" s="81">
        <v>64</v>
      </c>
      <c r="Q263" s="84" t="str">
        <f>Objects!$AW$68</f>
        <v>Stacks (Copper)</v>
      </c>
      <c r="R263" s="81">
        <v>64</v>
      </c>
      <c r="S263" s="84" t="str">
        <f>Objects!$AW$68</f>
        <v>Stacks (Copper)</v>
      </c>
      <c r="T263" s="81">
        <v>64</v>
      </c>
      <c r="U263" s="84" t="str">
        <f>Objects!$AW$68</f>
        <v>Stacks (Copper)</v>
      </c>
      <c r="V263" s="81">
        <v>64</v>
      </c>
      <c r="W263" s="81"/>
      <c r="X263" s="91"/>
      <c r="AA263" s="81"/>
      <c r="AB263" s="81"/>
      <c r="AC263" s="81"/>
    </row>
    <row r="264" spans="1:29" ht="15" customHeight="1" x14ac:dyDescent="0.25">
      <c r="A264" s="33" t="str">
        <f>[3]Enums!$A$153</f>
        <v>1.3.2</v>
      </c>
      <c r="B264" s="81" t="b">
        <v>1</v>
      </c>
      <c r="C264" s="81" t="b">
        <v>0</v>
      </c>
      <c r="D264" s="81">
        <v>2</v>
      </c>
      <c r="E264" s="84" t="str">
        <f>Objects!$AW$67</f>
        <v>Bars (Copper)</v>
      </c>
      <c r="F264" s="91">
        <v>9</v>
      </c>
      <c r="G264" s="84" t="str">
        <f>Objects!$AW$66</f>
        <v>Coins (Copper)</v>
      </c>
      <c r="H264" s="81">
        <v>64</v>
      </c>
      <c r="I264" s="84" t="str">
        <f>Objects!$AW$66</f>
        <v>Coins (Copper)</v>
      </c>
      <c r="J264" s="81">
        <v>64</v>
      </c>
      <c r="K264" s="84" t="str">
        <f>Objects!$AW$66</f>
        <v>Coins (Copper)</v>
      </c>
      <c r="L264" s="81">
        <v>64</v>
      </c>
      <c r="M264" s="84" t="str">
        <f>Objects!$AW$66</f>
        <v>Coins (Copper)</v>
      </c>
      <c r="N264" s="81">
        <v>64</v>
      </c>
      <c r="O264" s="84" t="str">
        <f>Objects!$AW$66</f>
        <v>Coins (Copper)</v>
      </c>
      <c r="P264" s="81">
        <v>64</v>
      </c>
      <c r="Q264" s="84" t="str">
        <f>Objects!$AW$66</f>
        <v>Coins (Copper)</v>
      </c>
      <c r="R264" s="81">
        <v>64</v>
      </c>
      <c r="S264" s="84" t="str">
        <f>Objects!$AW$66</f>
        <v>Coins (Copper)</v>
      </c>
      <c r="T264" s="81">
        <v>64</v>
      </c>
      <c r="U264" s="84" t="str">
        <f>Objects!$AW$66</f>
        <v>Coins (Copper)</v>
      </c>
      <c r="V264" s="81">
        <v>64</v>
      </c>
      <c r="W264" s="84" t="str">
        <f>Objects!$AW$66</f>
        <v>Coins (Copper)</v>
      </c>
      <c r="X264" s="81">
        <v>64</v>
      </c>
      <c r="AA264" s="81"/>
      <c r="AB264" s="81"/>
      <c r="AC264" s="81"/>
    </row>
    <row r="265" spans="1:29" ht="15" customHeight="1" x14ac:dyDescent="0.25">
      <c r="A265" s="33" t="str">
        <f>[3]Enums!$A$153</f>
        <v>1.3.2</v>
      </c>
      <c r="B265" s="81" t="b">
        <v>1</v>
      </c>
      <c r="C265" s="81" t="b">
        <v>0</v>
      </c>
      <c r="D265" s="81">
        <v>2</v>
      </c>
      <c r="E265" s="84" t="str">
        <f>Objects!$AW$68</f>
        <v>Stacks (Copper)</v>
      </c>
      <c r="F265" s="91">
        <v>9</v>
      </c>
      <c r="G265" s="84" t="str">
        <f>Objects!$AW$67</f>
        <v>Bars (Copper)</v>
      </c>
      <c r="H265" s="81">
        <v>64</v>
      </c>
      <c r="I265" s="84" t="str">
        <f>Objects!$AW$67</f>
        <v>Bars (Copper)</v>
      </c>
      <c r="J265" s="81">
        <v>64</v>
      </c>
      <c r="K265" s="84" t="str">
        <f>Objects!$AW$67</f>
        <v>Bars (Copper)</v>
      </c>
      <c r="L265" s="81">
        <v>64</v>
      </c>
      <c r="M265" s="84" t="str">
        <f>Objects!$AW$67</f>
        <v>Bars (Copper)</v>
      </c>
      <c r="N265" s="81">
        <v>64</v>
      </c>
      <c r="O265" s="84" t="str">
        <f>Objects!$AW$67</f>
        <v>Bars (Copper)</v>
      </c>
      <c r="P265" s="81">
        <v>64</v>
      </c>
      <c r="Q265" s="84" t="str">
        <f>Objects!$AW$67</f>
        <v>Bars (Copper)</v>
      </c>
      <c r="R265" s="81">
        <v>64</v>
      </c>
      <c r="S265" s="84" t="str">
        <f>Objects!$AW$67</f>
        <v>Bars (Copper)</v>
      </c>
      <c r="T265" s="81">
        <v>64</v>
      </c>
      <c r="U265" s="84" t="str">
        <f>Objects!$AW$67</f>
        <v>Bars (Copper)</v>
      </c>
      <c r="V265" s="81">
        <v>64</v>
      </c>
      <c r="W265" s="84" t="str">
        <f>Objects!$AW$67</f>
        <v>Bars (Copper)</v>
      </c>
      <c r="X265" s="81">
        <v>64</v>
      </c>
      <c r="AA265" s="81"/>
      <c r="AB265" s="81"/>
      <c r="AC265" s="81"/>
    </row>
    <row r="266" spans="1:29" ht="15" customHeight="1" x14ac:dyDescent="0.25">
      <c r="A266" s="33" t="str">
        <f>[3]Enums!$A$153</f>
        <v>1.3.2</v>
      </c>
      <c r="B266" s="81" t="b">
        <v>1</v>
      </c>
      <c r="C266" s="81" t="b">
        <v>0</v>
      </c>
      <c r="D266" s="81">
        <v>2</v>
      </c>
      <c r="E266" s="84" t="str">
        <f>Objects!$AW$77</f>
        <v>Trove (Copper)</v>
      </c>
      <c r="F266" s="91">
        <v>9</v>
      </c>
      <c r="G266" s="84" t="str">
        <f>Objects!$AW$68</f>
        <v>Stacks (Copper)</v>
      </c>
      <c r="H266" s="81">
        <v>64</v>
      </c>
      <c r="I266" s="84" t="str">
        <f>Objects!$AW$68</f>
        <v>Stacks (Copper)</v>
      </c>
      <c r="J266" s="81">
        <v>64</v>
      </c>
      <c r="K266" s="84" t="str">
        <f>Objects!$AW$68</f>
        <v>Stacks (Copper)</v>
      </c>
      <c r="L266" s="81">
        <v>64</v>
      </c>
      <c r="M266" s="84" t="str">
        <f>Objects!$AW$68</f>
        <v>Stacks (Copper)</v>
      </c>
      <c r="N266" s="81">
        <v>64</v>
      </c>
      <c r="O266" s="84" t="str">
        <f>Objects!$AW$68</f>
        <v>Stacks (Copper)</v>
      </c>
      <c r="P266" s="81">
        <v>64</v>
      </c>
      <c r="Q266" s="84" t="str">
        <f>Objects!$AW$68</f>
        <v>Stacks (Copper)</v>
      </c>
      <c r="R266" s="81">
        <v>64</v>
      </c>
      <c r="S266" s="84" t="str">
        <f>Objects!$AW$68</f>
        <v>Stacks (Copper)</v>
      </c>
      <c r="T266" s="81">
        <v>64</v>
      </c>
      <c r="U266" s="84" t="str">
        <f>Objects!$AW$68</f>
        <v>Stacks (Copper)</v>
      </c>
      <c r="V266" s="81">
        <v>64</v>
      </c>
      <c r="W266" s="84" t="str">
        <f>Objects!$AW$68</f>
        <v>Stacks (Copper)</v>
      </c>
      <c r="X266" s="81">
        <v>64</v>
      </c>
      <c r="AA266" s="81"/>
      <c r="AB266" s="81"/>
      <c r="AC266" s="81"/>
    </row>
    <row r="267" spans="1:29" ht="15" customHeight="1" x14ac:dyDescent="0.25">
      <c r="A267" s="33" t="str">
        <f>[3]Enums!$A$153</f>
        <v>1.3.2</v>
      </c>
      <c r="B267" s="81" t="b">
        <v>1</v>
      </c>
      <c r="C267" s="81" t="b">
        <v>1</v>
      </c>
      <c r="D267" s="81">
        <v>8</v>
      </c>
      <c r="E267" s="84" t="str">
        <f>Objects!$AH$2</f>
        <v>Solar Cell</v>
      </c>
      <c r="F267" s="91">
        <v>1</v>
      </c>
      <c r="G267" s="84" t="str">
        <f>Objects!$AG$7</f>
        <v>Wafer (Solar Cell)</v>
      </c>
      <c r="H267" s="81">
        <v>1</v>
      </c>
      <c r="I267" s="81"/>
      <c r="J267" s="81"/>
      <c r="K267" s="81"/>
      <c r="L267" s="91"/>
      <c r="M267" s="84"/>
      <c r="N267" s="81"/>
      <c r="O267" s="81"/>
      <c r="P267" s="81"/>
      <c r="Q267" s="81"/>
      <c r="R267" s="91"/>
      <c r="S267" s="84"/>
      <c r="T267" s="81"/>
      <c r="U267" s="81"/>
      <c r="V267" s="81"/>
      <c r="W267" s="81"/>
      <c r="X267" s="91"/>
      <c r="AA267" s="81"/>
      <c r="AB267" s="81"/>
      <c r="AC267" s="81"/>
    </row>
    <row r="268" spans="1:29" ht="15" customHeight="1" x14ac:dyDescent="0.25">
      <c r="A268" s="33" t="str">
        <f>[3]Enums!$A$153</f>
        <v>1.3.2</v>
      </c>
      <c r="B268" s="81" t="b">
        <v>1</v>
      </c>
      <c r="C268" s="81" t="b">
        <v>1</v>
      </c>
      <c r="D268" s="81">
        <v>8</v>
      </c>
      <c r="E268" s="84" t="str">
        <f>Objects!$AH$3</f>
        <v>Processor</v>
      </c>
      <c r="F268" s="91">
        <v>8</v>
      </c>
      <c r="G268" s="84" t="str">
        <f>Objects!$AG$15</f>
        <v>Wafer (Processor)</v>
      </c>
      <c r="H268" s="81">
        <v>1</v>
      </c>
      <c r="I268" s="81"/>
      <c r="J268" s="81"/>
      <c r="K268" s="81"/>
      <c r="L268" s="91"/>
      <c r="M268" s="84"/>
      <c r="N268" s="81"/>
      <c r="O268" s="81"/>
      <c r="P268" s="81"/>
      <c r="Q268" s="81"/>
      <c r="R268" s="91"/>
      <c r="S268" s="84"/>
      <c r="T268" s="81"/>
      <c r="U268" s="81"/>
      <c r="V268" s="81"/>
      <c r="W268" s="81"/>
      <c r="X268" s="91"/>
      <c r="AA268" s="81"/>
      <c r="AB268" s="81"/>
      <c r="AC268" s="81"/>
    </row>
    <row r="269" spans="1:29" ht="15" customHeight="1" x14ac:dyDescent="0.25">
      <c r="A269" s="33" t="str">
        <f>[3]Enums!$A$153</f>
        <v>1.3.2</v>
      </c>
      <c r="B269" s="81" t="b">
        <v>1</v>
      </c>
      <c r="C269" s="81" t="b">
        <v>1</v>
      </c>
      <c r="D269" s="81">
        <v>8</v>
      </c>
      <c r="E269" s="84" t="str">
        <f>Objects!$AH$4</f>
        <v>Temperature Sensor</v>
      </c>
      <c r="F269" s="91">
        <v>32</v>
      </c>
      <c r="G269" s="84" t="str">
        <f>Objects!$AG$20</f>
        <v>Wafer (Temperature Sensor)</v>
      </c>
      <c r="H269" s="81">
        <v>1</v>
      </c>
      <c r="I269" s="81"/>
      <c r="J269" s="81"/>
      <c r="K269" s="81"/>
      <c r="L269" s="91"/>
      <c r="M269" s="84"/>
      <c r="N269" s="81"/>
      <c r="O269" s="81"/>
      <c r="P269" s="81"/>
      <c r="Q269" s="81"/>
      <c r="R269" s="91"/>
      <c r="S269" s="84"/>
      <c r="T269" s="81"/>
      <c r="U269" s="81"/>
      <c r="V269" s="81"/>
      <c r="W269" s="81"/>
      <c r="X269" s="91"/>
      <c r="AA269" s="81"/>
      <c r="AB269" s="81"/>
      <c r="AC269" s="81"/>
    </row>
    <row r="270" spans="1:29" ht="15" customHeight="1" x14ac:dyDescent="0.25">
      <c r="A270" s="33" t="str">
        <f>[3]Enums!$A$153</f>
        <v>1.3.2</v>
      </c>
      <c r="B270" s="81" t="b">
        <v>1</v>
      </c>
      <c r="C270" s="81" t="b">
        <v>1</v>
      </c>
      <c r="D270" s="81">
        <v>8</v>
      </c>
      <c r="E270" s="84" t="str">
        <f>Objects!$AH$5</f>
        <v>Pressure Sensor</v>
      </c>
      <c r="F270" s="91">
        <v>32</v>
      </c>
      <c r="G270" s="84" t="str">
        <f>Objects!$AG$25</f>
        <v>Wafer (Pressure Sensor)</v>
      </c>
      <c r="H270" s="81">
        <v>1</v>
      </c>
      <c r="I270" s="81"/>
      <c r="J270" s="81"/>
      <c r="K270" s="81"/>
      <c r="L270" s="91"/>
      <c r="M270" s="84"/>
      <c r="N270" s="81"/>
      <c r="O270" s="81"/>
      <c r="P270" s="81"/>
      <c r="Q270" s="81"/>
      <c r="R270" s="91"/>
      <c r="S270" s="84"/>
      <c r="T270" s="81"/>
      <c r="U270" s="81"/>
      <c r="V270" s="81"/>
      <c r="W270" s="81"/>
      <c r="X270" s="91"/>
      <c r="AA270" s="81"/>
      <c r="AB270" s="81"/>
      <c r="AC270" s="81"/>
    </row>
    <row r="271" spans="1:29" ht="15" customHeight="1" x14ac:dyDescent="0.25">
      <c r="A271" s="33" t="str">
        <f>[3]Enums!$A$153</f>
        <v>1.3.2</v>
      </c>
      <c r="B271" s="81" t="b">
        <v>1</v>
      </c>
      <c r="C271" s="81" t="b">
        <v>1</v>
      </c>
      <c r="D271" s="81">
        <v>8</v>
      </c>
      <c r="E271" s="84" t="str">
        <f>Objects!$AH$6</f>
        <v>Low Power Radio</v>
      </c>
      <c r="F271" s="91">
        <v>8</v>
      </c>
      <c r="G271" s="84" t="str">
        <f>Objects!$AG$33</f>
        <v>Wafer (Low Power Radio)</v>
      </c>
      <c r="H271" s="81">
        <v>1</v>
      </c>
      <c r="I271" s="81"/>
      <c r="J271" s="81"/>
      <c r="K271" s="81"/>
      <c r="L271" s="91"/>
      <c r="M271" s="84"/>
      <c r="N271" s="81"/>
      <c r="O271" s="81"/>
      <c r="P271" s="81"/>
      <c r="Q271" s="81"/>
      <c r="R271" s="91"/>
      <c r="S271" s="84"/>
      <c r="T271" s="81"/>
      <c r="U271" s="81"/>
      <c r="V271" s="81"/>
      <c r="W271" s="81"/>
      <c r="X271" s="91"/>
      <c r="AA271" s="81"/>
      <c r="AB271" s="81"/>
      <c r="AC271" s="81"/>
    </row>
    <row r="272" spans="1:29" ht="15" customHeight="1" x14ac:dyDescent="0.25">
      <c r="A272" s="33" t="str">
        <f>[3]Enums!$A$153</f>
        <v>1.3.2</v>
      </c>
      <c r="B272" s="81" t="b">
        <v>1</v>
      </c>
      <c r="C272" s="81" t="b">
        <v>1</v>
      </c>
      <c r="D272" s="81">
        <v>8</v>
      </c>
      <c r="E272" s="84" t="str">
        <f>Objects!$AH$7</f>
        <v>DSP</v>
      </c>
      <c r="F272" s="91">
        <v>16</v>
      </c>
      <c r="G272" s="84" t="str">
        <f>Objects!$AG$41</f>
        <v>Wafer (DSP)</v>
      </c>
      <c r="H272" s="81">
        <v>1</v>
      </c>
      <c r="I272" s="81"/>
      <c r="J272" s="81"/>
      <c r="K272" s="81"/>
      <c r="L272" s="91"/>
      <c r="M272" s="84"/>
      <c r="N272" s="81"/>
      <c r="O272" s="81"/>
      <c r="P272" s="81"/>
      <c r="Q272" s="81"/>
      <c r="R272" s="91"/>
      <c r="S272" s="84"/>
      <c r="T272" s="81"/>
      <c r="U272" s="81"/>
      <c r="V272" s="81"/>
      <c r="W272" s="81"/>
      <c r="X272" s="91"/>
      <c r="AA272" s="81"/>
      <c r="AB272" s="81"/>
      <c r="AC272" s="81"/>
    </row>
    <row r="273" spans="1:29" ht="15" customHeight="1" x14ac:dyDescent="0.25">
      <c r="A273" s="33" t="str">
        <f>[3]Enums!$A$153</f>
        <v>1.3.2</v>
      </c>
      <c r="B273" s="81" t="b">
        <v>1</v>
      </c>
      <c r="C273" s="81" t="b">
        <v>1</v>
      </c>
      <c r="D273" s="81">
        <v>8</v>
      </c>
      <c r="E273" s="84" t="str">
        <f>Objects!$AH$8</f>
        <v>Digital Analog Convertor</v>
      </c>
      <c r="F273" s="91">
        <v>16</v>
      </c>
      <c r="G273" s="84" t="str">
        <f>Objects!$AG$46</f>
        <v>Wafer (Digital Analog Convertor)</v>
      </c>
      <c r="H273" s="81">
        <v>1</v>
      </c>
      <c r="I273" s="81"/>
      <c r="J273" s="81"/>
      <c r="K273" s="81"/>
      <c r="L273" s="91"/>
      <c r="M273" s="84"/>
      <c r="N273" s="81"/>
      <c r="O273" s="81"/>
      <c r="P273" s="81"/>
      <c r="Q273" s="81"/>
      <c r="R273" s="91"/>
      <c r="S273" s="84"/>
      <c r="T273" s="81"/>
      <c r="U273" s="81"/>
      <c r="V273" s="81"/>
      <c r="W273" s="81"/>
      <c r="X273" s="91"/>
      <c r="AA273" s="81"/>
      <c r="AB273" s="81"/>
      <c r="AC273" s="81"/>
    </row>
    <row r="274" spans="1:29" ht="15" customHeight="1" x14ac:dyDescent="0.25">
      <c r="A274" s="33" t="str">
        <f>[3]Enums!$A$153</f>
        <v>1.3.2</v>
      </c>
      <c r="B274" s="81" t="b">
        <v>1</v>
      </c>
      <c r="C274" s="81" t="b">
        <v>1</v>
      </c>
      <c r="D274" s="81">
        <v>8</v>
      </c>
      <c r="E274" s="84" t="str">
        <f>Objects!$AH$9</f>
        <v>Amplifier</v>
      </c>
      <c r="F274" s="91">
        <v>32</v>
      </c>
      <c r="G274" s="84" t="str">
        <f>Objects!$AG$51</f>
        <v>Wafer (Amplifier)</v>
      </c>
      <c r="H274" s="81">
        <v>1</v>
      </c>
      <c r="I274" s="81"/>
      <c r="J274" s="81"/>
      <c r="K274" s="81"/>
      <c r="L274" s="91"/>
      <c r="M274" s="84"/>
      <c r="N274" s="81"/>
      <c r="O274" s="81"/>
      <c r="P274" s="81"/>
      <c r="Q274" s="81"/>
      <c r="R274" s="91"/>
      <c r="S274" s="84"/>
      <c r="T274" s="81"/>
      <c r="U274" s="81"/>
      <c r="V274" s="81"/>
      <c r="W274" s="81"/>
      <c r="X274" s="91"/>
      <c r="AA274" s="81"/>
      <c r="AB274" s="81"/>
      <c r="AC274" s="81"/>
    </row>
    <row r="275" spans="1:29" ht="15" customHeight="1" x14ac:dyDescent="0.25">
      <c r="A275" s="33" t="str">
        <f>[3]Enums!$A$153</f>
        <v>1.3.2</v>
      </c>
      <c r="B275" s="81" t="b">
        <v>1</v>
      </c>
      <c r="C275" s="81" t="b">
        <v>1</v>
      </c>
      <c r="D275" s="81">
        <v>8</v>
      </c>
      <c r="E275" s="84" t="str">
        <f>Objects!$AH$10</f>
        <v>OLED Array</v>
      </c>
      <c r="F275" s="91">
        <v>1</v>
      </c>
      <c r="G275" s="84" t="str">
        <f>Objects!$AG$56</f>
        <v>Wafer (OLED Array)</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0</v>
      </c>
      <c r="D276" s="81">
        <v>8</v>
      </c>
      <c r="E276" s="84" t="str">
        <f>Objects!$AT$22</f>
        <v>Solar Array</v>
      </c>
      <c r="F276" s="91">
        <v>1</v>
      </c>
      <c r="G276" s="84" t="str">
        <f>Objects!$AH$2</f>
        <v>Solar Cell</v>
      </c>
      <c r="H276" s="91">
        <v>1</v>
      </c>
      <c r="I276" s="84" t="str">
        <f>Objects!$AH$2</f>
        <v>Solar Cell</v>
      </c>
      <c r="J276" s="91">
        <v>1</v>
      </c>
      <c r="K276" s="84" t="str">
        <f>Objects!$AH$2</f>
        <v>Solar Cell</v>
      </c>
      <c r="L276" s="91">
        <v>1</v>
      </c>
      <c r="M276" s="84"/>
      <c r="N276" s="81"/>
      <c r="O276" s="81" t="str">
        <f>Objects!$AZ$154</f>
        <v>Redstone Block</v>
      </c>
      <c r="P276" s="81">
        <v>1</v>
      </c>
      <c r="Q276" s="81"/>
      <c r="R276" s="91"/>
      <c r="S276" s="84"/>
      <c r="T276" s="81"/>
      <c r="U276" s="81"/>
      <c r="V276" s="81"/>
      <c r="W276" s="81"/>
      <c r="X276" s="91"/>
      <c r="AA276" s="81"/>
      <c r="AB276" s="81"/>
      <c r="AC276" s="81"/>
    </row>
    <row r="277" spans="1:29" ht="15" customHeight="1" x14ac:dyDescent="0.25">
      <c r="A277" s="33" t="str">
        <f>[3]Enums!$A$153</f>
        <v>1.3.2</v>
      </c>
      <c r="B277" s="81" t="b">
        <v>1</v>
      </c>
      <c r="C277" s="81" t="b">
        <v>0</v>
      </c>
      <c r="D277" s="81">
        <v>8</v>
      </c>
      <c r="E277" s="84" t="str">
        <f>Objects!$AW$70</f>
        <v>254 nm UV Bulbs</v>
      </c>
      <c r="F277" s="91">
        <v>32</v>
      </c>
      <c r="G277" s="84" t="str">
        <f>Objects!$AZ$104</f>
        <v>Glass Pane</v>
      </c>
      <c r="H277" s="81">
        <v>1</v>
      </c>
      <c r="I277" s="84" t="str">
        <f>Objects!$AZ$104</f>
        <v>Glass Pane</v>
      </c>
      <c r="J277" s="81">
        <v>1</v>
      </c>
      <c r="K277" s="84" t="str">
        <f>Objects!$AZ$104</f>
        <v>Glass Pane</v>
      </c>
      <c r="L277" s="81">
        <v>1</v>
      </c>
      <c r="M277" s="81" t="str">
        <f>Objects!$AE$14</f>
        <v>Hose (Low Pressure)</v>
      </c>
      <c r="N277" s="81">
        <v>1</v>
      </c>
      <c r="O277" s="81" t="str">
        <f>Objects!$R$81</f>
        <v>Vial (Mercury)</v>
      </c>
      <c r="P277" s="81">
        <v>1</v>
      </c>
      <c r="Q277" s="81" t="str">
        <f>Objects!$AY$77</f>
        <v>Redstone</v>
      </c>
      <c r="R277" s="91">
        <v>1</v>
      </c>
      <c r="S277" s="84" t="str">
        <f>Objects!$AZ$104</f>
        <v>Glass Pane</v>
      </c>
      <c r="T277" s="81">
        <v>1</v>
      </c>
      <c r="U277" s="84" t="str">
        <f>Objects!$AZ$104</f>
        <v>Glass Pane</v>
      </c>
      <c r="V277" s="81">
        <v>1</v>
      </c>
      <c r="W277" s="84" t="str">
        <f>Objects!$AZ$104</f>
        <v>Glass Pane</v>
      </c>
      <c r="X277" s="81">
        <v>1</v>
      </c>
      <c r="AA277" s="81"/>
      <c r="AB277" s="81"/>
      <c r="AC277" s="81"/>
    </row>
    <row r="278" spans="1:29" ht="15" customHeight="1" x14ac:dyDescent="0.25">
      <c r="A278" s="33" t="str">
        <f>[3]Enums!$A$153</f>
        <v>1.3.2</v>
      </c>
      <c r="B278" s="81" t="b">
        <v>1</v>
      </c>
      <c r="C278" s="81" t="b">
        <v>0</v>
      </c>
      <c r="D278" s="81">
        <v>8</v>
      </c>
      <c r="E278" s="84" t="str">
        <f>Objects!$AW$69</f>
        <v>365 nm UV Bulbs</v>
      </c>
      <c r="F278" s="91">
        <v>32</v>
      </c>
      <c r="G278" s="84" t="str">
        <f>Objects!$AZ$104</f>
        <v>Glass Pane</v>
      </c>
      <c r="H278" s="81">
        <v>1</v>
      </c>
      <c r="I278" s="84" t="str">
        <f>Objects!$AZ$104</f>
        <v>Glass Pane</v>
      </c>
      <c r="J278" s="81">
        <v>1</v>
      </c>
      <c r="K278" s="84" t="str">
        <f>Objects!$AZ$104</f>
        <v>Glass Pane</v>
      </c>
      <c r="L278" s="81">
        <v>1</v>
      </c>
      <c r="M278" s="81" t="str">
        <f>Objects!$AE$145</f>
        <v>Hose (Medium Pressure)</v>
      </c>
      <c r="N278" s="81">
        <v>1</v>
      </c>
      <c r="O278" s="81" t="str">
        <f>Objects!$R$81</f>
        <v>Vial (Mercury)</v>
      </c>
      <c r="P278" s="81">
        <v>1</v>
      </c>
      <c r="Q278" s="81" t="str">
        <f>Objects!$AY$77</f>
        <v>Redstone</v>
      </c>
      <c r="R278" s="91">
        <v>1</v>
      </c>
      <c r="S278" s="84" t="str">
        <f>Objects!$AZ$104</f>
        <v>Glass Pane</v>
      </c>
      <c r="T278" s="81">
        <v>1</v>
      </c>
      <c r="U278" s="84" t="str">
        <f>Objects!$AZ$104</f>
        <v>Glass Pane</v>
      </c>
      <c r="V278" s="81">
        <v>1</v>
      </c>
      <c r="W278" s="84" t="str">
        <f>Objects!$AZ$104</f>
        <v>Glass Pane</v>
      </c>
      <c r="X278" s="81">
        <v>1</v>
      </c>
      <c r="AA278" s="81"/>
      <c r="AB278" s="81"/>
      <c r="AC278" s="81"/>
    </row>
    <row r="279" spans="1:29" ht="15" customHeight="1" x14ac:dyDescent="0.25">
      <c r="A279" s="33" t="str">
        <f>[3]Enums!$A$153</f>
        <v>1.3.2</v>
      </c>
      <c r="B279" s="81" t="b">
        <v>1</v>
      </c>
      <c r="C279" s="81" t="b">
        <v>0</v>
      </c>
      <c r="D279" s="81">
        <v>2</v>
      </c>
      <c r="E279" s="84" t="str">
        <f>Objects!$AW$71</f>
        <v>Voice Cone</v>
      </c>
      <c r="F279" s="91">
        <v>1</v>
      </c>
      <c r="G279" s="84" t="str">
        <f>Objects!$V$67</f>
        <v>Bag (PolyIsoPrene Pellets)</v>
      </c>
      <c r="H279" s="81">
        <v>1</v>
      </c>
      <c r="I279" s="81"/>
      <c r="J279" s="81"/>
      <c r="K279" s="84" t="str">
        <f>Objects!$V$67</f>
        <v>Bag (PolyIsoPrene Pellets)</v>
      </c>
      <c r="L279" s="81">
        <v>1</v>
      </c>
      <c r="M279" s="84" t="str">
        <f>Objects!$V$67</f>
        <v>Bag (PolyIsoPrene Pellets)</v>
      </c>
      <c r="N279" s="81">
        <v>1</v>
      </c>
      <c r="O279" s="81" t="str">
        <f>Objects!$AZ$154</f>
        <v>Redstone Block</v>
      </c>
      <c r="P279" s="81">
        <v>1</v>
      </c>
      <c r="Q279" s="84" t="str">
        <f>Objects!$V$67</f>
        <v>Bag (PolyIsoPrene Pellets)</v>
      </c>
      <c r="R279" s="81">
        <v>1</v>
      </c>
      <c r="S279" s="84"/>
      <c r="T279" s="81"/>
      <c r="U279" s="84" t="str">
        <f>Objects!$V$67</f>
        <v>Bag (PolyIsoPrene Pellets)</v>
      </c>
      <c r="V279" s="81">
        <v>1</v>
      </c>
      <c r="W279" s="81"/>
      <c r="X279" s="91"/>
      <c r="AA279" s="81"/>
      <c r="AB279" s="81"/>
      <c r="AC279" s="81"/>
    </row>
    <row r="280" spans="1:29" ht="15" customHeight="1" x14ac:dyDescent="0.25">
      <c r="A280" s="33" t="str">
        <f>[3]Enums!$A$153</f>
        <v>1.3.2</v>
      </c>
      <c r="B280" s="81" t="b">
        <v>1</v>
      </c>
      <c r="C280" s="81" t="b">
        <v>0</v>
      </c>
      <c r="D280" s="81">
        <v>4</v>
      </c>
      <c r="E280" s="84" t="str">
        <f>Objects!$AW$72</f>
        <v>Megaphone</v>
      </c>
      <c r="F280" s="91">
        <v>1</v>
      </c>
      <c r="G280" s="84" t="str">
        <f>Objects!$V$23</f>
        <v>Bag (Low Density PolyEthylene Pellets)</v>
      </c>
      <c r="H280" s="81">
        <v>1</v>
      </c>
      <c r="I280" s="81"/>
      <c r="J280" s="81"/>
      <c r="K280" s="84" t="str">
        <f>Objects!$V$23</f>
        <v>Bag (Low Density PolyEthylene Pellets)</v>
      </c>
      <c r="L280" s="81">
        <v>1</v>
      </c>
      <c r="M280" s="84" t="str">
        <f>Objects!$V$23</f>
        <v>Bag (Low Density PolyEthylene Pellets)</v>
      </c>
      <c r="N280" s="81">
        <v>1</v>
      </c>
      <c r="O280" s="81" t="str">
        <f>Objects!$AZ$154</f>
        <v>Redstone Block</v>
      </c>
      <c r="P280" s="81">
        <v>1</v>
      </c>
      <c r="Q280" s="84" t="str">
        <f>Objects!$V$23</f>
        <v>Bag (Low Density PolyEthylene Pellets)</v>
      </c>
      <c r="R280" s="81">
        <v>1</v>
      </c>
      <c r="S280" s="84"/>
      <c r="T280" s="81"/>
      <c r="U280" s="84" t="str">
        <f>Objects!$V$23</f>
        <v>Bag (Low Density PolyEthylene Pellets)</v>
      </c>
      <c r="V280" s="81">
        <v>1</v>
      </c>
      <c r="W280" s="81"/>
      <c r="X280" s="91"/>
      <c r="AA280" s="81"/>
      <c r="AB280" s="81"/>
      <c r="AC280" s="81"/>
    </row>
    <row r="281" spans="1:29" ht="15" customHeight="1" x14ac:dyDescent="0.25">
      <c r="A281" s="33" t="str">
        <f>[3]Enums!$A$153</f>
        <v>1.3.2</v>
      </c>
      <c r="B281" s="81" t="b">
        <v>1</v>
      </c>
      <c r="C281" s="81" t="b">
        <v>0</v>
      </c>
      <c r="D281" s="81">
        <v>4</v>
      </c>
      <c r="E281" s="84" t="str">
        <f>Objects!$AW$72</f>
        <v>Megaphone</v>
      </c>
      <c r="F281" s="91">
        <v>1</v>
      </c>
      <c r="G281" s="84" t="str">
        <f>Objects!$V$84</f>
        <v>Bag (PolyPropylene Pellets)</v>
      </c>
      <c r="H281" s="81">
        <v>1</v>
      </c>
      <c r="I281" s="81"/>
      <c r="J281" s="81"/>
      <c r="K281" s="84" t="str">
        <f>Objects!$V$84</f>
        <v>Bag (PolyPropylene Pellets)</v>
      </c>
      <c r="L281" s="81">
        <v>1</v>
      </c>
      <c r="M281" s="84" t="str">
        <f>Objects!$V$84</f>
        <v>Bag (PolyPropylene Pellets)</v>
      </c>
      <c r="N281" s="81">
        <v>1</v>
      </c>
      <c r="O281" s="81" t="str">
        <f>Objects!$AZ$154</f>
        <v>Redstone Block</v>
      </c>
      <c r="P281" s="81">
        <v>1</v>
      </c>
      <c r="Q281" s="84" t="str">
        <f>Objects!$V$84</f>
        <v>Bag (PolyPropylene Pellets)</v>
      </c>
      <c r="R281" s="81">
        <v>1</v>
      </c>
      <c r="S281" s="84"/>
      <c r="T281" s="81"/>
      <c r="U281" s="84" t="str">
        <f>Objects!$V$84</f>
        <v>Bag (PolyPropylene Pellets)</v>
      </c>
      <c r="V281" s="81">
        <v>1</v>
      </c>
      <c r="W281" s="81"/>
      <c r="X281" s="91"/>
      <c r="AA281" s="81"/>
      <c r="AB281" s="81"/>
      <c r="AC281" s="81"/>
    </row>
    <row r="282" spans="1:29" ht="15" customHeight="1" x14ac:dyDescent="0.25">
      <c r="A282" s="33" t="str">
        <f>[3]Enums!$A$153</f>
        <v>1.3.2</v>
      </c>
      <c r="B282" s="81" t="b">
        <v>1</v>
      </c>
      <c r="C282" s="81" t="b">
        <v>0</v>
      </c>
      <c r="D282" s="81">
        <v>8</v>
      </c>
      <c r="E282" s="84" t="str">
        <f>Objects!$AW$73</f>
        <v>HAM Radio</v>
      </c>
      <c r="F282" s="91">
        <v>1</v>
      </c>
      <c r="G282" s="84" t="str">
        <f>Objects!$AH$6</f>
        <v>Low Power Radio</v>
      </c>
      <c r="H282" s="81">
        <v>1</v>
      </c>
      <c r="I282" s="84" t="str">
        <f>Objects!$AE$153</f>
        <v>HAM Radio Case (SAN)</v>
      </c>
      <c r="J282" s="81">
        <v>1</v>
      </c>
      <c r="K282" s="84" t="str">
        <f>Objects!$AH$9</f>
        <v>Amplifier</v>
      </c>
      <c r="L282" s="91">
        <v>1</v>
      </c>
      <c r="S282" s="84"/>
      <c r="T282" s="81"/>
      <c r="U282" s="81"/>
      <c r="V282" s="81"/>
      <c r="W282" s="81"/>
      <c r="X282" s="91"/>
      <c r="AA282" s="81"/>
      <c r="AB282" s="81"/>
      <c r="AC282" s="81"/>
    </row>
    <row r="283" spans="1:29" ht="15" customHeight="1" x14ac:dyDescent="0.25">
      <c r="A283" s="33" t="str">
        <f>[3]Enums!$A$153</f>
        <v>1.3.2</v>
      </c>
      <c r="B283" s="81" t="b">
        <v>1</v>
      </c>
      <c r="C283" s="81" t="b">
        <v>0</v>
      </c>
      <c r="D283" s="81">
        <v>8</v>
      </c>
      <c r="E283" s="84" t="str">
        <f>Objects!$AW$74</f>
        <v>Walky Talky</v>
      </c>
      <c r="F283" s="91">
        <v>1</v>
      </c>
      <c r="G283" s="84" t="str">
        <f>Objects!$AH$6</f>
        <v>Low Power Radio</v>
      </c>
      <c r="H283" s="81">
        <v>1</v>
      </c>
      <c r="I283" s="84" t="str">
        <f>Objects!$AE$152</f>
        <v>Walky Talky Case (SAN)</v>
      </c>
      <c r="J283" s="81">
        <v>1</v>
      </c>
      <c r="K283" s="84"/>
      <c r="L283" s="91"/>
      <c r="S283" s="84"/>
      <c r="T283" s="81"/>
      <c r="U283" s="84"/>
      <c r="V283" s="91"/>
      <c r="W283" s="81"/>
      <c r="X283" s="91"/>
      <c r="AA283" s="81"/>
      <c r="AB283" s="81"/>
      <c r="AC283" s="81"/>
    </row>
    <row r="284" spans="1:29" ht="15" customHeight="1" x14ac:dyDescent="0.25">
      <c r="A284" s="33" t="str">
        <f>[3]Enums!$A$153</f>
        <v>1.3.2</v>
      </c>
      <c r="B284" s="81" t="b">
        <v>1</v>
      </c>
      <c r="C284" s="81" t="b">
        <v>0</v>
      </c>
      <c r="D284" s="81">
        <v>8</v>
      </c>
      <c r="E284" s="84" t="str">
        <f>Objects!$AW$75</f>
        <v>Cell Phone</v>
      </c>
      <c r="F284" s="91">
        <v>1</v>
      </c>
      <c r="G284" s="84" t="str">
        <f>Objects!$AH$6</f>
        <v>Low Power Radio</v>
      </c>
      <c r="H284" s="81">
        <v>1</v>
      </c>
      <c r="I284" s="84" t="str">
        <f>Objects!$AE$151</f>
        <v>Cell Phone Case (SAN)</v>
      </c>
      <c r="J284" s="81">
        <v>1</v>
      </c>
      <c r="K284" s="84" t="str">
        <f>Objects!$AH$10</f>
        <v>OLED Array</v>
      </c>
      <c r="L284" s="91">
        <v>1</v>
      </c>
      <c r="M284" s="84" t="str">
        <f>Objects!$AH$3</f>
        <v>Processor</v>
      </c>
      <c r="N284" s="81">
        <v>1</v>
      </c>
      <c r="O284" s="84" t="str">
        <f>Objects!$AH$9</f>
        <v>Amplifier</v>
      </c>
      <c r="P284" s="91">
        <v>1</v>
      </c>
      <c r="Q284" s="84" t="str">
        <f>Objects!$AH$8</f>
        <v>Digital Analog Convertor</v>
      </c>
      <c r="R284" s="81">
        <v>1</v>
      </c>
      <c r="U284" s="84" t="str">
        <f>Objects!$AE$151</f>
        <v>Cell Phone Case (SAN)</v>
      </c>
      <c r="V284" s="81">
        <v>1</v>
      </c>
      <c r="W284" s="84"/>
      <c r="X284" s="91"/>
      <c r="AA284" s="81"/>
      <c r="AB284" s="81"/>
      <c r="AC284" s="81"/>
    </row>
    <row r="285" spans="1:29" ht="15" customHeight="1" x14ac:dyDescent="0.25">
      <c r="A285" s="33" t="str">
        <f>[3]Enums!$A$154</f>
        <v>1.3.3</v>
      </c>
      <c r="B285" s="81" t="b">
        <v>1</v>
      </c>
      <c r="C285" s="81" t="b">
        <v>0</v>
      </c>
      <c r="D285" s="81">
        <v>8</v>
      </c>
      <c r="E285" s="84" t="str">
        <f>Objects!AW76</f>
        <v>Smart Phone</v>
      </c>
      <c r="F285" s="91">
        <v>1</v>
      </c>
      <c r="G285" s="84" t="str">
        <f>Objects!$AH$6</f>
        <v>Low Power Radio</v>
      </c>
      <c r="H285" s="81">
        <v>1</v>
      </c>
      <c r="I285" s="84" t="str">
        <f>Objects!$AH$5</f>
        <v>Pressure Sensor</v>
      </c>
      <c r="J285" s="91">
        <v>1</v>
      </c>
      <c r="K285" s="84" t="str">
        <f>Objects!$AH$10</f>
        <v>OLED Array</v>
      </c>
      <c r="L285" s="91">
        <v>1</v>
      </c>
      <c r="M285" s="84" t="str">
        <f>Objects!$AH$3</f>
        <v>Processor</v>
      </c>
      <c r="N285" s="81">
        <v>1</v>
      </c>
      <c r="O285" s="84" t="str">
        <f>Objects!$AH$9</f>
        <v>Amplifier</v>
      </c>
      <c r="P285" s="91">
        <v>1</v>
      </c>
      <c r="Q285" s="84" t="str">
        <f>Objects!$AH$8</f>
        <v>Digital Analog Convertor</v>
      </c>
      <c r="R285" s="81">
        <v>1</v>
      </c>
      <c r="S285" s="84" t="str">
        <f>Objects!$AH$7</f>
        <v>DSP</v>
      </c>
      <c r="T285" s="81">
        <v>1</v>
      </c>
      <c r="U285" s="84" t="str">
        <f>Objects!$AE$151</f>
        <v>Cell Phone Case (SAN)</v>
      </c>
      <c r="V285" s="81">
        <v>1</v>
      </c>
      <c r="W285" s="84" t="str">
        <f>Objects!$AH$7</f>
        <v>DSP</v>
      </c>
      <c r="X285" s="91">
        <v>1</v>
      </c>
      <c r="AA285" s="81"/>
      <c r="AB285" s="81"/>
      <c r="AC285" s="81"/>
    </row>
    <row r="286" spans="1:29" ht="15" customHeight="1" x14ac:dyDescent="0.25">
      <c r="A286" s="33" t="str">
        <f>[3]Enums!$A$155</f>
        <v>1.3.4</v>
      </c>
      <c r="B286" s="81" t="b">
        <v>1</v>
      </c>
      <c r="C286" s="81" t="b">
        <v>0</v>
      </c>
      <c r="D286" s="81">
        <v>8</v>
      </c>
      <c r="E286" s="84" t="str">
        <f>Objects!$AT$23</f>
        <v>Contact Printer</v>
      </c>
      <c r="F286" s="91">
        <v>1</v>
      </c>
      <c r="G286" s="81" t="str">
        <f>Objects!$AW$24</f>
        <v>Regulator (Extreme Pressure)</v>
      </c>
      <c r="H286" s="81">
        <v>1</v>
      </c>
      <c r="I286" s="81" t="str">
        <f>Objects!$AZ$156</f>
        <v>Hopper</v>
      </c>
      <c r="J286" s="81">
        <v>1</v>
      </c>
      <c r="K286" s="81" t="str">
        <f>Objects!$AW$24</f>
        <v>Regulator (Extreme Pressure)</v>
      </c>
      <c r="L286" s="91">
        <v>1</v>
      </c>
      <c r="M286" s="81"/>
      <c r="N286" s="81"/>
      <c r="O286" s="81" t="str">
        <f>Objects!$AZ$154</f>
        <v>Redstone Block</v>
      </c>
      <c r="P286" s="81">
        <v>1</v>
      </c>
      <c r="Q286" s="81"/>
      <c r="R286" s="91"/>
      <c r="S286" s="84" t="str">
        <f>Objects!$F$12</f>
        <v>Block of Tungsten</v>
      </c>
      <c r="T286" s="81">
        <v>1</v>
      </c>
      <c r="U286" s="81" t="str">
        <f>Objects!$AZ$63</f>
        <v>Furnace</v>
      </c>
      <c r="V286" s="81">
        <v>1</v>
      </c>
      <c r="W286" s="81" t="str">
        <f>Objects!$F$12</f>
        <v>Block of Tungsten</v>
      </c>
      <c r="X286" s="91">
        <v>1</v>
      </c>
      <c r="AA286" s="81"/>
      <c r="AB286" s="81"/>
      <c r="AC286" s="81"/>
    </row>
    <row r="287" spans="1:29" ht="15" customHeight="1" x14ac:dyDescent="0.25">
      <c r="A287" s="33" t="str">
        <f>[3]Enums!$A$155</f>
        <v>1.3.4</v>
      </c>
      <c r="B287" s="81" t="b">
        <v>1</v>
      </c>
      <c r="C287" s="81" t="b">
        <v>0</v>
      </c>
      <c r="D287" s="81">
        <v>9</v>
      </c>
      <c r="E287" s="84" t="str">
        <f>Objects!$AT$23</f>
        <v>Contact Printer</v>
      </c>
      <c r="F287" s="91">
        <v>1</v>
      </c>
      <c r="G287" s="81" t="str">
        <f>Objects!$AW$24</f>
        <v>Regulator (Extreme Pressure)</v>
      </c>
      <c r="H287" s="81">
        <v>1</v>
      </c>
      <c r="I287" s="81" t="str">
        <f>Objects!$AZ$156</f>
        <v>Hopper</v>
      </c>
      <c r="J287" s="81">
        <v>1</v>
      </c>
      <c r="K287" s="81" t="str">
        <f>Objects!$AW$24</f>
        <v>Regulator (Extreme Pressure)</v>
      </c>
      <c r="L287" s="91">
        <v>1</v>
      </c>
      <c r="M287" s="81"/>
      <c r="N287" s="81"/>
      <c r="O287" s="81" t="str">
        <f>Objects!$AZ$154</f>
        <v>Redstone Block</v>
      </c>
      <c r="P287" s="81">
        <v>1</v>
      </c>
      <c r="Q287" s="81"/>
      <c r="R287" s="91"/>
      <c r="S287" s="84" t="str">
        <f>Objects!$F$6</f>
        <v>Block of Nickel</v>
      </c>
      <c r="T287" s="81">
        <v>1</v>
      </c>
      <c r="U287" s="81" t="str">
        <f>Objects!$AZ$63</f>
        <v>Furnace</v>
      </c>
      <c r="V287" s="81">
        <v>1</v>
      </c>
      <c r="W287" s="84" t="str">
        <f>Objects!$F$6</f>
        <v>Block of Nickel</v>
      </c>
      <c r="X287" s="91">
        <v>1</v>
      </c>
      <c r="AA287" s="81"/>
      <c r="AB287" s="81"/>
      <c r="AC287" s="81"/>
    </row>
    <row r="288" spans="1:29" ht="15" customHeight="1" x14ac:dyDescent="0.25">
      <c r="A288" s="33" t="str">
        <f>[3]Enums!$A$155</f>
        <v>1.3.4</v>
      </c>
      <c r="B288" s="81" t="b">
        <v>1</v>
      </c>
      <c r="C288" s="81" t="b">
        <v>0</v>
      </c>
      <c r="D288" s="81">
        <v>10</v>
      </c>
      <c r="E288" s="84" t="str">
        <f>Objects!$AT$23</f>
        <v>Contact Printer</v>
      </c>
      <c r="F288" s="91">
        <v>1</v>
      </c>
      <c r="G288" s="81" t="str">
        <f>Objects!$AW$24</f>
        <v>Regulator (Extreme Pressure)</v>
      </c>
      <c r="H288" s="81">
        <v>1</v>
      </c>
      <c r="I288" s="81" t="str">
        <f>Objects!$AZ$156</f>
        <v>Hopper</v>
      </c>
      <c r="J288" s="81">
        <v>1</v>
      </c>
      <c r="K288" s="81" t="str">
        <f>Objects!$AW$24</f>
        <v>Regulator (Extreme Pressure)</v>
      </c>
      <c r="L288" s="91">
        <v>1</v>
      </c>
      <c r="M288" s="81"/>
      <c r="N288" s="81"/>
      <c r="O288" s="81" t="str">
        <f>Objects!$AZ$154</f>
        <v>Redstone Block</v>
      </c>
      <c r="P288" s="81">
        <v>1</v>
      </c>
      <c r="Q288" s="81"/>
      <c r="R288" s="91"/>
      <c r="S288" s="84" t="str">
        <f>Objects!$F$20</f>
        <v>Block of Bronze</v>
      </c>
      <c r="T288" s="81">
        <v>1</v>
      </c>
      <c r="U288" s="81" t="str">
        <f>Objects!$AZ$63</f>
        <v>Furnace</v>
      </c>
      <c r="V288" s="81">
        <v>1</v>
      </c>
      <c r="W288" s="84" t="str">
        <f>Objects!$F$20</f>
        <v>Block of Bronze</v>
      </c>
      <c r="X288" s="91">
        <v>1</v>
      </c>
      <c r="AA288" s="81"/>
      <c r="AB288" s="81"/>
      <c r="AC288" s="81"/>
    </row>
    <row r="289" spans="1:29" ht="15" customHeight="1" x14ac:dyDescent="0.25">
      <c r="A289" s="33" t="str">
        <f>[3]Enums!$A$155</f>
        <v>1.3.4</v>
      </c>
      <c r="B289" s="81" t="b">
        <v>1</v>
      </c>
      <c r="C289" s="81" t="b">
        <v>0</v>
      </c>
      <c r="D289" s="81">
        <v>11</v>
      </c>
      <c r="E289" s="84" t="str">
        <f>Objects!$AT$23</f>
        <v>Contact Printer</v>
      </c>
      <c r="F289" s="91">
        <v>1</v>
      </c>
      <c r="G289" s="81" t="str">
        <f>Objects!$AW$24</f>
        <v>Regulator (Extreme Pressure)</v>
      </c>
      <c r="H289" s="81">
        <v>1</v>
      </c>
      <c r="I289" s="81" t="str">
        <f>Objects!$AZ$156</f>
        <v>Hopper</v>
      </c>
      <c r="J289" s="81">
        <v>1</v>
      </c>
      <c r="K289" s="81" t="str">
        <f>Objects!$AW$24</f>
        <v>Regulator (Extreme Pressure)</v>
      </c>
      <c r="L289" s="91">
        <v>1</v>
      </c>
      <c r="M289" s="81"/>
      <c r="N289" s="81"/>
      <c r="O289" s="81" t="str">
        <f>Objects!$AZ$154</f>
        <v>Redstone Block</v>
      </c>
      <c r="P289" s="81">
        <v>1</v>
      </c>
      <c r="Q289" s="81"/>
      <c r="R289" s="91"/>
      <c r="S289" s="84" t="str">
        <f>Objects!$F$19</f>
        <v>Block of Brass</v>
      </c>
      <c r="T289" s="81">
        <v>1</v>
      </c>
      <c r="U289" s="81" t="str">
        <f>Objects!$AZ$63</f>
        <v>Furnace</v>
      </c>
      <c r="V289" s="81">
        <v>1</v>
      </c>
      <c r="W289" s="84" t="str">
        <f>Objects!$F$19</f>
        <v>Block of Brass</v>
      </c>
      <c r="X289" s="91">
        <v>1</v>
      </c>
      <c r="AA289" s="81"/>
      <c r="AB289" s="81"/>
      <c r="AC289" s="81"/>
    </row>
    <row r="290" spans="1:29" ht="15" customHeight="1" x14ac:dyDescent="0.25">
      <c r="A290" s="33" t="str">
        <f>[3]Enums!$A$155</f>
        <v>1.3.4</v>
      </c>
      <c r="B290" s="81" t="b">
        <v>1</v>
      </c>
      <c r="C290" s="81" t="b">
        <v>0</v>
      </c>
      <c r="D290" s="81">
        <v>8</v>
      </c>
      <c r="E290" s="84" t="str">
        <f>Objects!$AT$24</f>
        <v>Trading House</v>
      </c>
      <c r="F290" s="91">
        <v>1</v>
      </c>
      <c r="G290" s="84" t="str">
        <f>Objects!$AW$67</f>
        <v>Bars (Copper)</v>
      </c>
      <c r="H290" s="81">
        <v>1</v>
      </c>
      <c r="I290" s="84" t="str">
        <f>Objects!$AW$67</f>
        <v>Bars (Copper)</v>
      </c>
      <c r="J290" s="81">
        <v>1</v>
      </c>
      <c r="K290" s="84" t="str">
        <f>Objects!$AW$67</f>
        <v>Bars (Copper)</v>
      </c>
      <c r="L290" s="91">
        <v>1</v>
      </c>
      <c r="M290" s="81"/>
      <c r="N290" s="81"/>
      <c r="O290" s="81" t="str">
        <f>Objects!$AZ$154</f>
        <v>Redstone Block</v>
      </c>
      <c r="P290" s="81">
        <v>1</v>
      </c>
      <c r="Q290" s="81"/>
      <c r="R290" s="91"/>
      <c r="S290" s="84" t="str">
        <f>Objects!$F$12</f>
        <v>Block of Tungsten</v>
      </c>
      <c r="T290" s="81">
        <v>1</v>
      </c>
      <c r="U290" s="81" t="str">
        <f>Objects!$AZ$63</f>
        <v>Furnace</v>
      </c>
      <c r="V290" s="81">
        <v>1</v>
      </c>
      <c r="W290" s="81" t="str">
        <f>Objects!$F$12</f>
        <v>Block of Tungsten</v>
      </c>
      <c r="X290" s="91">
        <v>1</v>
      </c>
      <c r="AA290" s="81"/>
      <c r="AB290" s="81"/>
      <c r="AC290" s="81"/>
    </row>
    <row r="291" spans="1:29" ht="15" customHeight="1" x14ac:dyDescent="0.25">
      <c r="A291" s="33" t="str">
        <f>[3]Enums!$A$155</f>
        <v>1.3.4</v>
      </c>
      <c r="B291" s="81" t="b">
        <v>1</v>
      </c>
      <c r="C291" s="81" t="b">
        <v>0</v>
      </c>
      <c r="D291" s="81">
        <v>8</v>
      </c>
      <c r="E291" s="84" t="str">
        <f>Objects!$AT$24</f>
        <v>Trading House</v>
      </c>
      <c r="F291" s="91">
        <v>1</v>
      </c>
      <c r="G291" s="84" t="str">
        <f>Objects!$AW$67</f>
        <v>Bars (Copper)</v>
      </c>
      <c r="H291" s="81">
        <v>1</v>
      </c>
      <c r="I291" s="84" t="str">
        <f>Objects!$AW$67</f>
        <v>Bars (Copper)</v>
      </c>
      <c r="J291" s="81">
        <v>1</v>
      </c>
      <c r="K291" s="84" t="str">
        <f>Objects!$AW$67</f>
        <v>Bars (Copper)</v>
      </c>
      <c r="L291" s="91">
        <v>1</v>
      </c>
      <c r="M291" s="81"/>
      <c r="N291" s="81"/>
      <c r="O291" s="81" t="str">
        <f>Objects!$AZ$154</f>
        <v>Redstone Block</v>
      </c>
      <c r="P291" s="81">
        <v>1</v>
      </c>
      <c r="Q291" s="81"/>
      <c r="R291" s="91"/>
      <c r="S291" s="84" t="str">
        <f>Objects!$F$6</f>
        <v>Block of Nickel</v>
      </c>
      <c r="T291" s="81">
        <v>1</v>
      </c>
      <c r="U291" s="81" t="str">
        <f>Objects!$AZ$63</f>
        <v>Furnace</v>
      </c>
      <c r="V291" s="81">
        <v>1</v>
      </c>
      <c r="W291" s="81" t="str">
        <f>Objects!$F$12</f>
        <v>Block of Tungsten</v>
      </c>
      <c r="X291" s="91">
        <v>1</v>
      </c>
      <c r="AA291" s="81"/>
      <c r="AB291" s="81"/>
      <c r="AC291" s="81"/>
    </row>
    <row r="292" spans="1:29" ht="15" customHeight="1" x14ac:dyDescent="0.25">
      <c r="A292" s="33" t="str">
        <f>[3]Enums!$A$155</f>
        <v>1.3.4</v>
      </c>
      <c r="B292" s="81" t="b">
        <v>1</v>
      </c>
      <c r="C292" s="81" t="b">
        <v>0</v>
      </c>
      <c r="D292" s="81">
        <v>8</v>
      </c>
      <c r="E292" s="84" t="str">
        <f>Objects!$AT$24</f>
        <v>Trading House</v>
      </c>
      <c r="F292" s="91">
        <v>1</v>
      </c>
      <c r="G292" s="84" t="str">
        <f>Objects!$AW$67</f>
        <v>Bars (Copper)</v>
      </c>
      <c r="H292" s="81">
        <v>1</v>
      </c>
      <c r="I292" s="84" t="str">
        <f>Objects!$AW$67</f>
        <v>Bars (Copper)</v>
      </c>
      <c r="J292" s="81">
        <v>1</v>
      </c>
      <c r="K292" s="84" t="str">
        <f>Objects!$AW$67</f>
        <v>Bars (Copper)</v>
      </c>
      <c r="L292" s="91">
        <v>1</v>
      </c>
      <c r="M292" s="81"/>
      <c r="N292" s="81"/>
      <c r="O292" s="81" t="str">
        <f>Objects!$AZ$154</f>
        <v>Redstone Block</v>
      </c>
      <c r="P292" s="81">
        <v>1</v>
      </c>
      <c r="Q292" s="81"/>
      <c r="R292" s="91"/>
      <c r="S292" s="84" t="str">
        <f>Objects!$F$20</f>
        <v>Block of Bronze</v>
      </c>
      <c r="T292" s="81">
        <v>1</v>
      </c>
      <c r="U292" s="81" t="str">
        <f>Objects!$AZ$63</f>
        <v>Furnace</v>
      </c>
      <c r="V292" s="81">
        <v>1</v>
      </c>
      <c r="W292" s="81" t="str">
        <f>Objects!$F$12</f>
        <v>Block of Tungsten</v>
      </c>
      <c r="X292" s="91">
        <v>1</v>
      </c>
      <c r="AA292" s="81"/>
      <c r="AB292" s="81"/>
      <c r="AC292" s="81"/>
    </row>
    <row r="293" spans="1:29" ht="15" customHeight="1" x14ac:dyDescent="0.25">
      <c r="A293" s="33" t="str">
        <f>[3]Enums!$A$155</f>
        <v>1.3.4</v>
      </c>
      <c r="B293" s="81" t="b">
        <v>1</v>
      </c>
      <c r="C293" s="81" t="b">
        <v>0</v>
      </c>
      <c r="D293" s="81">
        <v>8</v>
      </c>
      <c r="E293" s="84" t="str">
        <f>Objects!$AT$24</f>
        <v>Trading House</v>
      </c>
      <c r="F293" s="91">
        <v>1</v>
      </c>
      <c r="G293" s="84" t="str">
        <f>Objects!$AW$67</f>
        <v>Bars (Copper)</v>
      </c>
      <c r="H293" s="81">
        <v>1</v>
      </c>
      <c r="I293" s="84" t="str">
        <f>Objects!$AW$67</f>
        <v>Bars (Copper)</v>
      </c>
      <c r="J293" s="81">
        <v>1</v>
      </c>
      <c r="K293" s="84" t="str">
        <f>Objects!$AW$67</f>
        <v>Bars (Copper)</v>
      </c>
      <c r="L293" s="91">
        <v>1</v>
      </c>
      <c r="M293" s="81"/>
      <c r="N293" s="81"/>
      <c r="O293" s="81" t="str">
        <f>Objects!$AZ$154</f>
        <v>Redstone Block</v>
      </c>
      <c r="P293" s="81">
        <v>1</v>
      </c>
      <c r="Q293" s="81"/>
      <c r="R293" s="91"/>
      <c r="S293" s="84" t="str">
        <f>Objects!$F$19</f>
        <v>Block of Brass</v>
      </c>
      <c r="T293" s="81">
        <v>1</v>
      </c>
      <c r="U293" s="81" t="str">
        <f>Objects!$AZ$63</f>
        <v>Furnace</v>
      </c>
      <c r="V293" s="81">
        <v>1</v>
      </c>
      <c r="W293" s="81" t="str">
        <f>Objects!$F$12</f>
        <v>Block of Tungsten</v>
      </c>
      <c r="X293" s="91">
        <v>1</v>
      </c>
      <c r="AA293" s="81"/>
      <c r="AB293" s="81"/>
      <c r="AC293" s="81"/>
    </row>
    <row r="294" spans="1:29" ht="15" customHeight="1" x14ac:dyDescent="0.25">
      <c r="A294" s="33" t="str">
        <f>[3]Enums!$A$155</f>
        <v>1.3.4</v>
      </c>
      <c r="B294" s="81" t="b">
        <v>1</v>
      </c>
      <c r="C294" s="81" t="b">
        <v>0</v>
      </c>
      <c r="D294" s="81">
        <v>8</v>
      </c>
      <c r="E294" s="84" t="str">
        <f>Objects!$AT$25</f>
        <v>Territory Flag</v>
      </c>
      <c r="F294" s="91">
        <v>1</v>
      </c>
      <c r="G294" s="84"/>
      <c r="H294" s="81"/>
      <c r="I294" s="81" t="str">
        <f>Objects!$AZ$157</f>
        <v>Quartz Block</v>
      </c>
      <c r="J294" s="81">
        <v>1</v>
      </c>
      <c r="K294" s="81"/>
      <c r="L294" s="91"/>
      <c r="M294" s="84"/>
      <c r="N294" s="81"/>
      <c r="O294" s="81" t="str">
        <f>Objects!$AZ$157</f>
        <v>Quartz Block</v>
      </c>
      <c r="P294" s="81">
        <v>1</v>
      </c>
      <c r="Q294" s="81"/>
      <c r="R294" s="91"/>
      <c r="S294" s="84"/>
      <c r="T294" s="81"/>
      <c r="U294" s="81" t="str">
        <f>Objects!$AZ$157</f>
        <v>Quartz Block</v>
      </c>
      <c r="V294" s="81">
        <v>1</v>
      </c>
      <c r="W294" s="81"/>
      <c r="X294" s="91"/>
      <c r="AA294" s="81"/>
      <c r="AB294" s="81"/>
      <c r="AC294" s="81"/>
    </row>
    <row r="295" spans="1:29" ht="15" customHeight="1" x14ac:dyDescent="0.25">
      <c r="A295" s="33" t="str">
        <f>[3]Enums!$A$155</f>
        <v>1.3.4</v>
      </c>
      <c r="B295" s="81" t="b">
        <v>1</v>
      </c>
      <c r="C295" s="81" t="b">
        <v>0</v>
      </c>
      <c r="D295" s="81">
        <v>8</v>
      </c>
      <c r="E295" s="84" t="str">
        <f>Objects!$AT$26</f>
        <v>Printing Press</v>
      </c>
      <c r="F295" s="91">
        <v>1</v>
      </c>
      <c r="G295" s="84" t="str">
        <f>Objects!$AY$85</f>
        <v>Paper</v>
      </c>
      <c r="H295" s="81">
        <v>64</v>
      </c>
      <c r="I295" s="84" t="str">
        <f>Objects!$AY$85</f>
        <v>Paper</v>
      </c>
      <c r="J295" s="81">
        <v>64</v>
      </c>
      <c r="K295" s="84" t="str">
        <f>Objects!$AY$85</f>
        <v>Paper</v>
      </c>
      <c r="L295" s="81">
        <v>64</v>
      </c>
      <c r="M295" s="84"/>
      <c r="N295" s="81"/>
      <c r="O295" s="81" t="str">
        <f>Objects!$AZ$154</f>
        <v>Redstone Block</v>
      </c>
      <c r="P295" s="81">
        <v>1</v>
      </c>
      <c r="Q295" s="81"/>
      <c r="R295" s="91"/>
      <c r="S295" s="84" t="str">
        <f>Objects!$F$12</f>
        <v>Block of Tungsten</v>
      </c>
      <c r="T295" s="81">
        <v>1</v>
      </c>
      <c r="U295" s="81" t="str">
        <f>Objects!$AZ$63</f>
        <v>Furnace</v>
      </c>
      <c r="V295" s="81">
        <v>1</v>
      </c>
      <c r="W295" s="81" t="str">
        <f>Objects!$F$12</f>
        <v>Block of Tungsten</v>
      </c>
      <c r="X295" s="91">
        <v>1</v>
      </c>
      <c r="AA295" s="81"/>
      <c r="AB295" s="81"/>
      <c r="AC295" s="81"/>
    </row>
    <row r="296" spans="1:29" ht="15" customHeight="1" x14ac:dyDescent="0.25">
      <c r="A296" s="33" t="str">
        <f>[3]Enums!$A$155</f>
        <v>1.3.4</v>
      </c>
      <c r="B296" s="81" t="b">
        <v>1</v>
      </c>
      <c r="C296" s="81" t="b">
        <v>0</v>
      </c>
      <c r="D296" s="81">
        <v>8</v>
      </c>
      <c r="E296" s="84" t="str">
        <f>Objects!$AT$26</f>
        <v>Printing Press</v>
      </c>
      <c r="F296" s="91">
        <v>1</v>
      </c>
      <c r="G296" s="84" t="str">
        <f>Objects!$AY$85</f>
        <v>Paper</v>
      </c>
      <c r="H296" s="81">
        <v>64</v>
      </c>
      <c r="I296" s="84" t="str">
        <f>Objects!$AY$85</f>
        <v>Paper</v>
      </c>
      <c r="J296" s="81">
        <v>64</v>
      </c>
      <c r="K296" s="84" t="str">
        <f>Objects!$AY$85</f>
        <v>Paper</v>
      </c>
      <c r="L296" s="81">
        <v>64</v>
      </c>
      <c r="M296" s="84"/>
      <c r="N296" s="81"/>
      <c r="O296" s="81" t="str">
        <f>Objects!$AZ$154</f>
        <v>Redstone Block</v>
      </c>
      <c r="P296" s="81">
        <v>1</v>
      </c>
      <c r="Q296" s="81"/>
      <c r="R296" s="91"/>
      <c r="S296" s="84" t="str">
        <f>Objects!$F$6</f>
        <v>Block of Nickel</v>
      </c>
      <c r="T296" s="81">
        <v>1</v>
      </c>
      <c r="U296" s="81" t="str">
        <f>Objects!$AZ$63</f>
        <v>Furnace</v>
      </c>
      <c r="V296" s="81">
        <v>1</v>
      </c>
      <c r="W296" s="84" t="str">
        <f>Objects!$F$6</f>
        <v>Block of Nickel</v>
      </c>
      <c r="X296" s="91">
        <v>1</v>
      </c>
      <c r="AA296" s="81"/>
      <c r="AB296" s="81"/>
      <c r="AC296" s="81"/>
    </row>
    <row r="297" spans="1:29" ht="15" customHeight="1" x14ac:dyDescent="0.25">
      <c r="A297" s="33" t="str">
        <f>[3]Enums!$A$155</f>
        <v>1.3.4</v>
      </c>
      <c r="B297" s="81" t="b">
        <v>1</v>
      </c>
      <c r="C297" s="81" t="b">
        <v>0</v>
      </c>
      <c r="D297" s="81">
        <v>8</v>
      </c>
      <c r="E297" s="84" t="str">
        <f>Objects!$AT$26</f>
        <v>Printing Press</v>
      </c>
      <c r="F297" s="91">
        <v>1</v>
      </c>
      <c r="G297" s="84" t="str">
        <f>Objects!$AY$85</f>
        <v>Paper</v>
      </c>
      <c r="H297" s="81">
        <v>64</v>
      </c>
      <c r="I297" s="84" t="str">
        <f>Objects!$AY$85</f>
        <v>Paper</v>
      </c>
      <c r="J297" s="81">
        <v>64</v>
      </c>
      <c r="K297" s="84" t="str">
        <f>Objects!$AY$85</f>
        <v>Paper</v>
      </c>
      <c r="L297" s="81">
        <v>64</v>
      </c>
      <c r="M297" s="84"/>
      <c r="N297" s="81"/>
      <c r="O297" s="81" t="str">
        <f>Objects!$AZ$154</f>
        <v>Redstone Block</v>
      </c>
      <c r="P297" s="81">
        <v>1</v>
      </c>
      <c r="Q297" s="81"/>
      <c r="R297" s="91"/>
      <c r="S297" s="84" t="str">
        <f>Objects!$F$20</f>
        <v>Block of Bronze</v>
      </c>
      <c r="T297" s="81">
        <v>1</v>
      </c>
      <c r="U297" s="81" t="str">
        <f>Objects!$AZ$63</f>
        <v>Furnace</v>
      </c>
      <c r="V297" s="81">
        <v>1</v>
      </c>
      <c r="W297" s="84" t="str">
        <f>Objects!$F$20</f>
        <v>Block of Bronze</v>
      </c>
      <c r="X297" s="91">
        <v>1</v>
      </c>
      <c r="AA297" s="81"/>
      <c r="AB297" s="81"/>
      <c r="AC297" s="81"/>
    </row>
    <row r="298" spans="1:29" ht="15" customHeight="1" x14ac:dyDescent="0.25">
      <c r="A298" s="33" t="str">
        <f>[3]Enums!$A$155</f>
        <v>1.3.4</v>
      </c>
      <c r="B298" s="81" t="b">
        <v>1</v>
      </c>
      <c r="C298" s="81" t="b">
        <v>0</v>
      </c>
      <c r="D298" s="81">
        <v>8</v>
      </c>
      <c r="E298" s="84" t="str">
        <f>Objects!$AT$26</f>
        <v>Printing Press</v>
      </c>
      <c r="F298" s="91">
        <v>1</v>
      </c>
      <c r="G298" s="84" t="str">
        <f>Objects!$AY$85</f>
        <v>Paper</v>
      </c>
      <c r="H298" s="81">
        <v>64</v>
      </c>
      <c r="I298" s="84" t="str">
        <f>Objects!$AY$85</f>
        <v>Paper</v>
      </c>
      <c r="J298" s="81">
        <v>64</v>
      </c>
      <c r="K298" s="84" t="str">
        <f>Objects!$AY$85</f>
        <v>Paper</v>
      </c>
      <c r="L298" s="81">
        <v>64</v>
      </c>
      <c r="M298" s="84"/>
      <c r="N298" s="81"/>
      <c r="O298" s="81" t="str">
        <f>Objects!$AZ$154</f>
        <v>Redstone Block</v>
      </c>
      <c r="P298" s="81">
        <v>1</v>
      </c>
      <c r="Q298" s="81"/>
      <c r="R298" s="91"/>
      <c r="S298" s="84" t="str">
        <f>Objects!$F$19</f>
        <v>Block of Brass</v>
      </c>
      <c r="T298" s="81">
        <v>1</v>
      </c>
      <c r="U298" s="81" t="str">
        <f>Objects!$AZ$63</f>
        <v>Furnace</v>
      </c>
      <c r="V298" s="81">
        <v>1</v>
      </c>
      <c r="W298" s="84" t="str">
        <f>Objects!$F$19</f>
        <v>Block of Brass</v>
      </c>
      <c r="X298" s="91">
        <v>1</v>
      </c>
      <c r="AA298" s="81"/>
      <c r="AB298" s="81"/>
      <c r="AC298" s="81"/>
    </row>
    <row r="299" spans="1:29" ht="15" customHeight="1" x14ac:dyDescent="0.25">
      <c r="A299" s="33" t="str">
        <f>[3]Enums!$A$155</f>
        <v>1.3.4</v>
      </c>
      <c r="B299" s="81" t="b">
        <v>1</v>
      </c>
      <c r="C299" s="81" t="b">
        <v>0</v>
      </c>
      <c r="D299" s="81">
        <v>8</v>
      </c>
      <c r="E299" s="84" t="str">
        <f>Objects!$AT$20</f>
        <v>Mask Writer</v>
      </c>
      <c r="F299" s="91">
        <v>1</v>
      </c>
      <c r="G299" s="84" t="str">
        <f>Objects!$AZ$104</f>
        <v>Glass Pane</v>
      </c>
      <c r="H299" s="81">
        <v>1</v>
      </c>
      <c r="I299" s="84" t="str">
        <f>Objects!$AZ$104</f>
        <v>Glass Pane</v>
      </c>
      <c r="J299" s="81">
        <v>1</v>
      </c>
      <c r="K299" s="84" t="str">
        <f>Objects!$AZ$104</f>
        <v>Glass Pane</v>
      </c>
      <c r="L299" s="81">
        <v>1</v>
      </c>
      <c r="M299" s="84"/>
      <c r="N299" s="81"/>
      <c r="O299" s="81" t="str">
        <f>Objects!$AZ$154</f>
        <v>Redstone Block</v>
      </c>
      <c r="P299" s="81">
        <v>1</v>
      </c>
      <c r="Q299" s="81"/>
      <c r="R299" s="91"/>
      <c r="S299" s="84"/>
      <c r="T299" s="81"/>
      <c r="U299" s="84" t="str">
        <f>Objects!$AT$3</f>
        <v>Machining Mill</v>
      </c>
      <c r="V299" s="81">
        <v>1</v>
      </c>
      <c r="W299" s="81"/>
      <c r="X299" s="91"/>
      <c r="AA299" s="81"/>
      <c r="AB299" s="81"/>
      <c r="AC299" s="81"/>
    </row>
    <row r="300" spans="1:29" ht="15" customHeight="1" x14ac:dyDescent="0.25">
      <c r="A300" s="33" t="str">
        <f>[3]Enums!$A$156</f>
        <v>1.3.5</v>
      </c>
      <c r="B300" s="81" t="b">
        <v>1</v>
      </c>
      <c r="C300" s="81" t="b">
        <v>0</v>
      </c>
      <c r="D300" s="81">
        <v>4</v>
      </c>
      <c r="E300" s="84" t="str">
        <f>Objects!AW78</f>
        <v>Air Quality Detector</v>
      </c>
      <c r="F300" s="91">
        <v>1</v>
      </c>
      <c r="G300" s="84" t="str">
        <f>Objects!$AH$3</f>
        <v>Processor</v>
      </c>
      <c r="H300" s="81">
        <v>1</v>
      </c>
      <c r="I300" s="81" t="str">
        <f>Objects!AE154</f>
        <v>Air Quality Detector Case (PS)</v>
      </c>
      <c r="J300" s="81">
        <v>1</v>
      </c>
      <c r="K300" s="84" t="str">
        <f>Objects!$AH$6</f>
        <v>Low Power Radio</v>
      </c>
      <c r="L300" s="81">
        <v>1</v>
      </c>
      <c r="M300" s="84"/>
      <c r="N300" s="81"/>
      <c r="O300" s="81"/>
      <c r="P300" s="81"/>
      <c r="Q300" s="81"/>
      <c r="R300" s="91"/>
      <c r="S300" s="84"/>
      <c r="T300" s="81"/>
      <c r="U300" s="81"/>
      <c r="V300" s="81"/>
      <c r="W300" s="81"/>
      <c r="X300" s="91"/>
      <c r="AA300" s="81"/>
      <c r="AB300" s="81"/>
      <c r="AC300" s="81"/>
    </row>
    <row r="301" spans="1:29" ht="15" customHeight="1" x14ac:dyDescent="0.25">
      <c r="A301" s="33" t="str">
        <f>[3]Enums!$A$157</f>
        <v>1.3.6</v>
      </c>
      <c r="B301" s="81" t="b">
        <v>1</v>
      </c>
      <c r="C301" s="81" t="b">
        <v>0</v>
      </c>
      <c r="D301" s="81">
        <v>8</v>
      </c>
      <c r="E301" s="84" t="str">
        <f>Objects!AW10</f>
        <v>Parachute</v>
      </c>
      <c r="F301" s="91">
        <v>1</v>
      </c>
      <c r="G301" s="84"/>
      <c r="H301" s="81"/>
      <c r="I301" s="81" t="str">
        <f>Objects!$AW$79</f>
        <v>Ripstop Nylon Sheet</v>
      </c>
      <c r="J301" s="81">
        <v>1</v>
      </c>
      <c r="K301" s="81"/>
      <c r="L301" s="91"/>
      <c r="M301" s="84" t="str">
        <f>Objects!$AE$133</f>
        <v>Fibers (Nylon 6)</v>
      </c>
      <c r="N301" s="81">
        <v>1</v>
      </c>
      <c r="O301" s="84"/>
      <c r="P301" s="81"/>
      <c r="Q301" s="84" t="str">
        <f>Objects!$AE$133</f>
        <v>Fibers (Nylon 6)</v>
      </c>
      <c r="R301" s="81">
        <v>1</v>
      </c>
      <c r="S301" s="84" t="str">
        <f>Objects!$AE$133</f>
        <v>Fibers (Nylon 6)</v>
      </c>
      <c r="T301" s="81">
        <v>1</v>
      </c>
      <c r="U301" s="84"/>
      <c r="V301" s="81"/>
      <c r="W301" s="84" t="str">
        <f>Objects!$AE$133</f>
        <v>Fibers (Nylon 6)</v>
      </c>
      <c r="X301" s="81">
        <v>1</v>
      </c>
      <c r="AA301" s="81"/>
      <c r="AB301" s="81"/>
      <c r="AC301" s="81"/>
    </row>
    <row r="302" spans="1:29" ht="15" customHeight="1" x14ac:dyDescent="0.25">
      <c r="A302" s="33" t="str">
        <f>[3]Enums!$A$157</f>
        <v>1.3.6</v>
      </c>
      <c r="B302" s="81" t="b">
        <v>1</v>
      </c>
      <c r="C302" s="81" t="b">
        <v>0</v>
      </c>
      <c r="D302" s="81">
        <v>8</v>
      </c>
      <c r="E302" s="81" t="str">
        <f>Objects!$AW$79</f>
        <v>Ripstop Nylon Sheet</v>
      </c>
      <c r="F302" s="91">
        <v>1</v>
      </c>
      <c r="G302" s="84" t="str">
        <f>Objects!$AE$133</f>
        <v>Fibers (Nylon 6)</v>
      </c>
      <c r="H302" s="81">
        <v>1</v>
      </c>
      <c r="I302" s="81"/>
      <c r="J302" s="81"/>
      <c r="K302" s="84" t="str">
        <f>Objects!$AE$133</f>
        <v>Fibers (Nylon 6)</v>
      </c>
      <c r="L302" s="81">
        <v>1</v>
      </c>
      <c r="M302" s="84"/>
      <c r="N302" s="81"/>
      <c r="O302" s="84" t="str">
        <f>Objects!$AE$133</f>
        <v>Fibers (Nylon 6)</v>
      </c>
      <c r="P302" s="81">
        <v>1</v>
      </c>
      <c r="Q302" s="81"/>
      <c r="R302" s="91"/>
      <c r="S302" s="84" t="str">
        <f>Objects!$AE$133</f>
        <v>Fibers (Nylon 6)</v>
      </c>
      <c r="T302" s="81">
        <v>1</v>
      </c>
      <c r="U302" s="81"/>
      <c r="V302" s="81"/>
      <c r="W302" s="84" t="str">
        <f>Objects!$AE$133</f>
        <v>Fibers (Nylon 6)</v>
      </c>
      <c r="X302" s="81">
        <v>1</v>
      </c>
      <c r="AA302" s="81"/>
      <c r="AB302" s="81"/>
      <c r="AC302" s="81"/>
    </row>
    <row r="303" spans="1:29" ht="15" customHeight="1" x14ac:dyDescent="0.25">
      <c r="A303" s="33" t="str">
        <f>[3]Enums!$A$159</f>
        <v>1.3.8</v>
      </c>
      <c r="B303" s="81" t="b">
        <v>1</v>
      </c>
      <c r="C303" s="81" t="b">
        <v>0</v>
      </c>
      <c r="D303" s="81">
        <v>2</v>
      </c>
      <c r="E303" s="84" t="str">
        <f>Objects!$AY$129&amp;":90"</f>
        <v>Spawn Egg:90</v>
      </c>
      <c r="F303" s="91">
        <v>1</v>
      </c>
      <c r="G303" s="84" t="str">
        <f>Objects!$AY$65</f>
        <v>Porkchop</v>
      </c>
      <c r="H303" s="81">
        <v>1</v>
      </c>
      <c r="I303" s="84" t="str">
        <f>Objects!$AY$65</f>
        <v>Porkchop</v>
      </c>
      <c r="J303" s="81">
        <v>1</v>
      </c>
      <c r="K303" s="84" t="str">
        <f>Objects!$AY$65</f>
        <v>Porkchop</v>
      </c>
      <c r="L303" s="81">
        <v>1</v>
      </c>
      <c r="M303" s="84" t="str">
        <f>Objects!$AY$90</f>
        <v>Egg</v>
      </c>
      <c r="N303" s="81">
        <v>1</v>
      </c>
      <c r="O303" s="81" t="str">
        <f>Objects!$AJ$2</f>
        <v>Cell Culture Dish (Pig)</v>
      </c>
      <c r="P303" s="81">
        <v>1</v>
      </c>
      <c r="Q303" s="84" t="str">
        <f>Objects!$AY$90</f>
        <v>Egg</v>
      </c>
      <c r="R303" s="81">
        <v>1</v>
      </c>
      <c r="S303" s="84" t="str">
        <f>Objects!$AY$99</f>
        <v>Sugar</v>
      </c>
      <c r="T303" s="81">
        <v>1</v>
      </c>
      <c r="U303" s="84" t="str">
        <f>Objects!$AY$99</f>
        <v>Sugar</v>
      </c>
      <c r="V303" s="81">
        <v>1</v>
      </c>
      <c r="W303" s="84" t="str">
        <f>Objects!$AY$99</f>
        <v>Sugar</v>
      </c>
      <c r="X303" s="81">
        <v>1</v>
      </c>
      <c r="AA303" s="81"/>
      <c r="AB303" s="81"/>
      <c r="AC303" s="81"/>
    </row>
    <row r="304" spans="1:29" ht="15" customHeight="1" x14ac:dyDescent="0.25">
      <c r="A304" s="33" t="str">
        <f>[3]Enums!$A$159</f>
        <v>1.3.8</v>
      </c>
      <c r="B304" s="81" t="b">
        <v>1</v>
      </c>
      <c r="C304" s="81" t="b">
        <v>0</v>
      </c>
      <c r="D304" s="81">
        <v>2</v>
      </c>
      <c r="E304" s="84" t="str">
        <f>Objects!$AY$129&amp;":91"</f>
        <v>Spawn Egg:91</v>
      </c>
      <c r="F304" s="91">
        <v>1</v>
      </c>
      <c r="G304" s="84" t="str">
        <f>Objects!$AZ$37</f>
        <v>Wool</v>
      </c>
      <c r="H304" s="81">
        <v>1</v>
      </c>
      <c r="I304" s="84" t="str">
        <f>Objects!$AZ$37</f>
        <v>Wool</v>
      </c>
      <c r="J304" s="81">
        <v>1</v>
      </c>
      <c r="K304" s="84" t="str">
        <f>Objects!$AZ$37</f>
        <v>Wool</v>
      </c>
      <c r="L304" s="81">
        <v>1</v>
      </c>
      <c r="M304" s="84" t="str">
        <f>Objects!$AY$90</f>
        <v>Egg</v>
      </c>
      <c r="N304" s="81">
        <v>1</v>
      </c>
      <c r="O304" s="81" t="str">
        <f>Objects!AJ3</f>
        <v>Cell Culture Dish (Sheep)</v>
      </c>
      <c r="P304" s="81">
        <v>1</v>
      </c>
      <c r="Q304" s="84" t="str">
        <f>Objects!$AY$90</f>
        <v>Egg</v>
      </c>
      <c r="R304" s="81">
        <v>1</v>
      </c>
      <c r="S304" s="84" t="str">
        <f>Objects!$AY$99</f>
        <v>Sugar</v>
      </c>
      <c r="T304" s="81">
        <v>1</v>
      </c>
      <c r="U304" s="84" t="str">
        <f>Objects!$AY$99</f>
        <v>Sugar</v>
      </c>
      <c r="V304" s="81">
        <v>1</v>
      </c>
      <c r="W304" s="84" t="str">
        <f>Objects!$AY$99</f>
        <v>Sugar</v>
      </c>
      <c r="X304" s="81">
        <v>1</v>
      </c>
      <c r="AA304" s="81"/>
      <c r="AB304" s="81"/>
      <c r="AC304" s="81"/>
    </row>
    <row r="305" spans="1:29" ht="15" customHeight="1" x14ac:dyDescent="0.25">
      <c r="A305" s="33" t="str">
        <f>[3]Enums!$A$159</f>
        <v>1.3.8</v>
      </c>
      <c r="B305" s="81" t="b">
        <v>1</v>
      </c>
      <c r="C305" s="81" t="b">
        <v>0</v>
      </c>
      <c r="D305" s="81">
        <v>2</v>
      </c>
      <c r="E305" s="84" t="str">
        <f>Objects!$AY$129&amp;":92"</f>
        <v>Spawn Egg:92</v>
      </c>
      <c r="F305" s="91">
        <v>1</v>
      </c>
      <c r="G305" s="84" t="str">
        <f>Objects!$AY$109</f>
        <v>Beef</v>
      </c>
      <c r="H305" s="81">
        <v>1</v>
      </c>
      <c r="I305" s="84" t="str">
        <f>Objects!$AY$109</f>
        <v>Beef</v>
      </c>
      <c r="J305" s="81">
        <v>1</v>
      </c>
      <c r="K305" s="84" t="str">
        <f>Objects!$AY$109</f>
        <v>Beef</v>
      </c>
      <c r="L305" s="81">
        <v>1</v>
      </c>
      <c r="M305" s="84" t="str">
        <f>Objects!$AY$90</f>
        <v>Egg</v>
      </c>
      <c r="N305" s="81">
        <v>1</v>
      </c>
      <c r="O305" s="81" t="str">
        <f>Objects!AJ4</f>
        <v>Cell Culture Dish (Cow)</v>
      </c>
      <c r="P305" s="81">
        <v>1</v>
      </c>
      <c r="Q305" s="84" t="str">
        <f>Objects!$AY$90</f>
        <v>Egg</v>
      </c>
      <c r="R305" s="81">
        <v>1</v>
      </c>
      <c r="S305" s="84" t="str">
        <f>Objects!$AY$99</f>
        <v>Sugar</v>
      </c>
      <c r="T305" s="81">
        <v>1</v>
      </c>
      <c r="U305" s="84" t="str">
        <f>Objects!$AY$99</f>
        <v>Sugar</v>
      </c>
      <c r="V305" s="81">
        <v>1</v>
      </c>
      <c r="W305" s="84" t="str">
        <f>Objects!$AY$99</f>
        <v>Sugar</v>
      </c>
      <c r="X305" s="81">
        <v>1</v>
      </c>
      <c r="AA305" s="81"/>
      <c r="AB305" s="81"/>
      <c r="AC305" s="81"/>
    </row>
    <row r="306" spans="1:29" ht="15" customHeight="1" x14ac:dyDescent="0.25">
      <c r="A306" s="33" t="str">
        <f>[3]Enums!$A$159</f>
        <v>1.3.8</v>
      </c>
      <c r="B306" s="81" t="b">
        <v>1</v>
      </c>
      <c r="C306" s="81" t="b">
        <v>0</v>
      </c>
      <c r="D306" s="81">
        <v>2</v>
      </c>
      <c r="E306" s="84" t="str">
        <f>Objects!$AY$129&amp;":93"</f>
        <v>Spawn Egg:93</v>
      </c>
      <c r="F306" s="91">
        <v>1</v>
      </c>
      <c r="G306" s="84" t="str">
        <f>Objects!$AY$111</f>
        <v>Chicken</v>
      </c>
      <c r="H306" s="81">
        <v>1</v>
      </c>
      <c r="I306" s="84" t="str">
        <f>Objects!$AY$111</f>
        <v>Chicken</v>
      </c>
      <c r="J306" s="81">
        <v>1</v>
      </c>
      <c r="K306" s="84" t="str">
        <f>Objects!$AY$111</f>
        <v>Chicken</v>
      </c>
      <c r="L306" s="81">
        <v>1</v>
      </c>
      <c r="M306" s="84" t="str">
        <f>Objects!$AY$90</f>
        <v>Egg</v>
      </c>
      <c r="N306" s="81">
        <v>1</v>
      </c>
      <c r="O306" s="81" t="str">
        <f>Objects!AJ5</f>
        <v>Cell Culture Dish (Chicken)</v>
      </c>
      <c r="P306" s="81">
        <v>1</v>
      </c>
      <c r="Q306" s="84" t="str">
        <f>Objects!$AY$90</f>
        <v>Egg</v>
      </c>
      <c r="R306" s="81">
        <v>1</v>
      </c>
      <c r="S306" s="84" t="str">
        <f>Objects!$AY$99</f>
        <v>Sugar</v>
      </c>
      <c r="T306" s="81">
        <v>1</v>
      </c>
      <c r="U306" s="84" t="str">
        <f>Objects!$AY$99</f>
        <v>Sugar</v>
      </c>
      <c r="V306" s="81">
        <v>1</v>
      </c>
      <c r="W306" s="84" t="str">
        <f>Objects!$AY$99</f>
        <v>Sugar</v>
      </c>
      <c r="X306" s="81">
        <v>1</v>
      </c>
      <c r="AA306" s="81"/>
      <c r="AB306" s="81"/>
      <c r="AC306" s="81"/>
    </row>
    <row r="307" spans="1:29" ht="15" customHeight="1" x14ac:dyDescent="0.25">
      <c r="A307" s="33" t="str">
        <f>[3]Enums!$A$159</f>
        <v>1.3.8</v>
      </c>
      <c r="B307" s="81" t="b">
        <v>1</v>
      </c>
      <c r="C307" s="81" t="b">
        <v>0</v>
      </c>
      <c r="D307" s="81">
        <v>4</v>
      </c>
      <c r="E307" s="84" t="str">
        <f>Objects!$AY$129&amp;":94"</f>
        <v>Spawn Egg:94</v>
      </c>
      <c r="F307" s="91">
        <v>1</v>
      </c>
      <c r="G307" s="83" t="str">
        <f>Objects!$AY$97</f>
        <v>Dye</v>
      </c>
      <c r="H307" s="82">
        <v>1</v>
      </c>
      <c r="I307" s="83" t="str">
        <f>Objects!$AY$97</f>
        <v>Dye</v>
      </c>
      <c r="J307" s="82">
        <v>1</v>
      </c>
      <c r="K307" s="83" t="str">
        <f>Objects!$AY$97</f>
        <v>Dye</v>
      </c>
      <c r="L307" s="82">
        <v>1</v>
      </c>
      <c r="M307" s="84" t="str">
        <f>Objects!$AY$90</f>
        <v>Egg</v>
      </c>
      <c r="N307" s="81">
        <v>1</v>
      </c>
      <c r="O307" s="81" t="str">
        <f>Objects!AJ6</f>
        <v>Cell Culture Dish (Squid)</v>
      </c>
      <c r="P307" s="81">
        <v>1</v>
      </c>
      <c r="Q307" s="84" t="str">
        <f>Objects!$AY$90</f>
        <v>Egg</v>
      </c>
      <c r="R307" s="81">
        <v>1</v>
      </c>
      <c r="S307" s="84" t="str">
        <f>Objects!$AY$99</f>
        <v>Sugar</v>
      </c>
      <c r="T307" s="81">
        <v>1</v>
      </c>
      <c r="U307" s="84" t="str">
        <f>Objects!$AY$99</f>
        <v>Sugar</v>
      </c>
      <c r="V307" s="81">
        <v>1</v>
      </c>
      <c r="W307" s="84" t="str">
        <f>Objects!$AY$99</f>
        <v>Sugar</v>
      </c>
      <c r="X307" s="81">
        <v>1</v>
      </c>
      <c r="AA307" s="81"/>
      <c r="AB307" s="81"/>
      <c r="AC307" s="81"/>
    </row>
    <row r="308" spans="1:29" ht="15" customHeight="1" x14ac:dyDescent="0.25">
      <c r="A308" s="33" t="str">
        <f>[3]Enums!$A$159</f>
        <v>1.3.8</v>
      </c>
      <c r="B308" s="81" t="b">
        <v>1</v>
      </c>
      <c r="C308" s="81" t="b">
        <v>0</v>
      </c>
      <c r="D308" s="81">
        <v>4</v>
      </c>
      <c r="E308" s="84" t="str">
        <f>Objects!$AY$129&amp;":95"</f>
        <v>Spawn Egg:95</v>
      </c>
      <c r="F308" s="91">
        <v>1</v>
      </c>
      <c r="G308" s="84" t="str">
        <f>Objects!$R$20</f>
        <v>Bag (Potassium)</v>
      </c>
      <c r="H308" s="81">
        <v>3</v>
      </c>
      <c r="I308" s="84" t="str">
        <f>Objects!$R$20</f>
        <v>Bag (Potassium)</v>
      </c>
      <c r="J308" s="81">
        <v>3</v>
      </c>
      <c r="K308" s="84" t="str">
        <f>Objects!$R$20</f>
        <v>Bag (Potassium)</v>
      </c>
      <c r="L308" s="81">
        <v>3</v>
      </c>
      <c r="M308" s="84" t="str">
        <f>Objects!$AY$90</f>
        <v>Egg</v>
      </c>
      <c r="N308" s="81">
        <v>1</v>
      </c>
      <c r="O308" s="81" t="str">
        <f>Objects!AJ7</f>
        <v>Cell Culture Dish (Wolf)</v>
      </c>
      <c r="P308" s="81">
        <v>1</v>
      </c>
      <c r="Q308" s="84" t="str">
        <f>Objects!$AY$90</f>
        <v>Egg</v>
      </c>
      <c r="R308" s="81">
        <v>1</v>
      </c>
      <c r="S308" s="84" t="str">
        <f>Objects!$AY$99</f>
        <v>Sugar</v>
      </c>
      <c r="T308" s="81">
        <v>1</v>
      </c>
      <c r="U308" s="84" t="str">
        <f>Objects!$AY$99</f>
        <v>Sugar</v>
      </c>
      <c r="V308" s="81">
        <v>1</v>
      </c>
      <c r="W308" s="84" t="str">
        <f>Objects!$AY$99</f>
        <v>Sugar</v>
      </c>
      <c r="X308" s="81">
        <v>1</v>
      </c>
      <c r="AA308" s="81"/>
      <c r="AB308" s="81"/>
      <c r="AC308" s="81"/>
    </row>
    <row r="309" spans="1:29" ht="15" customHeight="1" x14ac:dyDescent="0.25">
      <c r="A309" s="33" t="str">
        <f>[3]Enums!$A$159</f>
        <v>1.3.8</v>
      </c>
      <c r="B309" s="81" t="b">
        <v>1</v>
      </c>
      <c r="C309" s="81" t="b">
        <v>0</v>
      </c>
      <c r="D309" s="81">
        <v>4</v>
      </c>
      <c r="E309" s="84" t="str">
        <f>Objects!$AY$129&amp;":98"</f>
        <v>Spawn Egg:98</v>
      </c>
      <c r="F309" s="91">
        <v>1</v>
      </c>
      <c r="G309" s="84" t="str">
        <f>Objects!$AY$11</f>
        <v>Iron Ingot</v>
      </c>
      <c r="H309" s="81">
        <v>1</v>
      </c>
      <c r="I309" s="84" t="str">
        <f>Objects!$AY$11</f>
        <v>Iron Ingot</v>
      </c>
      <c r="J309" s="81">
        <v>1</v>
      </c>
      <c r="K309" s="84" t="str">
        <f>Objects!$AY$11</f>
        <v>Iron Ingot</v>
      </c>
      <c r="L309" s="81">
        <v>1</v>
      </c>
      <c r="M309" s="84" t="str">
        <f>Objects!$AY$90</f>
        <v>Egg</v>
      </c>
      <c r="N309" s="81">
        <v>1</v>
      </c>
      <c r="O309" s="81" t="str">
        <f>Objects!AJ8</f>
        <v>Cell Culture Dish (Ocelot)</v>
      </c>
      <c r="P309" s="81">
        <v>1</v>
      </c>
      <c r="Q309" s="84" t="str">
        <f>Objects!$AY$90</f>
        <v>Egg</v>
      </c>
      <c r="R309" s="81">
        <v>1</v>
      </c>
      <c r="S309" s="84" t="str">
        <f>Objects!$AY$99</f>
        <v>Sugar</v>
      </c>
      <c r="T309" s="81">
        <v>1</v>
      </c>
      <c r="U309" s="84" t="str">
        <f>Objects!$AY$99</f>
        <v>Sugar</v>
      </c>
      <c r="V309" s="81">
        <v>1</v>
      </c>
      <c r="W309" s="84" t="str">
        <f>Objects!$AY$99</f>
        <v>Sugar</v>
      </c>
      <c r="X309" s="81">
        <v>1</v>
      </c>
      <c r="AA309" s="81"/>
      <c r="AB309" s="81"/>
      <c r="AC309" s="81"/>
    </row>
    <row r="310" spans="1:29" ht="15" customHeight="1" x14ac:dyDescent="0.25">
      <c r="A310" s="33" t="str">
        <f>[3]Enums!$A$159</f>
        <v>1.3.8</v>
      </c>
      <c r="B310" s="81" t="b">
        <v>1</v>
      </c>
      <c r="C310" s="81" t="b">
        <v>0</v>
      </c>
      <c r="D310" s="81">
        <v>4</v>
      </c>
      <c r="E310" s="84" t="str">
        <f>Objects!$AY$129&amp;":65"</f>
        <v>Spawn Egg:65</v>
      </c>
      <c r="F310" s="91">
        <v>1</v>
      </c>
      <c r="G310" s="84" t="str">
        <f>Objects!$AW$85</f>
        <v>Guano</v>
      </c>
      <c r="H310" s="82">
        <v>1</v>
      </c>
      <c r="I310" s="84" t="str">
        <f>Objects!$AW$85</f>
        <v>Guano</v>
      </c>
      <c r="J310" s="82">
        <v>1</v>
      </c>
      <c r="K310" s="84" t="str">
        <f>Objects!$AW$85</f>
        <v>Guano</v>
      </c>
      <c r="L310" s="85">
        <v>1</v>
      </c>
      <c r="M310" s="84" t="str">
        <f>Objects!$AY$90</f>
        <v>Egg</v>
      </c>
      <c r="N310" s="81">
        <v>1</v>
      </c>
      <c r="O310" s="81" t="str">
        <f>Objects!AJ9</f>
        <v>Cell Culture Dish (Bat)</v>
      </c>
      <c r="P310" s="81">
        <v>1</v>
      </c>
      <c r="Q310" s="84" t="str">
        <f>Objects!$AY$90</f>
        <v>Egg</v>
      </c>
      <c r="R310" s="81">
        <v>1</v>
      </c>
      <c r="S310" s="84" t="str">
        <f>Objects!$AY$99</f>
        <v>Sugar</v>
      </c>
      <c r="T310" s="81">
        <v>1</v>
      </c>
      <c r="U310" s="84" t="str">
        <f>Objects!$AY$99</f>
        <v>Sugar</v>
      </c>
      <c r="V310" s="81">
        <v>1</v>
      </c>
      <c r="W310" s="84" t="str">
        <f>Objects!$AY$99</f>
        <v>Sugar</v>
      </c>
      <c r="X310" s="81">
        <v>1</v>
      </c>
      <c r="AA310" s="81"/>
      <c r="AB310" s="81"/>
      <c r="AC310" s="81"/>
    </row>
    <row r="311" spans="1:29" ht="15" customHeight="1" x14ac:dyDescent="0.25">
      <c r="A311" s="33" t="str">
        <f>[3]Enums!$A$159</f>
        <v>1.3.8</v>
      </c>
      <c r="B311" s="81" t="b">
        <v>1</v>
      </c>
      <c r="C311" s="81" t="b">
        <v>0</v>
      </c>
      <c r="D311" s="81">
        <v>8</v>
      </c>
      <c r="E311" s="84" t="str">
        <f>Objects!$AY$129&amp;":52"</f>
        <v>Spawn Egg:52</v>
      </c>
      <c r="F311" s="91">
        <v>1</v>
      </c>
      <c r="G311" s="84" t="str">
        <f>Objects!$AY$121</f>
        <v>Spider Eye</v>
      </c>
      <c r="H311" s="81">
        <v>3</v>
      </c>
      <c r="I311" s="84" t="str">
        <f>Objects!$AY$121</f>
        <v>Spider Eye</v>
      </c>
      <c r="J311" s="81">
        <v>2</v>
      </c>
      <c r="K311" s="84" t="str">
        <f>Objects!$AY$121</f>
        <v>Spider Eye</v>
      </c>
      <c r="L311" s="81">
        <v>3</v>
      </c>
      <c r="M311" s="84" t="str">
        <f>Objects!$AY$90</f>
        <v>Egg</v>
      </c>
      <c r="N311" s="81">
        <v>1</v>
      </c>
      <c r="O311" s="81" t="str">
        <f>Objects!AJ10</f>
        <v>Cell Culture Dish (Spider)</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8</v>
      </c>
      <c r="E312" s="84" t="str">
        <f>Objects!$AY$129&amp;":54"</f>
        <v>Spawn Egg:54</v>
      </c>
      <c r="F312" s="91">
        <v>1</v>
      </c>
      <c r="G312" s="84" t="str">
        <f>Objects!$AY$113</f>
        <v>Rotten Flesh</v>
      </c>
      <c r="H312" s="81">
        <v>1</v>
      </c>
      <c r="I312" s="81" t="str">
        <f>Objects!$AJ$22</f>
        <v>Cell Culture Dish (Person)</v>
      </c>
      <c r="J312" s="81">
        <v>1</v>
      </c>
      <c r="K312" s="84" t="str">
        <f>Objects!$AY$113</f>
        <v>Rotten Flesh</v>
      </c>
      <c r="L312" s="81">
        <v>1</v>
      </c>
      <c r="M312" s="84" t="str">
        <f>Objects!$AY$90</f>
        <v>Egg</v>
      </c>
      <c r="N312" s="81">
        <v>1</v>
      </c>
      <c r="O312" s="81" t="str">
        <f>Objects!AJ11</f>
        <v>Cell Culture Dish (Zombie)</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8</v>
      </c>
      <c r="E313" s="84" t="str">
        <f>Objects!$AY$129&amp;":51"</f>
        <v>Spawn Egg:51</v>
      </c>
      <c r="F313" s="91">
        <v>1</v>
      </c>
      <c r="G313" s="84" t="str">
        <f>Objects!$AY$7</f>
        <v>Bow</v>
      </c>
      <c r="H313" s="81">
        <v>1</v>
      </c>
      <c r="I313" s="81" t="str">
        <f>Objects!$AJ$22</f>
        <v>Cell Culture Dish (Person)</v>
      </c>
      <c r="J313" s="81">
        <v>1</v>
      </c>
      <c r="K313" s="81" t="str">
        <f>Objects!$AY$8</f>
        <v>Arrow</v>
      </c>
      <c r="L313" s="91">
        <v>1</v>
      </c>
      <c r="M313" s="84" t="str">
        <f>Objects!$AY$90</f>
        <v>Egg</v>
      </c>
      <c r="N313" s="81">
        <v>1</v>
      </c>
      <c r="O313" s="81" t="str">
        <f>Objects!AJ12</f>
        <v>Cell Culture Dish (Skeleton)</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8</v>
      </c>
      <c r="E314" s="84" t="str">
        <f>Objects!$AY$129&amp;":100"</f>
        <v>Spawn Egg:100</v>
      </c>
      <c r="F314" s="91">
        <v>1</v>
      </c>
      <c r="G314" s="84" t="str">
        <f>Objects!$AY$127</f>
        <v>Ender Eye</v>
      </c>
      <c r="H314" s="81">
        <v>1</v>
      </c>
      <c r="I314" s="81" t="str">
        <f>Objects!$AY$68</f>
        <v>Golden Apple</v>
      </c>
      <c r="J314" s="81">
        <v>1</v>
      </c>
      <c r="K314" s="84" t="str">
        <f>Objects!$AY$127</f>
        <v>Ender Eye</v>
      </c>
      <c r="L314" s="81">
        <v>1</v>
      </c>
      <c r="M314" s="84" t="str">
        <f>Objects!$AY$90</f>
        <v>Egg</v>
      </c>
      <c r="N314" s="81">
        <v>1</v>
      </c>
      <c r="O314" s="81" t="str">
        <f>Objects!AJ13</f>
        <v>Cell Culture Dish (Horse)</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8</v>
      </c>
      <c r="E315" s="84" t="str">
        <f>Objects!$AY$129&amp;":66"</f>
        <v>Spawn Egg:66</v>
      </c>
      <c r="F315" s="91">
        <v>1</v>
      </c>
      <c r="G315" s="84" t="str">
        <f>Objects!$G$37</f>
        <v>Vanadium Pentoxide Catalyst</v>
      </c>
      <c r="H315" s="81">
        <v>1</v>
      </c>
      <c r="I315" s="81" t="str">
        <f>Objects!$AJ$22</f>
        <v>Cell Culture Dish (Person)</v>
      </c>
      <c r="J315" s="81">
        <v>1</v>
      </c>
      <c r="K315" s="81" t="str">
        <f>Objects!$AY$94</f>
        <v>Glowstone Dust</v>
      </c>
      <c r="L315" s="91">
        <v>1</v>
      </c>
      <c r="M315" s="84" t="str">
        <f>Objects!$AY$90</f>
        <v>Egg</v>
      </c>
      <c r="N315" s="81">
        <v>1</v>
      </c>
      <c r="O315" s="81" t="str">
        <f>Objects!AJ14</f>
        <v>Cell Culture Dish (Witch)</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8</v>
      </c>
      <c r="E316" s="84" t="str">
        <f>Objects!$AY$129&amp;":50"</f>
        <v>Spawn Egg:50</v>
      </c>
      <c r="F316" s="91">
        <v>1</v>
      </c>
      <c r="G316" s="84" t="str">
        <f>Objects!$AZ$37</f>
        <v>Wool</v>
      </c>
      <c r="H316" s="81">
        <v>1</v>
      </c>
      <c r="I316" s="81" t="str">
        <f>Objects!$AZ$48</f>
        <v>Tnt</v>
      </c>
      <c r="J316" s="81">
        <v>1</v>
      </c>
      <c r="K316" s="84" t="str">
        <f>Objects!$AY$97&amp;":10"</f>
        <v>Dye:10</v>
      </c>
      <c r="L316" s="81">
        <v>1</v>
      </c>
      <c r="M316" s="84" t="str">
        <f>Objects!$AY$90</f>
        <v>Egg</v>
      </c>
      <c r="N316" s="81">
        <v>1</v>
      </c>
      <c r="O316" s="81" t="str">
        <f>Objects!AJ15</f>
        <v>Cell Culture Dish (Creeper)</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8</v>
      </c>
      <c r="E317" s="84" t="str">
        <f>Objects!$AY$129&amp;":60"</f>
        <v>Spawn Egg:60</v>
      </c>
      <c r="F317" s="91">
        <v>1</v>
      </c>
      <c r="G317" s="84" t="str">
        <f>Objects!$AY$95</f>
        <v>Fish</v>
      </c>
      <c r="H317" s="81">
        <v>1</v>
      </c>
      <c r="I317" s="81" t="str">
        <f>Objects!$D$10</f>
        <v>Silver Ingot</v>
      </c>
      <c r="J317" s="81">
        <v>1</v>
      </c>
      <c r="K317" s="84" t="str">
        <f>Objects!$AY$95</f>
        <v>Fish</v>
      </c>
      <c r="L317" s="81">
        <v>1</v>
      </c>
      <c r="M317" s="84" t="str">
        <f>Objects!$AY$90</f>
        <v>Egg</v>
      </c>
      <c r="N317" s="81">
        <v>1</v>
      </c>
      <c r="O317" s="81" t="str">
        <f>Objects!AJ16</f>
        <v>Cell Culture Dish (Silverfish)</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8</v>
      </c>
      <c r="E318" s="84" t="str">
        <f>Objects!$AY$129&amp;":59"</f>
        <v>Spawn Egg:59</v>
      </c>
      <c r="F318" s="91">
        <v>1</v>
      </c>
      <c r="G318" s="84" t="str">
        <f>Objects!$AY$121</f>
        <v>Spider Eye</v>
      </c>
      <c r="H318" s="81">
        <v>4</v>
      </c>
      <c r="I318" s="81" t="str">
        <f>Objects!$R$34</f>
        <v>Bag (Arsenic)</v>
      </c>
      <c r="J318" s="81">
        <v>1</v>
      </c>
      <c r="K318" s="84" t="str">
        <f>Objects!$AY$121</f>
        <v>Spider Eye</v>
      </c>
      <c r="L318" s="81">
        <v>4</v>
      </c>
      <c r="M318" s="84" t="str">
        <f>Objects!$AY$90</f>
        <v>Egg</v>
      </c>
      <c r="N318" s="81">
        <v>1</v>
      </c>
      <c r="O318" s="81" t="str">
        <f>Objects!AJ17</f>
        <v>Cell Culture Dish (Cave Spider)</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Objects!$AY$129&amp;":56"</f>
        <v>Spawn Egg:56</v>
      </c>
      <c r="F319" s="91">
        <v>1</v>
      </c>
      <c r="G319" s="84" t="str">
        <f>Objects!$AY$131</f>
        <v>Fire Charge</v>
      </c>
      <c r="H319" s="81">
        <v>1</v>
      </c>
      <c r="I319" s="81" t="str">
        <f>Objects!$AY$116</f>
        <v>Ghast Tear</v>
      </c>
      <c r="J319" s="81">
        <v>1</v>
      </c>
      <c r="K319" s="84" t="str">
        <f>Objects!$AY$131</f>
        <v>Fire Charge</v>
      </c>
      <c r="L319" s="81">
        <v>1</v>
      </c>
      <c r="M319" s="84" t="str">
        <f>Objects!$AY$90</f>
        <v>Egg</v>
      </c>
      <c r="N319" s="81">
        <v>1</v>
      </c>
      <c r="O319" s="81" t="str">
        <f>Objects!AJ18</f>
        <v>Cell Culture Dish (Ghast)</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Objects!$AY$129&amp;":61"</f>
        <v>Spawn Egg:61</v>
      </c>
      <c r="F320" s="91">
        <v>1</v>
      </c>
      <c r="G320" s="84" t="str">
        <f>Objects!$AY$131</f>
        <v>Fire Charge</v>
      </c>
      <c r="H320" s="81">
        <v>1</v>
      </c>
      <c r="I320" s="81" t="str">
        <f>Objects!$AY$115</f>
        <v>Blaze Rod</v>
      </c>
      <c r="J320" s="81">
        <v>1</v>
      </c>
      <c r="K320" s="84" t="str">
        <f>Objects!$AY$131</f>
        <v>Fire Charge</v>
      </c>
      <c r="L320" s="81">
        <v>1</v>
      </c>
      <c r="M320" s="84" t="str">
        <f>Objects!$AY$90</f>
        <v>Egg</v>
      </c>
      <c r="N320" s="81">
        <v>1</v>
      </c>
      <c r="O320" s="81" t="str">
        <f>Objects!AJ19</f>
        <v>Cell Culture Dish (Blaze)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Objects!$AY$129&amp;":57"</f>
        <v>Spawn Egg:57</v>
      </c>
      <c r="F321" s="91">
        <v>1</v>
      </c>
      <c r="G321" s="81" t="str">
        <f>Objects!$AJ$2</f>
        <v>Cell Culture Dish (Pig)</v>
      </c>
      <c r="H321" s="81">
        <v>1</v>
      </c>
      <c r="I321" s="82" t="str">
        <f>Objects!AY117</f>
        <v>Gold Nugget</v>
      </c>
      <c r="J321" s="82">
        <v>1</v>
      </c>
      <c r="K321" s="81" t="str">
        <f>Objects!$AJ$22</f>
        <v>Cell Culture Dish (Person)</v>
      </c>
      <c r="L321" s="81">
        <v>1</v>
      </c>
      <c r="M321" s="84" t="str">
        <f>Objects!$AY$90</f>
        <v>Egg</v>
      </c>
      <c r="N321" s="81">
        <v>1</v>
      </c>
      <c r="O321" s="81" t="str">
        <f>Objects!AJ20</f>
        <v>Cell Culture Dish (Zombie Pigman)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Objects!$AY$129&amp;":62"</f>
        <v>Spawn Egg:62</v>
      </c>
      <c r="F322" s="91">
        <v>1</v>
      </c>
      <c r="G322" s="84" t="str">
        <f>Objects!$AY$87</f>
        <v>Slime Ball</v>
      </c>
      <c r="H322" s="81">
        <v>1</v>
      </c>
      <c r="I322" s="81" t="str">
        <f>Objects!$AY$73</f>
        <v>Lava Bucket</v>
      </c>
      <c r="J322" s="81">
        <v>1</v>
      </c>
      <c r="K322" s="84" t="str">
        <f>Objects!$AY$87</f>
        <v>Slime Ball</v>
      </c>
      <c r="L322" s="81">
        <v>1</v>
      </c>
      <c r="M322" s="84" t="str">
        <f>Objects!$AY$90</f>
        <v>Egg</v>
      </c>
      <c r="N322" s="81">
        <v>1</v>
      </c>
      <c r="O322" s="81" t="str">
        <f>Objects!AJ21</f>
        <v>Cell Culture Dish (Magma Cube)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2</v>
      </c>
      <c r="E323" s="84" t="str">
        <f>Objects!$AW$85</f>
        <v>Guano</v>
      </c>
      <c r="F323" s="91">
        <v>1</v>
      </c>
      <c r="G323" s="83" t="str">
        <f>Objects!$AY$97&amp;":15"</f>
        <v>Dye:15</v>
      </c>
      <c r="H323" s="81">
        <v>1</v>
      </c>
      <c r="I323" t="str">
        <f>Objects!$J$245</f>
        <v>Bag (Potassium Hydroxide)</v>
      </c>
      <c r="J323" s="81">
        <v>1</v>
      </c>
      <c r="K323" s="81"/>
      <c r="L323" s="91"/>
      <c r="M323" s="84"/>
      <c r="N323" s="81"/>
      <c r="O323" s="81"/>
      <c r="P323" s="81"/>
      <c r="Q323" s="81"/>
      <c r="R323" s="91"/>
      <c r="S323" s="84"/>
      <c r="T323" s="81"/>
      <c r="U323" s="81"/>
      <c r="V323" s="81"/>
      <c r="W323" s="81"/>
      <c r="X323" s="91"/>
      <c r="AA323" s="81"/>
      <c r="AB323" s="81"/>
      <c r="AC323" s="81"/>
    </row>
    <row r="324" spans="1:29" ht="15" customHeight="1" x14ac:dyDescent="0.25">
      <c r="A324" s="33" t="str">
        <f>[3]Enums!$A$159</f>
        <v>1.3.8</v>
      </c>
      <c r="B324" s="81" t="b">
        <v>1</v>
      </c>
      <c r="C324" s="81" t="b">
        <v>0</v>
      </c>
      <c r="D324" s="81">
        <v>2</v>
      </c>
      <c r="E324" s="84" t="str">
        <f>Objects!$AI$23</f>
        <v>DNA sampler (Beginner)</v>
      </c>
      <c r="F324" s="91">
        <v>4</v>
      </c>
      <c r="G324" s="84"/>
      <c r="H324" s="81"/>
      <c r="I324" s="81" t="str">
        <f>Objects!$AY$33</f>
        <v>String</v>
      </c>
      <c r="J324" s="81">
        <v>1</v>
      </c>
      <c r="K324" s="81"/>
      <c r="L324" s="91"/>
      <c r="M324" s="84"/>
      <c r="N324" s="81"/>
      <c r="O324" s="81" t="str">
        <f>Objects!$AY$26</f>
        <v>Stick</v>
      </c>
      <c r="P324" s="81">
        <v>1</v>
      </c>
      <c r="Q324" s="81"/>
      <c r="R324" s="91"/>
      <c r="S324" s="84"/>
      <c r="T324" s="81"/>
      <c r="U324" s="81" t="str">
        <f>Objects!$AY$26</f>
        <v>Stick</v>
      </c>
      <c r="V324" s="81">
        <v>1</v>
      </c>
      <c r="W324" s="81"/>
      <c r="X324" s="91"/>
      <c r="AA324" s="81"/>
      <c r="AB324" s="81"/>
      <c r="AC324" s="81"/>
    </row>
    <row r="325" spans="1:29" ht="15" customHeight="1" x14ac:dyDescent="0.25">
      <c r="A325" s="33" t="str">
        <f>[3]Enums!$A$159</f>
        <v>1.3.8</v>
      </c>
      <c r="B325" s="81" t="b">
        <v>1</v>
      </c>
      <c r="C325" s="81" t="b">
        <v>0</v>
      </c>
      <c r="D325" s="81">
        <v>4</v>
      </c>
      <c r="E325" s="84" t="str">
        <f>Objects!$AI$24</f>
        <v>DNA sampler (Intermediate)</v>
      </c>
      <c r="F325" s="91">
        <v>4</v>
      </c>
      <c r="G325" s="84"/>
      <c r="H325" s="81"/>
      <c r="I325" s="81" t="str">
        <f>Objects!$AE$41</f>
        <v>Fibers (LDPE)</v>
      </c>
      <c r="J325" s="81">
        <v>1</v>
      </c>
      <c r="K325" s="81"/>
      <c r="L325" s="91"/>
      <c r="M325" s="84"/>
      <c r="N325" s="81"/>
      <c r="O325" s="81" t="str">
        <f>Objects!$AY$26</f>
        <v>Stick</v>
      </c>
      <c r="P325" s="81">
        <v>1</v>
      </c>
      <c r="Q325" s="81"/>
      <c r="R325" s="91"/>
      <c r="S325" s="84"/>
      <c r="T325" s="81"/>
      <c r="U325" s="81" t="str">
        <f>Objects!$AY$26</f>
        <v>Stick</v>
      </c>
      <c r="V325" s="81">
        <v>1</v>
      </c>
      <c r="W325" s="81"/>
      <c r="X325" s="91"/>
      <c r="AA325" s="81"/>
      <c r="AB325" s="81"/>
      <c r="AC325" s="81"/>
    </row>
    <row r="326" spans="1:29" ht="15" customHeight="1" x14ac:dyDescent="0.25">
      <c r="A326" s="33" t="str">
        <f>[3]Enums!$A$159</f>
        <v>1.3.8</v>
      </c>
      <c r="B326" s="81" t="b">
        <v>1</v>
      </c>
      <c r="C326" s="81" t="b">
        <v>0</v>
      </c>
      <c r="D326" s="81">
        <v>4</v>
      </c>
      <c r="E326" s="84" t="str">
        <f>Objects!$AI$24</f>
        <v>DNA sampler (Intermediate)</v>
      </c>
      <c r="F326" s="91">
        <v>4</v>
      </c>
      <c r="G326" s="84"/>
      <c r="H326" s="81"/>
      <c r="I326" s="81" t="str">
        <f>Objects!AE102</f>
        <v>Fibers (PP)</v>
      </c>
      <c r="J326" s="81">
        <v>1</v>
      </c>
      <c r="K326" s="81"/>
      <c r="L326" s="91"/>
      <c r="M326" s="84"/>
      <c r="N326" s="81"/>
      <c r="O326" s="81" t="str">
        <f>Objects!$AY$26</f>
        <v>Stick</v>
      </c>
      <c r="P326" s="81">
        <v>1</v>
      </c>
      <c r="Q326" s="81"/>
      <c r="R326" s="91"/>
      <c r="S326" s="84"/>
      <c r="T326" s="81"/>
      <c r="U326" s="81" t="str">
        <f>Objects!$AY$26</f>
        <v>Stick</v>
      </c>
      <c r="V326" s="81">
        <v>1</v>
      </c>
      <c r="W326" s="81"/>
      <c r="X326" s="91"/>
      <c r="AA326" s="81"/>
      <c r="AB326" s="81"/>
      <c r="AC326" s="81"/>
    </row>
    <row r="327" spans="1:29" ht="15" customHeight="1" x14ac:dyDescent="0.25">
      <c r="A327" s="33" t="str">
        <f>[3]Enums!$A$159</f>
        <v>1.3.8</v>
      </c>
      <c r="B327" s="81" t="b">
        <v>1</v>
      </c>
      <c r="C327" s="81" t="b">
        <v>0</v>
      </c>
      <c r="D327" s="81">
        <v>4</v>
      </c>
      <c r="E327" s="84" t="str">
        <f>Objects!$AI$24</f>
        <v>DNA sampler (Intermediate)</v>
      </c>
      <c r="F327" s="91">
        <v>4</v>
      </c>
      <c r="G327" s="84"/>
      <c r="H327" s="81"/>
      <c r="I327" s="81" t="str">
        <f>Objects!AE105</f>
        <v>Fibers (PS)</v>
      </c>
      <c r="J327" s="81">
        <v>1</v>
      </c>
      <c r="K327" s="81"/>
      <c r="L327" s="91"/>
      <c r="M327" s="84"/>
      <c r="N327" s="81"/>
      <c r="O327" s="81" t="str">
        <f>Objects!$AY$26</f>
        <v>Stick</v>
      </c>
      <c r="P327" s="81">
        <v>1</v>
      </c>
      <c r="Q327" s="81"/>
      <c r="R327" s="91"/>
      <c r="S327" s="84"/>
      <c r="T327" s="81"/>
      <c r="U327" s="81" t="str">
        <f>Objects!$AY$26</f>
        <v>Stick</v>
      </c>
      <c r="V327" s="81">
        <v>1</v>
      </c>
      <c r="W327" s="81"/>
      <c r="X327" s="91"/>
      <c r="AA327" s="81"/>
      <c r="AB327" s="81"/>
      <c r="AC327" s="81"/>
    </row>
    <row r="328" spans="1:29" ht="15" customHeight="1" x14ac:dyDescent="0.25">
      <c r="A328" s="33" t="str">
        <f>[3]Enums!$A$159</f>
        <v>1.3.8</v>
      </c>
      <c r="B328" s="81" t="b">
        <v>1</v>
      </c>
      <c r="C328" s="81" t="b">
        <v>0</v>
      </c>
      <c r="D328" s="81">
        <v>4</v>
      </c>
      <c r="E328" s="84" t="str">
        <f>Objects!$AI$25</f>
        <v>DNA sampler (Advanced)</v>
      </c>
      <c r="F328" s="91">
        <v>4</v>
      </c>
      <c r="G328" s="84"/>
      <c r="H328" s="81"/>
      <c r="I328" s="81" t="str">
        <f>Objects!$AE$61</f>
        <v>Fibers (PC)</v>
      </c>
      <c r="J328" s="81">
        <v>1</v>
      </c>
      <c r="K328" s="81"/>
      <c r="L328" s="91"/>
      <c r="M328" s="84"/>
      <c r="N328" s="81"/>
      <c r="O328" s="81" t="str">
        <f>Objects!$AY$26</f>
        <v>Stick</v>
      </c>
      <c r="P328" s="81">
        <v>1</v>
      </c>
      <c r="Q328" s="81"/>
      <c r="R328" s="91"/>
      <c r="S328" s="84"/>
      <c r="T328" s="81"/>
      <c r="U328" s="81" t="str">
        <f>Objects!$AY$26</f>
        <v>Stick</v>
      </c>
      <c r="V328" s="81">
        <v>1</v>
      </c>
      <c r="W328" s="81"/>
      <c r="X328" s="91"/>
      <c r="AA328" s="81"/>
      <c r="AB328" s="81"/>
      <c r="AC328" s="81"/>
    </row>
    <row r="329" spans="1:29" ht="15" customHeight="1" x14ac:dyDescent="0.25">
      <c r="A329" s="33" t="str">
        <f>[3]Enums!$A$159</f>
        <v>1.3.8</v>
      </c>
      <c r="B329" s="81" t="b">
        <v>1</v>
      </c>
      <c r="C329" s="81" t="b">
        <v>0</v>
      </c>
      <c r="D329" s="81">
        <v>4</v>
      </c>
      <c r="E329" s="84" t="str">
        <f>Objects!$AI$25</f>
        <v>DNA sampler (Advanced)</v>
      </c>
      <c r="F329" s="91">
        <v>4</v>
      </c>
      <c r="G329" s="84"/>
      <c r="H329" s="81"/>
      <c r="I329" s="81" t="str">
        <f>Objects!$AE$90</f>
        <v>Fibers (PMMA)</v>
      </c>
      <c r="J329" s="81">
        <v>1</v>
      </c>
      <c r="K329" s="81"/>
      <c r="L329" s="91"/>
      <c r="M329" s="84"/>
      <c r="N329" s="81"/>
      <c r="O329" s="81" t="str">
        <f>Objects!$AY$26</f>
        <v>Stick</v>
      </c>
      <c r="P329" s="81">
        <v>1</v>
      </c>
      <c r="Q329" s="81"/>
      <c r="R329" s="91"/>
      <c r="S329" s="84"/>
      <c r="T329" s="81"/>
      <c r="U329" s="81" t="str">
        <f>Objects!$AY$26</f>
        <v>Stick</v>
      </c>
      <c r="V329" s="81">
        <v>1</v>
      </c>
      <c r="W329" s="81"/>
      <c r="X329" s="91"/>
      <c r="AA329" s="81"/>
      <c r="AB329" s="81"/>
      <c r="AC329" s="81"/>
    </row>
    <row r="330" spans="1:29" ht="15" customHeight="1" x14ac:dyDescent="0.25">
      <c r="A330" s="33" t="str">
        <f>[3]Enums!$A$159</f>
        <v>1.3.8</v>
      </c>
      <c r="B330" s="81" t="b">
        <v>1</v>
      </c>
      <c r="C330" s="81" t="b">
        <v>0</v>
      </c>
      <c r="D330" s="81">
        <v>4</v>
      </c>
      <c r="E330" s="84" t="str">
        <f>Objects!$AI$25</f>
        <v>DNA sampler (Advanced)</v>
      </c>
      <c r="F330" s="91">
        <v>4</v>
      </c>
      <c r="G330" s="84"/>
      <c r="H330" s="81"/>
      <c r="I330" s="81" t="str">
        <f>Objects!$AE$81</f>
        <v>Fibers (PI)</v>
      </c>
      <c r="J330" s="81">
        <v>1</v>
      </c>
      <c r="K330" s="81"/>
      <c r="L330" s="91"/>
      <c r="M330" s="84"/>
      <c r="N330" s="81"/>
      <c r="O330" s="81" t="str">
        <f>Objects!$AY$26</f>
        <v>Stick</v>
      </c>
      <c r="P330" s="81">
        <v>1</v>
      </c>
      <c r="Q330" s="81"/>
      <c r="R330" s="91"/>
      <c r="S330" s="84"/>
      <c r="T330" s="81"/>
      <c r="U330" s="81" t="str">
        <f>Objects!$AY$26</f>
        <v>Stick</v>
      </c>
      <c r="V330" s="81">
        <v>1</v>
      </c>
      <c r="W330" s="81"/>
      <c r="X330" s="91"/>
      <c r="AA330" s="81"/>
      <c r="AB330" s="81"/>
      <c r="AC330" s="81"/>
    </row>
    <row r="331" spans="1:29" ht="15" customHeight="1" x14ac:dyDescent="0.25">
      <c r="A331" s="33" t="str">
        <f>[3]Enums!$A$159</f>
        <v>1.3.8</v>
      </c>
      <c r="B331" s="81" t="b">
        <v>1</v>
      </c>
      <c r="C331" s="81" t="b">
        <v>0</v>
      </c>
      <c r="D331" s="81">
        <v>8</v>
      </c>
      <c r="E331" s="84" t="str">
        <f>Objects!$AI$26</f>
        <v>DNA sampler (Expert)</v>
      </c>
      <c r="F331" s="91">
        <v>4</v>
      </c>
      <c r="G331" s="84"/>
      <c r="H331" s="81"/>
      <c r="I331" s="81" t="str">
        <f>Objects!$AE$77</f>
        <v>Fibers (Nylon 6,7)</v>
      </c>
      <c r="J331" s="81">
        <v>1</v>
      </c>
      <c r="K331" s="81"/>
      <c r="L331" s="91"/>
      <c r="M331" s="84"/>
      <c r="N331" s="81"/>
      <c r="O331" s="81" t="str">
        <f>Objects!$AE$148</f>
        <v>Tool Shaft (PEEK)</v>
      </c>
      <c r="P331" s="81">
        <v>1</v>
      </c>
      <c r="Q331" s="81"/>
      <c r="R331" s="91"/>
      <c r="S331" s="84"/>
      <c r="T331" s="81"/>
      <c r="U331" s="81" t="str">
        <f>Objects!$AE$148</f>
        <v>Tool Shaft (PEEK)</v>
      </c>
      <c r="V331" s="81">
        <v>1</v>
      </c>
      <c r="W331" s="81"/>
      <c r="X331" s="91"/>
      <c r="AA331" s="81"/>
      <c r="AB331" s="81"/>
      <c r="AC331" s="81"/>
    </row>
    <row r="332" spans="1:29" ht="15" customHeight="1" x14ac:dyDescent="0.25">
      <c r="A332" s="33" t="str">
        <f>[3]Enums!$A$159</f>
        <v>1.3.8</v>
      </c>
      <c r="B332" s="81" t="b">
        <v>1</v>
      </c>
      <c r="C332" s="81" t="b">
        <v>0</v>
      </c>
      <c r="D332" s="81">
        <v>8</v>
      </c>
      <c r="E332" s="84" t="str">
        <f>Objects!$AI$26</f>
        <v>DNA sampler (Expert)</v>
      </c>
      <c r="F332" s="91">
        <v>4</v>
      </c>
      <c r="G332" s="84"/>
      <c r="H332" s="81"/>
      <c r="I332" s="81" t="str">
        <f>Objects!$AE$77</f>
        <v>Fibers (Nylon 6,7)</v>
      </c>
      <c r="J332" s="81">
        <v>1</v>
      </c>
      <c r="K332" s="81"/>
      <c r="L332" s="91"/>
      <c r="M332" s="84"/>
      <c r="N332" s="81"/>
      <c r="O332" s="81" t="str">
        <f>Objects!$AE$149</f>
        <v>Tool Shaft (Carbon Fiber Composite)</v>
      </c>
      <c r="P332" s="81">
        <v>1</v>
      </c>
      <c r="Q332" s="81"/>
      <c r="R332" s="91"/>
      <c r="S332" s="84"/>
      <c r="T332" s="81"/>
      <c r="U332" s="81" t="str">
        <f>Objects!$AE$149</f>
        <v>Tool Shaft (Carbon Fiber Composite)</v>
      </c>
      <c r="V332" s="81">
        <v>1</v>
      </c>
      <c r="W332" s="81"/>
      <c r="X332" s="91"/>
      <c r="AA332" s="81"/>
      <c r="AB332" s="81"/>
      <c r="AC332" s="81"/>
    </row>
    <row r="333" spans="1:29" ht="15" customHeight="1" x14ac:dyDescent="0.25">
      <c r="A333" s="33" t="str">
        <f>[3]Enums!$A$159</f>
        <v>1.3.8</v>
      </c>
      <c r="B333" s="81" t="b">
        <v>1</v>
      </c>
      <c r="C333" s="81" t="b">
        <v>0</v>
      </c>
      <c r="D333" s="81">
        <v>8</v>
      </c>
      <c r="E333" s="84" t="str">
        <f>Objects!$AI$26</f>
        <v>DNA sampler (Expert)</v>
      </c>
      <c r="F333" s="91">
        <v>4</v>
      </c>
      <c r="G333" s="84"/>
      <c r="H333" s="81"/>
      <c r="I333" s="81" t="str">
        <f>Objects!$AE$78</f>
        <v>Fibers (Nylon 6,10)</v>
      </c>
      <c r="J333" s="81">
        <v>1</v>
      </c>
      <c r="K333" s="81"/>
      <c r="L333" s="91"/>
      <c r="M333" s="84"/>
      <c r="N333" s="81"/>
      <c r="O333" s="81" t="str">
        <f>Objects!$AE$148</f>
        <v>Tool Shaft (PEEK)</v>
      </c>
      <c r="P333" s="81">
        <v>1</v>
      </c>
      <c r="Q333" s="81"/>
      <c r="R333" s="91"/>
      <c r="S333" s="84"/>
      <c r="T333" s="81"/>
      <c r="U333" s="81" t="str">
        <f>Objects!$AE$148</f>
        <v>Tool Shaft (PEEK)</v>
      </c>
      <c r="V333" s="81">
        <v>1</v>
      </c>
      <c r="W333" s="81"/>
      <c r="X333" s="91"/>
      <c r="AA333" s="81"/>
      <c r="AB333" s="81"/>
      <c r="AC333" s="81"/>
    </row>
    <row r="334" spans="1:29" ht="15" customHeight="1" x14ac:dyDescent="0.25">
      <c r="A334" s="33" t="str">
        <f>[3]Enums!$A$159</f>
        <v>1.3.8</v>
      </c>
      <c r="B334" s="81" t="b">
        <v>1</v>
      </c>
      <c r="C334" s="81" t="b">
        <v>0</v>
      </c>
      <c r="D334" s="81">
        <v>8</v>
      </c>
      <c r="E334" s="84" t="str">
        <f>Objects!$AI$26</f>
        <v>DNA sampler (Expert)</v>
      </c>
      <c r="F334" s="91">
        <v>4</v>
      </c>
      <c r="G334" s="84"/>
      <c r="H334" s="81"/>
      <c r="I334" s="81" t="str">
        <f>Objects!$AE$78</f>
        <v>Fibers (Nylon 6,10)</v>
      </c>
      <c r="J334" s="81">
        <v>1</v>
      </c>
      <c r="K334" s="81"/>
      <c r="L334" s="91"/>
      <c r="M334" s="84"/>
      <c r="N334" s="81"/>
      <c r="O334" s="81" t="str">
        <f>Objects!$AE$149</f>
        <v>Tool Shaft (Carbon Fiber Composite)</v>
      </c>
      <c r="P334" s="81">
        <v>1</v>
      </c>
      <c r="Q334" s="81"/>
      <c r="R334" s="91"/>
      <c r="S334" s="84"/>
      <c r="T334" s="81"/>
      <c r="U334" s="81" t="str">
        <f>Objects!$AE$149</f>
        <v>Tool Shaft (Carbon Fiber Composite)</v>
      </c>
      <c r="V334" s="81">
        <v>1</v>
      </c>
      <c r="W334" s="81"/>
      <c r="X334" s="91"/>
      <c r="AA334" s="81"/>
      <c r="AB334" s="81"/>
      <c r="AC334" s="81"/>
    </row>
    <row r="335" spans="1:29" ht="15" customHeight="1" x14ac:dyDescent="0.25">
      <c r="A335" s="33" t="str">
        <f>[3]Enums!$A$159</f>
        <v>1.3.8</v>
      </c>
      <c r="B335" s="81" t="b">
        <v>1</v>
      </c>
      <c r="C335" s="81" t="b">
        <v>0</v>
      </c>
      <c r="D335" s="81">
        <v>8</v>
      </c>
      <c r="E335" s="84" t="str">
        <f>Objects!$AI$26</f>
        <v>DNA sampler (Expert)</v>
      </c>
      <c r="F335" s="91">
        <v>4</v>
      </c>
      <c r="G335" s="84"/>
      <c r="H335" s="81"/>
      <c r="I335" s="81" t="str">
        <f>Objects!$AE$133</f>
        <v>Fibers (Nylon 6)</v>
      </c>
      <c r="J335" s="81">
        <v>1</v>
      </c>
      <c r="K335" s="81"/>
      <c r="L335" s="91"/>
      <c r="M335" s="84"/>
      <c r="N335" s="81"/>
      <c r="O335" s="81" t="str">
        <f>Objects!$AE$148</f>
        <v>Tool Shaft (PEEK)</v>
      </c>
      <c r="P335" s="81">
        <v>1</v>
      </c>
      <c r="Q335" s="81"/>
      <c r="R335" s="91"/>
      <c r="S335" s="84"/>
      <c r="T335" s="81"/>
      <c r="U335" s="81" t="str">
        <f>Objects!$AE$148</f>
        <v>Tool Shaft (PEEK)</v>
      </c>
      <c r="V335" s="81">
        <v>1</v>
      </c>
      <c r="W335" s="81"/>
      <c r="X335" s="91"/>
      <c r="AA335" s="81"/>
      <c r="AB335" s="81"/>
      <c r="AC335" s="81"/>
    </row>
    <row r="336" spans="1:29" ht="15" customHeight="1" x14ac:dyDescent="0.25">
      <c r="A336" s="33" t="str">
        <f>[3]Enums!$A$159</f>
        <v>1.3.8</v>
      </c>
      <c r="B336" s="81" t="b">
        <v>1</v>
      </c>
      <c r="C336" s="81" t="b">
        <v>0</v>
      </c>
      <c r="D336" s="81">
        <v>8</v>
      </c>
      <c r="E336" s="84" t="str">
        <f>Objects!$AI$26</f>
        <v>DNA sampler (Expert)</v>
      </c>
      <c r="F336" s="91">
        <v>4</v>
      </c>
      <c r="G336" s="84"/>
      <c r="H336" s="81"/>
      <c r="I336" s="81" t="str">
        <f>Objects!$AE$133</f>
        <v>Fibers (Nylon 6)</v>
      </c>
      <c r="J336" s="81">
        <v>1</v>
      </c>
      <c r="K336" s="81"/>
      <c r="L336" s="91"/>
      <c r="M336" s="84"/>
      <c r="N336" s="81"/>
      <c r="O336" s="81" t="str">
        <f>Objects!$AE$149</f>
        <v>Tool Shaft (Carbon Fiber Composite)</v>
      </c>
      <c r="P336" s="81">
        <v>1</v>
      </c>
      <c r="Q336" s="81"/>
      <c r="R336" s="91"/>
      <c r="S336" s="84"/>
      <c r="T336" s="81"/>
      <c r="U336" s="81" t="str">
        <f>Objects!$AE$149</f>
        <v>Tool Shaft (Carbon Fiber Composite)</v>
      </c>
      <c r="V336" s="81">
        <v>1</v>
      </c>
      <c r="W336" s="81"/>
      <c r="X336" s="91"/>
      <c r="AA336" s="81"/>
      <c r="AB336" s="81"/>
      <c r="AC336" s="81"/>
    </row>
    <row r="337" spans="1:29" ht="15" customHeight="1" x14ac:dyDescent="0.25">
      <c r="A337" s="33" t="str">
        <f>[3]Enums!$A$159</f>
        <v>1.3.8</v>
      </c>
      <c r="B337" s="81" t="b">
        <v>1</v>
      </c>
      <c r="C337" s="81" t="b">
        <v>0</v>
      </c>
      <c r="D337" s="81">
        <v>8</v>
      </c>
      <c r="E337" s="84" t="str">
        <f>Objects!$AI$27</f>
        <v>DNA sampler (Nether)</v>
      </c>
      <c r="F337" s="91">
        <v>4</v>
      </c>
      <c r="G337" s="84"/>
      <c r="H337" s="81"/>
      <c r="I337" s="81" t="str">
        <f>Objects!$AE$92</f>
        <v>Fibers (nomex)</v>
      </c>
      <c r="J337" s="81">
        <v>1</v>
      </c>
      <c r="K337" s="81"/>
      <c r="L337" s="91"/>
      <c r="M337" s="84"/>
      <c r="N337" s="81"/>
      <c r="O337" s="81" t="str">
        <f>Objects!$AE$148</f>
        <v>Tool Shaft (PEEK)</v>
      </c>
      <c r="P337" s="81">
        <v>1</v>
      </c>
      <c r="Q337" s="81"/>
      <c r="R337" s="91"/>
      <c r="S337" s="84"/>
      <c r="T337" s="81"/>
      <c r="U337" s="81" t="str">
        <f>Objects!$AE$148</f>
        <v>Tool Shaft (PEEK)</v>
      </c>
      <c r="V337" s="81">
        <v>1</v>
      </c>
      <c r="W337" s="81"/>
      <c r="X337" s="91"/>
      <c r="AA337" s="81"/>
      <c r="AB337" s="81"/>
      <c r="AC337" s="81"/>
    </row>
    <row r="338" spans="1:29" ht="15" customHeight="1" x14ac:dyDescent="0.25">
      <c r="A338" s="33" t="str">
        <f>[3]Enums!$A$159</f>
        <v>1.3.8</v>
      </c>
      <c r="B338" s="81" t="b">
        <v>1</v>
      </c>
      <c r="C338" s="81" t="b">
        <v>0</v>
      </c>
      <c r="D338" s="81">
        <v>8</v>
      </c>
      <c r="E338" s="84" t="str">
        <f>Objects!$AI$27</f>
        <v>DNA sampler (Nether)</v>
      </c>
      <c r="F338" s="91">
        <v>4</v>
      </c>
      <c r="G338" s="84"/>
      <c r="H338" s="81"/>
      <c r="I338" s="81" t="str">
        <f>Objects!$AE$92</f>
        <v>Fibers (nomex)</v>
      </c>
      <c r="J338" s="81">
        <v>1</v>
      </c>
      <c r="K338" s="81"/>
      <c r="L338" s="91"/>
      <c r="M338" s="84"/>
      <c r="N338" s="81"/>
      <c r="O338" s="81" t="str">
        <f>Objects!$AE$149</f>
        <v>Tool Shaft (Carbon Fiber Composite)</v>
      </c>
      <c r="P338" s="81">
        <v>1</v>
      </c>
      <c r="Q338" s="81"/>
      <c r="R338" s="91"/>
      <c r="S338" s="84"/>
      <c r="T338" s="81"/>
      <c r="U338" s="81" t="str">
        <f>Objects!$AE$149</f>
        <v>Tool Shaft (Carbon Fiber Composite)</v>
      </c>
      <c r="V338" s="81">
        <v>1</v>
      </c>
      <c r="W338" s="81"/>
      <c r="X338" s="91"/>
      <c r="AA338" s="81"/>
      <c r="AB338" s="81"/>
      <c r="AC338" s="81"/>
    </row>
    <row r="339" spans="1:29" ht="15" customHeight="1" x14ac:dyDescent="0.25">
      <c r="A339" s="33" t="str">
        <f>[3]Enums!$A$159</f>
        <v>1.3.8</v>
      </c>
      <c r="B339" s="81" t="b">
        <v>1</v>
      </c>
      <c r="C339" s="81" t="b">
        <v>0</v>
      </c>
      <c r="D339" s="81">
        <v>8</v>
      </c>
      <c r="E339" s="84" t="str">
        <f>Objects!$AI$27</f>
        <v>DNA sampler (Nether)</v>
      </c>
      <c r="F339" s="91">
        <v>4</v>
      </c>
      <c r="G339" s="84"/>
      <c r="H339" s="81"/>
      <c r="I339" s="81" t="str">
        <f>Objects!$AE$101</f>
        <v>Fibers (kevlar)</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Objects!$AI$27</f>
        <v>DNA sampler (Nether)</v>
      </c>
      <c r="F340" s="91">
        <v>4</v>
      </c>
      <c r="G340" s="84"/>
      <c r="H340" s="81"/>
      <c r="I340" s="81" t="str">
        <f>Objects!$AE$101</f>
        <v>Fibers (kevlar)</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[3]Enums!$A$168</f>
        <v>1.4.9</v>
      </c>
      <c r="B341" s="81" t="b">
        <v>1</v>
      </c>
      <c r="C341" s="81" t="b">
        <v>1</v>
      </c>
      <c r="D341" s="81">
        <v>8</v>
      </c>
      <c r="E341" s="84" t="str">
        <f>Objects!$AW$91</f>
        <v>Constitution Claim</v>
      </c>
      <c r="F341" s="91">
        <v>1</v>
      </c>
      <c r="G341" s="84" t="str">
        <f>Objects!$AW$92</f>
        <v>Indelible Ink</v>
      </c>
      <c r="H341" s="81">
        <v>1</v>
      </c>
      <c r="I341" s="84" t="str">
        <f>Objects!$AY$34</f>
        <v>Feather</v>
      </c>
      <c r="J341" s="81">
        <v>1</v>
      </c>
      <c r="K341" s="84" t="str">
        <f>Objects!$AY$85</f>
        <v>Paper</v>
      </c>
      <c r="L341" s="91">
        <v>1</v>
      </c>
      <c r="M341" s="84"/>
      <c r="N341" s="81"/>
      <c r="O341" s="81"/>
      <c r="P341" s="81"/>
      <c r="Q341" s="81"/>
      <c r="R341" s="91"/>
      <c r="S341" s="84"/>
      <c r="T341" s="81"/>
      <c r="U341" s="81"/>
      <c r="V341" s="81"/>
      <c r="W341" s="81"/>
      <c r="X341" s="91"/>
      <c r="AA341" s="81"/>
      <c r="AB341" s="81"/>
      <c r="AC341" s="81"/>
    </row>
    <row r="342" spans="1:29" ht="15" customHeight="1" x14ac:dyDescent="0.25">
      <c r="A342" s="33" t="s">
        <v>530</v>
      </c>
      <c r="B342" s="81" t="b">
        <v>1</v>
      </c>
      <c r="C342" s="81" t="b">
        <v>1</v>
      </c>
      <c r="D342" s="81">
        <v>8</v>
      </c>
      <c r="E342" s="84" t="str">
        <f>Objects!$AW$92</f>
        <v>Indelible Ink</v>
      </c>
      <c r="F342" s="91">
        <v>1</v>
      </c>
      <c r="G342" s="139" t="str">
        <f>Objects!$N$72</f>
        <v>Bag (Silver Nitrate)</v>
      </c>
      <c r="H342" s="81">
        <v>1</v>
      </c>
      <c r="I342" s="139" t="str">
        <f>Objects!$J$317</f>
        <v>Vial (Deionized Water)</v>
      </c>
      <c r="J342" s="81">
        <v>1</v>
      </c>
      <c r="K342" s="84" t="str">
        <f>Objects!$AY$120</f>
        <v>Glass Bottle</v>
      </c>
      <c r="L342" s="91">
        <v>1</v>
      </c>
      <c r="M342" s="84"/>
      <c r="N342" s="81"/>
      <c r="O342" s="81"/>
      <c r="P342" s="81"/>
      <c r="Q342" s="81"/>
      <c r="R342" s="91"/>
      <c r="S342" s="84"/>
      <c r="T342" s="81"/>
      <c r="U342" s="81"/>
      <c r="V342" s="81"/>
      <c r="W342" s="81"/>
      <c r="X342" s="91"/>
      <c r="AA342" s="81"/>
      <c r="AB342" s="81"/>
      <c r="AC342" s="81"/>
    </row>
    <row r="343" spans="1:29" ht="15" customHeight="1" x14ac:dyDescent="0.2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1:29" ht="15" customHeight="1" x14ac:dyDescent="0.2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1:29" ht="15" customHeight="1" x14ac:dyDescent="0.2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1:29" ht="15" customHeight="1" x14ac:dyDescent="0.2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1:29" ht="15" customHeight="1" x14ac:dyDescent="0.2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1:29" ht="15" customHeight="1" x14ac:dyDescent="0.2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Objects!$L$45</f>
        <v>Canister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20"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20"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20"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20"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20"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20"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20"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20"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20"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20"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20"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row r="1388" spans="1:20" ht="15.75" customHeight="1" x14ac:dyDescent="0.2">
      <c r="A1388" s="220" t="str">
        <f>[3]Enums!$A$168</f>
        <v>1.4.9</v>
      </c>
      <c r="E1388" s="139" t="str">
        <f>Objects!$N$32</f>
        <v>Vial (Nitric Acid)</v>
      </c>
      <c r="F1388" s="140">
        <v>2</v>
      </c>
      <c r="G1388" s="139" t="str">
        <f>Objects!$R$48</f>
        <v>Bag (Silver)</v>
      </c>
      <c r="H1388" s="140">
        <v>1</v>
      </c>
      <c r="O1388" s="139" t="str">
        <f>Objects!$N$72</f>
        <v>Bag (Silver Nitrate)</v>
      </c>
      <c r="P1388" s="140">
        <v>1</v>
      </c>
      <c r="Q1388" s="139" t="str">
        <f>Objects!$J$317</f>
        <v>Vial (Deionized Water)</v>
      </c>
      <c r="R1388" s="139">
        <v>1</v>
      </c>
      <c r="S1388" s="139" t="str">
        <f>Objects!$N$56</f>
        <v>Flask (Nitrogen Dioxide)</v>
      </c>
      <c r="T1388" s="139">
        <v>1</v>
      </c>
    </row>
    <row r="1389" spans="1:20" ht="15.75" customHeight="1" x14ac:dyDescent="0.2">
      <c r="A1389" s="220" t="str">
        <f>[3]Enums!$A$168</f>
        <v>1.4.9</v>
      </c>
      <c r="E1389" s="139" t="str">
        <f>Objects!$O$32</f>
        <v>Beaker (Nitric Acid)</v>
      </c>
      <c r="F1389" s="140">
        <v>2</v>
      </c>
      <c r="G1389" s="139" t="str">
        <f>Objects!$S$48</f>
        <v>Sack (Silver)</v>
      </c>
      <c r="H1389" s="140">
        <v>1</v>
      </c>
      <c r="O1389" s="139" t="str">
        <f>Objects!$O$72</f>
        <v>Sack (Silver Nitrate)</v>
      </c>
      <c r="P1389" s="140">
        <v>1</v>
      </c>
      <c r="Q1389" s="139" t="str">
        <f>Objects!$K$317</f>
        <v>Beaker (Deionized Water)</v>
      </c>
      <c r="R1389" s="139">
        <v>1</v>
      </c>
      <c r="S1389" s="139" t="str">
        <f>Objects!$O$56</f>
        <v>Cartridge (Nitrogen Dioxide)</v>
      </c>
      <c r="T1389" s="139">
        <v>1</v>
      </c>
    </row>
    <row r="1390" spans="1:20" ht="15.75" customHeight="1" x14ac:dyDescent="0.2">
      <c r="A1390" s="220" t="str">
        <f>[3]Enums!$A$168</f>
        <v>1.4.9</v>
      </c>
      <c r="E1390" s="139" t="str">
        <f>Objects!$P$32</f>
        <v>Drum (Nitric Acid)</v>
      </c>
      <c r="F1390" s="140">
        <v>2</v>
      </c>
      <c r="G1390" s="139" t="str">
        <f>Objects!$T$48</f>
        <v>Powder Keg (Silver)</v>
      </c>
      <c r="H1390" s="140">
        <v>1</v>
      </c>
      <c r="O1390" s="139" t="str">
        <f>Objects!$P$72</f>
        <v>Powder Keg (Silver Nitrate)</v>
      </c>
      <c r="P1390" s="140">
        <v>1</v>
      </c>
      <c r="Q1390" s="139" t="str">
        <f>Objects!$L$317</f>
        <v>Drum (Deionized Water)</v>
      </c>
      <c r="R1390" s="139">
        <v>1</v>
      </c>
      <c r="S1390" s="139" t="str">
        <f>Objects!$P$56</f>
        <v>Canister (Nitrogen Dioxide)</v>
      </c>
      <c r="T1390" s="139">
        <v>1</v>
      </c>
    </row>
    <row r="1391" spans="1:20" ht="15.75" customHeight="1" x14ac:dyDescent="0.2">
      <c r="A1391" s="220" t="str">
        <f>[3]Enums!$A$168</f>
        <v>1.4.9</v>
      </c>
      <c r="E1391" s="139" t="str">
        <f>Objects!$Q$32</f>
        <v>Chemical Vat (Nitric Acid)</v>
      </c>
      <c r="F1391" s="140">
        <v>2</v>
      </c>
      <c r="G1391" s="139" t="str">
        <f>Objects!$U$48</f>
        <v>Chemical Silo (Silver)</v>
      </c>
      <c r="H1391" s="140">
        <v>1</v>
      </c>
      <c r="O1391" s="139" t="str">
        <f>Objects!$Q$72</f>
        <v>Chemical Silo (Silver Nitrate)</v>
      </c>
      <c r="P1391" s="140">
        <v>1</v>
      </c>
      <c r="Q1391" s="139" t="str">
        <f>Objects!$M$317</f>
        <v>Chemical Vat (Deionized Water)</v>
      </c>
      <c r="R1391" s="139">
        <v>1</v>
      </c>
      <c r="S1391" s="139" t="str">
        <f>Objects!$Q$56</f>
        <v>Chemical Tank (Nitrogen Dioxide)</v>
      </c>
      <c r="T1391" s="139">
        <v>1</v>
      </c>
    </row>
    <row r="1392" spans="1:20" ht="15.75" customHeight="1" x14ac:dyDescent="0.2">
      <c r="O1392" s="13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A7" sqref="A7"/>
    </sheetView>
  </sheetViews>
  <sheetFormatPr defaultColWidth="9.140625"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Polycraft</cp:lastModifiedBy>
  <dcterms:created xsi:type="dcterms:W3CDTF">2014-04-12T15:30:33Z</dcterms:created>
  <dcterms:modified xsi:type="dcterms:W3CDTF">2018-11-12T21:38:04Z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