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jg150230\PolycraftForge\config\"/>
    </mc:Choice>
  </mc:AlternateContent>
  <bookViews>
    <workbookView xWindow="20835" yWindow="0" windowWidth="3660" windowHeight="9045" tabRatio="826" firstSheet="5" activeTab="14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Polycraft Armor" sheetId="16" r:id="rId12"/>
    <sheet name="Polycraft Tools" sheetId="15" r:id="rId13"/>
    <sheet name="Gripped Tools" sheetId="13" r:id="rId14"/>
    <sheet name="Gripped Synthetic Tools" sheetId="22" r:id="rId15"/>
    <sheet name="Pogo Sticks" sheetId="14" r:id="rId16"/>
  </sheets>
  <externalReferences>
    <externalReference r:id="rId17"/>
    <externalReference r:id="rId18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A119" i="1"/>
  <c r="A119" i="4" s="1"/>
  <c r="A118" i="1"/>
  <c r="A118" i="4" s="1"/>
  <c r="A117" i="1"/>
  <c r="A117" i="4" s="1"/>
  <c r="A116" i="1"/>
  <c r="A116" i="4" s="1"/>
  <c r="A115" i="1"/>
  <c r="A115" i="4" s="1"/>
  <c r="A114" i="1"/>
  <c r="A114" i="4" s="1"/>
  <c r="A113" i="1"/>
  <c r="A113" i="4" s="1"/>
  <c r="A111" i="1"/>
  <c r="A111" i="4" s="1"/>
  <c r="A109" i="1"/>
  <c r="A109" i="4" s="1"/>
  <c r="A108" i="1"/>
  <c r="A108" i="4" s="1"/>
  <c r="A107" i="1"/>
  <c r="A107" i="4" s="1"/>
  <c r="A106" i="1"/>
  <c r="A106" i="4" s="1"/>
  <c r="A99" i="1"/>
  <c r="A99" i="4" s="1"/>
  <c r="A98" i="1"/>
  <c r="A98" i="4" s="1"/>
  <c r="A96" i="1"/>
  <c r="A96" i="4" s="1"/>
  <c r="A95" i="1"/>
  <c r="A95" i="4" s="1"/>
  <c r="A94" i="1"/>
  <c r="A94" i="4" s="1"/>
  <c r="A93" i="1"/>
  <c r="A93" i="4" s="1"/>
  <c r="A89" i="1"/>
  <c r="A89" i="4" s="1"/>
  <c r="A87" i="1"/>
  <c r="A87" i="4" s="1"/>
  <c r="A84" i="1"/>
  <c r="A84" i="4" s="1"/>
  <c r="A83" i="1"/>
  <c r="A83" i="4" s="1"/>
  <c r="A78" i="1"/>
  <c r="A111" i="12" s="1"/>
  <c r="A76" i="1"/>
  <c r="A74" i="1"/>
  <c r="A73" i="1"/>
  <c r="A73" i="4" s="1"/>
  <c r="A72" i="1"/>
  <c r="A72" i="4" s="1"/>
  <c r="A70" i="1"/>
  <c r="A70" i="4" s="1"/>
  <c r="A68" i="1"/>
  <c r="A68" i="4" s="1"/>
  <c r="A67" i="1"/>
  <c r="A67" i="4" s="1"/>
  <c r="A66" i="1"/>
  <c r="A66" i="4" s="1"/>
  <c r="A63" i="1"/>
  <c r="A63" i="4" s="1"/>
  <c r="A61" i="1"/>
  <c r="A61" i="4" s="1"/>
  <c r="A60" i="1"/>
  <c r="A60" i="4" s="1"/>
  <c r="A59" i="1"/>
  <c r="A59" i="4" s="1"/>
  <c r="A58" i="1"/>
  <c r="A58" i="4" s="1"/>
  <c r="A57" i="1"/>
  <c r="A57" i="4" s="1"/>
  <c r="A56" i="1"/>
  <c r="A56" i="4" s="1"/>
  <c r="A55" i="1"/>
  <c r="A54" i="1"/>
  <c r="A54" i="4" s="1"/>
  <c r="A53" i="1"/>
  <c r="A53" i="4" s="1"/>
  <c r="A51" i="1"/>
  <c r="A51" i="4" s="1"/>
  <c r="A48" i="1"/>
  <c r="A48" i="4" s="1"/>
  <c r="A47" i="1"/>
  <c r="A47" i="4" s="1"/>
  <c r="A46" i="1"/>
  <c r="A46" i="4" s="1"/>
  <c r="A44" i="1"/>
  <c r="A44" i="4" s="1"/>
  <c r="A43" i="1"/>
  <c r="A43" i="4" s="1"/>
  <c r="A42" i="1"/>
  <c r="A42" i="4" s="1"/>
  <c r="A41" i="1"/>
  <c r="A41" i="4" s="1"/>
  <c r="A40" i="1"/>
  <c r="A40" i="4" s="1"/>
  <c r="A39" i="1"/>
  <c r="A39" i="4" s="1"/>
  <c r="A38" i="1"/>
  <c r="A37" i="1"/>
  <c r="A36" i="1"/>
  <c r="A36" i="4" s="1"/>
  <c r="A35" i="1"/>
  <c r="A35" i="4" s="1"/>
  <c r="A34" i="1"/>
  <c r="A34" i="4" s="1"/>
  <c r="A33" i="1"/>
  <c r="A33" i="4" s="1"/>
  <c r="A32" i="1"/>
  <c r="A32" i="4" s="1"/>
  <c r="A31" i="1"/>
  <c r="A31" i="4" s="1"/>
  <c r="A30" i="1"/>
  <c r="A30" i="4" s="1"/>
  <c r="A29" i="1"/>
  <c r="A29" i="4" s="1"/>
  <c r="A28" i="1"/>
  <c r="A28" i="4" s="1"/>
  <c r="A27" i="1"/>
  <c r="A27" i="4" s="1"/>
  <c r="A26" i="1"/>
  <c r="A26" i="4" s="1"/>
  <c r="A24" i="1"/>
  <c r="A24" i="4" s="1"/>
  <c r="A23" i="1"/>
  <c r="A22" i="1"/>
  <c r="A21" i="1"/>
  <c r="A21" i="4" s="1"/>
  <c r="A19" i="1"/>
  <c r="A19" i="4" s="1"/>
  <c r="A18" i="1"/>
  <c r="A18" i="4" s="1"/>
  <c r="A17" i="1"/>
  <c r="A17" i="4" s="1"/>
  <c r="A16" i="1"/>
  <c r="A16" i="4" s="1"/>
  <c r="A15" i="1"/>
  <c r="A15" i="4" s="1"/>
  <c r="A14" i="1"/>
  <c r="A14" i="4" s="1"/>
  <c r="A12" i="1"/>
  <c r="A12" i="4" s="1"/>
  <c r="A11" i="1"/>
  <c r="A11" i="4" s="1"/>
  <c r="A10" i="1"/>
  <c r="A10" i="4" s="1"/>
  <c r="A9" i="1"/>
  <c r="A9" i="4" s="1"/>
  <c r="A7" i="1"/>
  <c r="A7" i="4" s="1"/>
  <c r="A6" i="1"/>
  <c r="A5" i="1"/>
  <c r="A3" i="1"/>
  <c r="A3" i="4" s="1"/>
  <c r="A2" i="1"/>
  <c r="A2" i="4" s="1"/>
  <c r="D2" i="8"/>
  <c r="E2" i="8"/>
  <c r="C2" i="8" s="1"/>
  <c r="D34" i="8"/>
  <c r="E34" i="8"/>
  <c r="D3" i="8"/>
  <c r="E3" i="8"/>
  <c r="D4" i="8"/>
  <c r="E4" i="8"/>
  <c r="D5" i="8"/>
  <c r="E5" i="8"/>
  <c r="D1" i="8"/>
  <c r="E1" i="8"/>
  <c r="D6" i="8"/>
  <c r="E6" i="8"/>
  <c r="D7" i="8"/>
  <c r="E7" i="8"/>
  <c r="D8" i="8"/>
  <c r="E8" i="8"/>
  <c r="C8" i="8" s="1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N87" i="1"/>
  <c r="J87" i="1"/>
  <c r="F1" i="1"/>
  <c r="N2" i="1"/>
  <c r="J2" i="1"/>
  <c r="N3" i="1"/>
  <c r="J3" i="1"/>
  <c r="H1" i="1"/>
  <c r="I1" i="1"/>
  <c r="M1" i="1"/>
  <c r="M2" i="1"/>
  <c r="M3" i="1"/>
  <c r="N4" i="1"/>
  <c r="J4" i="1"/>
  <c r="H4" i="1" s="1"/>
  <c r="M4" i="1"/>
  <c r="N5" i="1"/>
  <c r="J5" i="1"/>
  <c r="M5" i="1"/>
  <c r="N6" i="1"/>
  <c r="J6" i="1"/>
  <c r="M6" i="1"/>
  <c r="N7" i="1"/>
  <c r="H7" i="1" s="1"/>
  <c r="J7" i="1"/>
  <c r="M7" i="1"/>
  <c r="N8" i="1"/>
  <c r="J8" i="1"/>
  <c r="M8" i="1"/>
  <c r="N9" i="1"/>
  <c r="J9" i="1"/>
  <c r="M9" i="1"/>
  <c r="N10" i="1"/>
  <c r="J10" i="1"/>
  <c r="M10" i="1"/>
  <c r="N11" i="1"/>
  <c r="J11" i="1"/>
  <c r="M11" i="1"/>
  <c r="N12" i="1"/>
  <c r="J12" i="1"/>
  <c r="M12" i="1"/>
  <c r="N13" i="1"/>
  <c r="J13" i="1"/>
  <c r="M13" i="1"/>
  <c r="N14" i="1"/>
  <c r="J14" i="1"/>
  <c r="M14" i="1"/>
  <c r="N15" i="1"/>
  <c r="J15" i="1"/>
  <c r="M15" i="1"/>
  <c r="N16" i="1"/>
  <c r="J16" i="1"/>
  <c r="H16" i="1" s="1"/>
  <c r="M16" i="1"/>
  <c r="N17" i="1"/>
  <c r="J17" i="1"/>
  <c r="M17" i="1"/>
  <c r="N18" i="1"/>
  <c r="J18" i="1"/>
  <c r="M18" i="1"/>
  <c r="N19" i="1"/>
  <c r="J19" i="1"/>
  <c r="I19" i="1" s="1"/>
  <c r="M19" i="1"/>
  <c r="N20" i="1"/>
  <c r="J20" i="1"/>
  <c r="M20" i="1"/>
  <c r="N21" i="1"/>
  <c r="J21" i="1"/>
  <c r="M21" i="1"/>
  <c r="N22" i="1"/>
  <c r="J22" i="1"/>
  <c r="M22" i="1"/>
  <c r="N23" i="1"/>
  <c r="J23" i="1"/>
  <c r="M23" i="1"/>
  <c r="N24" i="1"/>
  <c r="J24" i="1"/>
  <c r="M24" i="1"/>
  <c r="N25" i="1"/>
  <c r="J25" i="1"/>
  <c r="I25" i="1"/>
  <c r="M25" i="1"/>
  <c r="N26" i="1"/>
  <c r="J26" i="1"/>
  <c r="H26" i="1"/>
  <c r="M26" i="1"/>
  <c r="N27" i="1"/>
  <c r="J27" i="1"/>
  <c r="M27" i="1"/>
  <c r="N28" i="1"/>
  <c r="J28" i="1"/>
  <c r="M28" i="1"/>
  <c r="N29" i="1"/>
  <c r="J29" i="1"/>
  <c r="M29" i="1"/>
  <c r="N30" i="1"/>
  <c r="J30" i="1"/>
  <c r="F30" i="1" s="1"/>
  <c r="E63" i="12" s="1"/>
  <c r="M30" i="1"/>
  <c r="N31" i="1"/>
  <c r="J31" i="1"/>
  <c r="M31" i="1"/>
  <c r="N32" i="1"/>
  <c r="J32" i="1"/>
  <c r="M32" i="1"/>
  <c r="N33" i="1"/>
  <c r="J33" i="1"/>
  <c r="M33" i="1"/>
  <c r="N34" i="1"/>
  <c r="J34" i="1"/>
  <c r="M34" i="1"/>
  <c r="N35" i="1"/>
  <c r="J35" i="1"/>
  <c r="M35" i="1"/>
  <c r="N36" i="1"/>
  <c r="J36" i="1"/>
  <c r="M36" i="1"/>
  <c r="N37" i="1"/>
  <c r="J37" i="1"/>
  <c r="M37" i="1"/>
  <c r="N38" i="1"/>
  <c r="J38" i="1"/>
  <c r="M38" i="1"/>
  <c r="N39" i="1"/>
  <c r="I39" i="1" s="1"/>
  <c r="J39" i="1"/>
  <c r="M39" i="1"/>
  <c r="N40" i="1"/>
  <c r="G40" i="1" s="1"/>
  <c r="E40" i="4" s="1"/>
  <c r="J40" i="1"/>
  <c r="M40" i="1"/>
  <c r="N41" i="1"/>
  <c r="I41" i="1" s="1"/>
  <c r="J41" i="1"/>
  <c r="M41" i="1"/>
  <c r="N42" i="1"/>
  <c r="J42" i="1"/>
  <c r="M42" i="1"/>
  <c r="N43" i="1"/>
  <c r="J43" i="1"/>
  <c r="M43" i="1"/>
  <c r="N44" i="1"/>
  <c r="J44" i="1"/>
  <c r="F44" i="1" s="1"/>
  <c r="E77" i="12" s="1"/>
  <c r="M44" i="1"/>
  <c r="N45" i="1"/>
  <c r="J45" i="1"/>
  <c r="M45" i="1"/>
  <c r="N46" i="1"/>
  <c r="J46" i="1"/>
  <c r="H46" i="1" s="1"/>
  <c r="M46" i="1"/>
  <c r="N47" i="1"/>
  <c r="J47" i="1"/>
  <c r="M47" i="1"/>
  <c r="N48" i="1"/>
  <c r="J48" i="1"/>
  <c r="M48" i="1"/>
  <c r="N49" i="1"/>
  <c r="J49" i="1"/>
  <c r="M49" i="1"/>
  <c r="N50" i="1"/>
  <c r="J50" i="1"/>
  <c r="M50" i="1"/>
  <c r="N51" i="1"/>
  <c r="J51" i="1"/>
  <c r="M51" i="1"/>
  <c r="N52" i="1"/>
  <c r="J52" i="1"/>
  <c r="M52" i="1"/>
  <c r="N53" i="1"/>
  <c r="J53" i="1"/>
  <c r="M53" i="1"/>
  <c r="N54" i="1"/>
  <c r="J54" i="1"/>
  <c r="M54" i="1"/>
  <c r="N55" i="1"/>
  <c r="J55" i="1"/>
  <c r="M55" i="1"/>
  <c r="N56" i="1"/>
  <c r="J56" i="1"/>
  <c r="M56" i="1"/>
  <c r="N57" i="1"/>
  <c r="J57" i="1"/>
  <c r="M57" i="1"/>
  <c r="N58" i="1"/>
  <c r="J58" i="1"/>
  <c r="M58" i="1"/>
  <c r="N59" i="1"/>
  <c r="J59" i="1"/>
  <c r="M59" i="1"/>
  <c r="N60" i="1"/>
  <c r="J60" i="1"/>
  <c r="M60" i="1"/>
  <c r="N61" i="1"/>
  <c r="J61" i="1"/>
  <c r="M61" i="1"/>
  <c r="N62" i="1"/>
  <c r="J62" i="1"/>
  <c r="M62" i="1"/>
  <c r="N63" i="1"/>
  <c r="G63" i="1" s="1"/>
  <c r="E63" i="4" s="1"/>
  <c r="J63" i="1"/>
  <c r="M63" i="1"/>
  <c r="N64" i="1"/>
  <c r="J64" i="1"/>
  <c r="M64" i="1"/>
  <c r="N65" i="1"/>
  <c r="I65" i="1" s="1"/>
  <c r="J65" i="1"/>
  <c r="M65" i="1"/>
  <c r="N66" i="1"/>
  <c r="J66" i="1"/>
  <c r="M66" i="1"/>
  <c r="N67" i="1"/>
  <c r="J67" i="1"/>
  <c r="M67" i="1"/>
  <c r="N68" i="1"/>
  <c r="J68" i="1"/>
  <c r="M68" i="1"/>
  <c r="N69" i="1"/>
  <c r="J69" i="1"/>
  <c r="M69" i="1"/>
  <c r="N70" i="1"/>
  <c r="J70" i="1"/>
  <c r="M70" i="1"/>
  <c r="N71" i="1"/>
  <c r="J71" i="1"/>
  <c r="M71" i="1"/>
  <c r="N72" i="1"/>
  <c r="J72" i="1"/>
  <c r="F72" i="1" s="1"/>
  <c r="E105" i="12" s="1"/>
  <c r="M72" i="1"/>
  <c r="N73" i="1"/>
  <c r="J73" i="1"/>
  <c r="M73" i="1"/>
  <c r="N74" i="1"/>
  <c r="H74" i="1" s="1"/>
  <c r="J74" i="1"/>
  <c r="M74" i="1"/>
  <c r="N75" i="1"/>
  <c r="J75" i="1"/>
  <c r="M75" i="1"/>
  <c r="N76" i="1"/>
  <c r="J76" i="1"/>
  <c r="M76" i="1"/>
  <c r="N77" i="1"/>
  <c r="J77" i="1"/>
  <c r="M77" i="1"/>
  <c r="N78" i="1"/>
  <c r="J78" i="1"/>
  <c r="M78" i="1"/>
  <c r="N79" i="1"/>
  <c r="J79" i="1"/>
  <c r="M79" i="1"/>
  <c r="N80" i="1"/>
  <c r="J80" i="1"/>
  <c r="M80" i="1"/>
  <c r="N81" i="1"/>
  <c r="G81" i="1" s="1"/>
  <c r="E81" i="4" s="1"/>
  <c r="J81" i="1"/>
  <c r="M81" i="1"/>
  <c r="N82" i="1"/>
  <c r="F82" i="1" s="1"/>
  <c r="E115" i="12" s="1"/>
  <c r="J82" i="1"/>
  <c r="M82" i="1"/>
  <c r="N83" i="1"/>
  <c r="J83" i="1"/>
  <c r="M83" i="1"/>
  <c r="N84" i="1"/>
  <c r="J84" i="1"/>
  <c r="H84" i="1" s="1"/>
  <c r="M84" i="1"/>
  <c r="N85" i="1"/>
  <c r="J85" i="1"/>
  <c r="M85" i="1"/>
  <c r="N86" i="1"/>
  <c r="F86" i="1" s="1"/>
  <c r="E119" i="12" s="1"/>
  <c r="J86" i="1"/>
  <c r="M86" i="1"/>
  <c r="M87" i="1"/>
  <c r="N88" i="1"/>
  <c r="J88" i="1"/>
  <c r="M88" i="1"/>
  <c r="N89" i="1"/>
  <c r="J89" i="1"/>
  <c r="M89" i="1"/>
  <c r="N90" i="1"/>
  <c r="J90" i="1"/>
  <c r="M90" i="1"/>
  <c r="N91" i="1"/>
  <c r="J91" i="1"/>
  <c r="M91" i="1"/>
  <c r="N92" i="1"/>
  <c r="J92" i="1"/>
  <c r="M92" i="1"/>
  <c r="N93" i="1"/>
  <c r="J93" i="1"/>
  <c r="M93" i="1"/>
  <c r="N94" i="1"/>
  <c r="J94" i="1"/>
  <c r="M94" i="1"/>
  <c r="N95" i="1"/>
  <c r="J95" i="1"/>
  <c r="M95" i="1"/>
  <c r="N96" i="1"/>
  <c r="J96" i="1"/>
  <c r="M96" i="1"/>
  <c r="N97" i="1"/>
  <c r="J97" i="1"/>
  <c r="M97" i="1"/>
  <c r="N98" i="1"/>
  <c r="J98" i="1"/>
  <c r="M98" i="1"/>
  <c r="N99" i="1"/>
  <c r="J99" i="1"/>
  <c r="M99" i="1"/>
  <c r="N100" i="1"/>
  <c r="J100" i="1"/>
  <c r="M100" i="1"/>
  <c r="N101" i="1"/>
  <c r="J101" i="1"/>
  <c r="I101" i="1" s="1"/>
  <c r="M101" i="1"/>
  <c r="N102" i="1"/>
  <c r="J102" i="1"/>
  <c r="M102" i="1"/>
  <c r="N103" i="1"/>
  <c r="J103" i="1"/>
  <c r="H103" i="1" s="1"/>
  <c r="M103" i="1"/>
  <c r="N104" i="1"/>
  <c r="J104" i="1"/>
  <c r="M104" i="1"/>
  <c r="N105" i="1"/>
  <c r="J105" i="1"/>
  <c r="M105" i="1"/>
  <c r="N106" i="1"/>
  <c r="J106" i="1"/>
  <c r="M106" i="1"/>
  <c r="N107" i="1"/>
  <c r="J107" i="1"/>
  <c r="M107" i="1"/>
  <c r="N108" i="1"/>
  <c r="J108" i="1"/>
  <c r="M108" i="1"/>
  <c r="N109" i="1"/>
  <c r="J109" i="1"/>
  <c r="M109" i="1"/>
  <c r="N110" i="1"/>
  <c r="J110" i="1"/>
  <c r="M110" i="1"/>
  <c r="N111" i="1"/>
  <c r="J111" i="1"/>
  <c r="M111" i="1"/>
  <c r="N112" i="1"/>
  <c r="J112" i="1"/>
  <c r="M112" i="1"/>
  <c r="N113" i="1"/>
  <c r="J113" i="1"/>
  <c r="M113" i="1"/>
  <c r="N114" i="1"/>
  <c r="J114" i="1"/>
  <c r="I114" i="1" s="1"/>
  <c r="M114" i="1"/>
  <c r="N115" i="1"/>
  <c r="J115" i="1"/>
  <c r="M115" i="1"/>
  <c r="N116" i="1"/>
  <c r="J116" i="1"/>
  <c r="M116" i="1"/>
  <c r="N117" i="1"/>
  <c r="J117" i="1"/>
  <c r="M117" i="1"/>
  <c r="N118" i="1"/>
  <c r="J118" i="1"/>
  <c r="M118" i="1"/>
  <c r="N119" i="1"/>
  <c r="J119" i="1"/>
  <c r="M119" i="1"/>
  <c r="F1" i="4"/>
  <c r="E123" i="7"/>
  <c r="E122" i="7"/>
  <c r="E121" i="7"/>
  <c r="E120" i="7"/>
  <c r="D55" i="18"/>
  <c r="C55" i="18" s="1"/>
  <c r="C57" i="19" s="1"/>
  <c r="E55" i="18"/>
  <c r="D54" i="18"/>
  <c r="C54" i="18" s="1"/>
  <c r="E54" i="18"/>
  <c r="D53" i="18"/>
  <c r="C53" i="18" s="1"/>
  <c r="C55" i="19" s="1"/>
  <c r="E53" i="18"/>
  <c r="D52" i="18"/>
  <c r="C52" i="18" s="1"/>
  <c r="E52" i="18"/>
  <c r="D51" i="18"/>
  <c r="C51" i="18" s="1"/>
  <c r="C53" i="19" s="1"/>
  <c r="E51" i="18"/>
  <c r="D50" i="18"/>
  <c r="C50" i="18" s="1"/>
  <c r="C52" i="19" s="1"/>
  <c r="E50" i="18"/>
  <c r="D49" i="18"/>
  <c r="C49" i="18" s="1"/>
  <c r="C51" i="19" s="1"/>
  <c r="E49" i="18"/>
  <c r="D48" i="18"/>
  <c r="C48" i="18" s="1"/>
  <c r="C50" i="19" s="1"/>
  <c r="E48" i="18"/>
  <c r="D47" i="18"/>
  <c r="C47" i="18" s="1"/>
  <c r="C49" i="19" s="1"/>
  <c r="E47" i="18"/>
  <c r="D46" i="18"/>
  <c r="C46" i="18" s="1"/>
  <c r="E46" i="18"/>
  <c r="D45" i="18"/>
  <c r="C45" i="18" s="1"/>
  <c r="C47" i="19" s="1"/>
  <c r="E45" i="18"/>
  <c r="D44" i="18"/>
  <c r="C44" i="18" s="1"/>
  <c r="C46" i="19" s="1"/>
  <c r="E44" i="18"/>
  <c r="D43" i="18"/>
  <c r="C43" i="18" s="1"/>
  <c r="E43" i="18"/>
  <c r="D42" i="18"/>
  <c r="C42" i="18" s="1"/>
  <c r="C44" i="19" s="1"/>
  <c r="E42" i="18"/>
  <c r="D41" i="18"/>
  <c r="C41" i="18" s="1"/>
  <c r="C43" i="19" s="1"/>
  <c r="E41" i="18"/>
  <c r="D40" i="18"/>
  <c r="C40" i="18" s="1"/>
  <c r="C42" i="19" s="1"/>
  <c r="E40" i="18"/>
  <c r="D39" i="18"/>
  <c r="C39" i="18" s="1"/>
  <c r="C41" i="19" s="1"/>
  <c r="E39" i="18"/>
  <c r="D38" i="18"/>
  <c r="C38" i="18" s="1"/>
  <c r="E38" i="18"/>
  <c r="D37" i="18"/>
  <c r="C37" i="18" s="1"/>
  <c r="C39" i="19" s="1"/>
  <c r="E37" i="18"/>
  <c r="D36" i="18"/>
  <c r="C36" i="18" s="1"/>
  <c r="C38" i="19" s="1"/>
  <c r="E36" i="18"/>
  <c r="D35" i="18"/>
  <c r="C35" i="18" s="1"/>
  <c r="C37" i="19" s="1"/>
  <c r="E35" i="18"/>
  <c r="D34" i="18"/>
  <c r="C34" i="18" s="1"/>
  <c r="C36" i="19" s="1"/>
  <c r="E34" i="18"/>
  <c r="D33" i="18"/>
  <c r="D35" i="19" s="1"/>
  <c r="E33" i="18"/>
  <c r="D32" i="18"/>
  <c r="C32" i="18" s="1"/>
  <c r="C34" i="19" s="1"/>
  <c r="E32" i="18"/>
  <c r="D31" i="18"/>
  <c r="C31" i="18" s="1"/>
  <c r="E31" i="18"/>
  <c r="D30" i="18"/>
  <c r="C30" i="18" s="1"/>
  <c r="C32" i="19" s="1"/>
  <c r="E30" i="18"/>
  <c r="D29" i="18"/>
  <c r="C29" i="18" s="1"/>
  <c r="C31" i="19" s="1"/>
  <c r="E29" i="18"/>
  <c r="D28" i="18"/>
  <c r="E28" i="18"/>
  <c r="D27" i="18"/>
  <c r="C27" i="18" s="1"/>
  <c r="C29" i="19" s="1"/>
  <c r="E27" i="18"/>
  <c r="D26" i="13"/>
  <c r="C26" i="13" s="1"/>
  <c r="D26" i="18"/>
  <c r="C26" i="18" s="1"/>
  <c r="E26" i="18"/>
  <c r="D25" i="13"/>
  <c r="C25" i="13" s="1"/>
  <c r="D25" i="18"/>
  <c r="E25" i="18"/>
  <c r="D24" i="13"/>
  <c r="C24" i="13" s="1"/>
  <c r="D24" i="18"/>
  <c r="C24" i="18" s="1"/>
  <c r="C26" i="19" s="1"/>
  <c r="E24" i="18"/>
  <c r="D23" i="13"/>
  <c r="C23" i="13" s="1"/>
  <c r="D23" i="18"/>
  <c r="C23" i="18" s="1"/>
  <c r="C25" i="19" s="1"/>
  <c r="E23" i="18"/>
  <c r="D22" i="13"/>
  <c r="C22" i="13" s="1"/>
  <c r="D22" i="18"/>
  <c r="C22" i="18" s="1"/>
  <c r="C24" i="19" s="1"/>
  <c r="E22" i="18"/>
  <c r="D21" i="13"/>
  <c r="C21" i="13" s="1"/>
  <c r="D21" i="18"/>
  <c r="C21" i="18" s="1"/>
  <c r="C23" i="19" s="1"/>
  <c r="E21" i="18"/>
  <c r="D20" i="13"/>
  <c r="C20" i="13" s="1"/>
  <c r="D20" i="18"/>
  <c r="D22" i="19" s="1"/>
  <c r="E20" i="18"/>
  <c r="D19" i="13"/>
  <c r="C19" i="13" s="1"/>
  <c r="I19" i="15"/>
  <c r="D37" i="22" s="1"/>
  <c r="C37" i="22" s="1"/>
  <c r="D19" i="18"/>
  <c r="C19" i="18" s="1"/>
  <c r="C21" i="19" s="1"/>
  <c r="E19" i="18"/>
  <c r="D18" i="13"/>
  <c r="C18" i="13" s="1"/>
  <c r="I18" i="15"/>
  <c r="D36" i="22" s="1"/>
  <c r="C36" i="22" s="1"/>
  <c r="D18" i="18"/>
  <c r="D20" i="19" s="1"/>
  <c r="E18" i="18"/>
  <c r="D17" i="13"/>
  <c r="C17" i="13" s="1"/>
  <c r="I17" i="15"/>
  <c r="D89" i="22" s="1"/>
  <c r="C89" i="22" s="1"/>
  <c r="D17" i="18"/>
  <c r="C17" i="18" s="1"/>
  <c r="E17" i="18"/>
  <c r="D16" i="13"/>
  <c r="C16" i="13" s="1"/>
  <c r="I16" i="15"/>
  <c r="D88" i="22" s="1"/>
  <c r="C88" i="22" s="1"/>
  <c r="D16" i="18"/>
  <c r="D18" i="19" s="1"/>
  <c r="E16" i="18"/>
  <c r="D15" i="13"/>
  <c r="C15" i="13" s="1"/>
  <c r="H15" i="15"/>
  <c r="I15" i="15" s="1"/>
  <c r="D15" i="18"/>
  <c r="C15" i="18" s="1"/>
  <c r="C17" i="19" s="1"/>
  <c r="E15" i="18"/>
  <c r="D14" i="13"/>
  <c r="C14" i="13" s="1"/>
  <c r="H14" i="15"/>
  <c r="I14" i="15" s="1"/>
  <c r="D50" i="22" s="1"/>
  <c r="C50" i="22" s="1"/>
  <c r="D14" i="18"/>
  <c r="C14" i="18" s="1"/>
  <c r="E14" i="18"/>
  <c r="D13" i="13"/>
  <c r="C13" i="13" s="1"/>
  <c r="H13" i="15"/>
  <c r="I13" i="15" s="1"/>
  <c r="D13" i="18"/>
  <c r="D15" i="19" s="1"/>
  <c r="E13" i="18"/>
  <c r="D6" i="14"/>
  <c r="C6" i="14" s="1"/>
  <c r="I12" i="14" s="1"/>
  <c r="C12" i="14" s="1"/>
  <c r="D12" i="13"/>
  <c r="C12" i="13" s="1"/>
  <c r="H12" i="15"/>
  <c r="I12" i="15" s="1"/>
  <c r="D12" i="18"/>
  <c r="C12" i="18" s="1"/>
  <c r="C14" i="19" s="1"/>
  <c r="E12" i="18"/>
  <c r="D5" i="14"/>
  <c r="C5" i="14" s="1"/>
  <c r="I11" i="14" s="1"/>
  <c r="C11" i="14" s="1"/>
  <c r="D11" i="13"/>
  <c r="C11" i="13" s="1"/>
  <c r="H11" i="15"/>
  <c r="I11" i="15" s="1"/>
  <c r="D11" i="18"/>
  <c r="C11" i="18" s="1"/>
  <c r="C13" i="19" s="1"/>
  <c r="E11" i="18"/>
  <c r="D4" i="14"/>
  <c r="C4" i="14" s="1"/>
  <c r="I10" i="14" s="1"/>
  <c r="C10" i="14" s="1"/>
  <c r="D10" i="13"/>
  <c r="C10" i="13" s="1"/>
  <c r="H10" i="15"/>
  <c r="I10" i="15" s="1"/>
  <c r="D10" i="18"/>
  <c r="C10" i="18" s="1"/>
  <c r="C12" i="19" s="1"/>
  <c r="E10" i="18"/>
  <c r="D3" i="14"/>
  <c r="C3" i="14" s="1"/>
  <c r="I9" i="14" s="1"/>
  <c r="C9" i="14" s="1"/>
  <c r="D9" i="13"/>
  <c r="C9" i="13" s="1"/>
  <c r="H9" i="15"/>
  <c r="I9" i="15" s="1"/>
  <c r="D63" i="22" s="1"/>
  <c r="C63" i="22" s="1"/>
  <c r="D9" i="18"/>
  <c r="E9" i="18"/>
  <c r="D2" i="14"/>
  <c r="C2" i="14" s="1"/>
  <c r="I8" i="14" s="1"/>
  <c r="C8" i="14" s="1"/>
  <c r="D8" i="13"/>
  <c r="C8" i="13" s="1"/>
  <c r="H8" i="15"/>
  <c r="I8" i="15" s="1"/>
  <c r="D62" i="22" s="1"/>
  <c r="C62" i="22" s="1"/>
  <c r="D8" i="18"/>
  <c r="C8" i="18" s="1"/>
  <c r="C10" i="19" s="1"/>
  <c r="E8" i="18"/>
  <c r="D7" i="14"/>
  <c r="C7" i="14" s="1"/>
  <c r="D7" i="13"/>
  <c r="C7" i="13" s="1"/>
  <c r="H7" i="15"/>
  <c r="I7" i="15" s="1"/>
  <c r="D79" i="22" s="1"/>
  <c r="C79" i="22" s="1"/>
  <c r="D7" i="18"/>
  <c r="D9" i="19" s="1"/>
  <c r="E7" i="18"/>
  <c r="D6" i="13"/>
  <c r="C6" i="13" s="1"/>
  <c r="H6" i="15"/>
  <c r="I6" i="15" s="1"/>
  <c r="D24" i="22" s="1"/>
  <c r="C24" i="22" s="1"/>
  <c r="D6" i="18"/>
  <c r="D8" i="19" s="1"/>
  <c r="E6" i="18"/>
  <c r="D5" i="13"/>
  <c r="C5" i="13" s="1"/>
  <c r="H5" i="15"/>
  <c r="I5" i="15" s="1"/>
  <c r="D77" i="22" s="1"/>
  <c r="C77" i="22" s="1"/>
  <c r="D5" i="18"/>
  <c r="C5" i="18" s="1"/>
  <c r="C7" i="19" s="1"/>
  <c r="E5" i="18"/>
  <c r="D4" i="13"/>
  <c r="C4" i="13" s="1"/>
  <c r="H4" i="15"/>
  <c r="I4" i="15" s="1"/>
  <c r="D4" i="18"/>
  <c r="E4" i="18"/>
  <c r="D3" i="13"/>
  <c r="C3" i="13" s="1"/>
  <c r="H3" i="15"/>
  <c r="I3" i="15" s="1"/>
  <c r="D39" i="22" s="1"/>
  <c r="C39" i="22" s="1"/>
  <c r="D3" i="18"/>
  <c r="C3" i="18" s="1"/>
  <c r="C5" i="19" s="1"/>
  <c r="E3" i="18"/>
  <c r="D2" i="13"/>
  <c r="C2" i="13" s="1"/>
  <c r="H2" i="15"/>
  <c r="I2" i="15" s="1"/>
  <c r="D2" i="18"/>
  <c r="D4" i="19" s="1"/>
  <c r="E2" i="18"/>
  <c r="C1" i="18"/>
  <c r="C1" i="19" s="1"/>
  <c r="D91" i="22"/>
  <c r="C91" i="22" s="1"/>
  <c r="D70" i="22"/>
  <c r="C70" i="22" s="1"/>
  <c r="D55" i="22"/>
  <c r="C55" i="22" s="1"/>
  <c r="D26" i="22"/>
  <c r="C26" i="22" s="1"/>
  <c r="D34" i="22"/>
  <c r="C34" i="22" s="1"/>
  <c r="F91" i="22"/>
  <c r="A91" i="22"/>
  <c r="F90" i="22"/>
  <c r="A90" i="22"/>
  <c r="F89" i="22"/>
  <c r="A89" i="22"/>
  <c r="F88" i="22"/>
  <c r="A88" i="22"/>
  <c r="F87" i="22"/>
  <c r="A87" i="22"/>
  <c r="F86" i="22"/>
  <c r="A86" i="22"/>
  <c r="F85" i="22"/>
  <c r="A85" i="22"/>
  <c r="F84" i="22"/>
  <c r="A84" i="22"/>
  <c r="F83" i="22"/>
  <c r="A83" i="22"/>
  <c r="F82" i="22"/>
  <c r="A82" i="22"/>
  <c r="F81" i="22"/>
  <c r="A81" i="22"/>
  <c r="F80" i="22"/>
  <c r="A80" i="22"/>
  <c r="F79" i="22"/>
  <c r="A79" i="22"/>
  <c r="F78" i="22"/>
  <c r="A78" i="22"/>
  <c r="F77" i="22"/>
  <c r="A77" i="22"/>
  <c r="F76" i="22"/>
  <c r="A76" i="22"/>
  <c r="F75" i="22"/>
  <c r="A75" i="22"/>
  <c r="F74" i="22"/>
  <c r="A74" i="22"/>
  <c r="F73" i="22"/>
  <c r="A73" i="22"/>
  <c r="F72" i="22"/>
  <c r="A72" i="22"/>
  <c r="F71" i="22"/>
  <c r="A71" i="22"/>
  <c r="F70" i="22"/>
  <c r="A70" i="22"/>
  <c r="F69" i="22"/>
  <c r="A69" i="22"/>
  <c r="F68" i="22"/>
  <c r="A68" i="22"/>
  <c r="F67" i="22"/>
  <c r="A67" i="22"/>
  <c r="F66" i="22"/>
  <c r="A66" i="22"/>
  <c r="F65" i="22"/>
  <c r="A65" i="22"/>
  <c r="F64" i="22"/>
  <c r="A64" i="22"/>
  <c r="F63" i="22"/>
  <c r="A63" i="22"/>
  <c r="F62" i="22"/>
  <c r="A62" i="22"/>
  <c r="F61" i="22"/>
  <c r="A61" i="22"/>
  <c r="F60" i="22"/>
  <c r="A60" i="22"/>
  <c r="F59" i="22"/>
  <c r="A59" i="22"/>
  <c r="F58" i="22"/>
  <c r="A58" i="22"/>
  <c r="F57" i="22"/>
  <c r="A57" i="22"/>
  <c r="F56" i="22"/>
  <c r="A56" i="22"/>
  <c r="F55" i="22"/>
  <c r="A55" i="22"/>
  <c r="F54" i="22"/>
  <c r="A54" i="22"/>
  <c r="F53" i="22"/>
  <c r="A53" i="22"/>
  <c r="F52" i="22"/>
  <c r="A52" i="22"/>
  <c r="F51" i="22"/>
  <c r="A51" i="22"/>
  <c r="F50" i="22"/>
  <c r="A50" i="22"/>
  <c r="F49" i="22"/>
  <c r="A49" i="22"/>
  <c r="F48" i="22"/>
  <c r="A48" i="22"/>
  <c r="F47" i="22"/>
  <c r="A47" i="22"/>
  <c r="F46" i="22"/>
  <c r="A46" i="22"/>
  <c r="F45" i="22"/>
  <c r="A45" i="22"/>
  <c r="F44" i="22"/>
  <c r="A44" i="22"/>
  <c r="F43" i="22"/>
  <c r="A43" i="22"/>
  <c r="F42" i="22"/>
  <c r="A42" i="22"/>
  <c r="F41" i="22"/>
  <c r="A41" i="22"/>
  <c r="F40" i="22"/>
  <c r="A40" i="22"/>
  <c r="F39" i="22"/>
  <c r="A39" i="22"/>
  <c r="F38" i="22"/>
  <c r="A38" i="22"/>
  <c r="F37" i="22"/>
  <c r="A37" i="22"/>
  <c r="F36" i="22"/>
  <c r="A36" i="22"/>
  <c r="F35" i="22"/>
  <c r="A35" i="22"/>
  <c r="F34" i="22"/>
  <c r="A34" i="22"/>
  <c r="F33" i="22"/>
  <c r="A33" i="22"/>
  <c r="F32" i="22"/>
  <c r="A32" i="22"/>
  <c r="F31" i="22"/>
  <c r="A31" i="22"/>
  <c r="F30" i="22"/>
  <c r="A30" i="22"/>
  <c r="F29" i="22"/>
  <c r="A29" i="22"/>
  <c r="F28" i="22"/>
  <c r="A28" i="22"/>
  <c r="F27" i="22"/>
  <c r="A27" i="22"/>
  <c r="F26" i="22"/>
  <c r="A26" i="22"/>
  <c r="F25" i="22"/>
  <c r="A25" i="22"/>
  <c r="F24" i="22"/>
  <c r="A24" i="22"/>
  <c r="F23" i="22"/>
  <c r="A23" i="22"/>
  <c r="F22" i="22"/>
  <c r="A22" i="22"/>
  <c r="F21" i="22"/>
  <c r="A21" i="22"/>
  <c r="F20" i="22"/>
  <c r="A20" i="22"/>
  <c r="F19" i="22"/>
  <c r="A19" i="22"/>
  <c r="F18" i="22"/>
  <c r="A18" i="22"/>
  <c r="F17" i="22"/>
  <c r="A17" i="22"/>
  <c r="F16" i="22"/>
  <c r="A16" i="22"/>
  <c r="F15" i="22"/>
  <c r="A15" i="22"/>
  <c r="F14" i="22"/>
  <c r="A14" i="22"/>
  <c r="F13" i="22"/>
  <c r="A13" i="22"/>
  <c r="F12" i="22"/>
  <c r="A12" i="22"/>
  <c r="F11" i="22"/>
  <c r="A11" i="22"/>
  <c r="F10" i="22"/>
  <c r="A10" i="22"/>
  <c r="F9" i="22"/>
  <c r="A9" i="22"/>
  <c r="F8" i="22"/>
  <c r="A8" i="22"/>
  <c r="F7" i="22"/>
  <c r="A7" i="22"/>
  <c r="F6" i="22"/>
  <c r="A6" i="22"/>
  <c r="F5" i="22"/>
  <c r="A5" i="22"/>
  <c r="F4" i="22"/>
  <c r="A4" i="22"/>
  <c r="F3" i="22"/>
  <c r="A3" i="22"/>
  <c r="F2" i="22"/>
  <c r="A2" i="22"/>
  <c r="F1" i="22"/>
  <c r="E1" i="22"/>
  <c r="B1" i="22"/>
  <c r="A1" i="22"/>
  <c r="A157" i="12"/>
  <c r="D11" i="14"/>
  <c r="D12" i="14"/>
  <c r="D10" i="14"/>
  <c r="D9" i="14"/>
  <c r="D8" i="14"/>
  <c r="F26" i="13"/>
  <c r="F25" i="13"/>
  <c r="F24" i="13"/>
  <c r="F23" i="13"/>
  <c r="F22" i="13"/>
  <c r="F19" i="13"/>
  <c r="F20" i="13"/>
  <c r="F21" i="13"/>
  <c r="F18" i="13"/>
  <c r="F15" i="13"/>
  <c r="F16" i="13"/>
  <c r="F17" i="13"/>
  <c r="F14" i="13"/>
  <c r="F11" i="13"/>
  <c r="F12" i="13"/>
  <c r="F13" i="13"/>
  <c r="F10" i="13"/>
  <c r="F7" i="13"/>
  <c r="F8" i="13"/>
  <c r="F9" i="13"/>
  <c r="F6" i="13"/>
  <c r="F3" i="13"/>
  <c r="F4" i="13"/>
  <c r="F5" i="13"/>
  <c r="F2" i="13"/>
  <c r="D1" i="18"/>
  <c r="D1" i="19" s="1"/>
  <c r="D3" i="21"/>
  <c r="C3" i="21" s="1"/>
  <c r="D4" i="21"/>
  <c r="C4" i="21" s="1"/>
  <c r="D5" i="21"/>
  <c r="C5" i="21" s="1"/>
  <c r="D6" i="21"/>
  <c r="C6" i="21" s="1"/>
  <c r="D7" i="21"/>
  <c r="C7" i="21" s="1"/>
  <c r="D8" i="21"/>
  <c r="C8" i="21" s="1"/>
  <c r="D9" i="21"/>
  <c r="C9" i="21" s="1"/>
  <c r="D10" i="21"/>
  <c r="C10" i="21" s="1"/>
  <c r="D2" i="21"/>
  <c r="C2" i="21" s="1"/>
  <c r="D1" i="21"/>
  <c r="E1" i="18"/>
  <c r="F2" i="21"/>
  <c r="H5" i="19"/>
  <c r="H6" i="19"/>
  <c r="H7" i="19"/>
  <c r="H8" i="19"/>
  <c r="F3" i="21"/>
  <c r="H9" i="19"/>
  <c r="H10" i="19"/>
  <c r="H11" i="19"/>
  <c r="H12" i="19"/>
  <c r="H13" i="19"/>
  <c r="H14" i="19"/>
  <c r="H15" i="19"/>
  <c r="H16" i="19"/>
  <c r="F4" i="21"/>
  <c r="H17" i="19"/>
  <c r="H18" i="19"/>
  <c r="H19" i="19"/>
  <c r="H20" i="19"/>
  <c r="H21" i="19"/>
  <c r="F5" i="21"/>
  <c r="H22" i="19"/>
  <c r="H23" i="19"/>
  <c r="H24" i="19"/>
  <c r="H25" i="19"/>
  <c r="H26" i="19"/>
  <c r="F6" i="21"/>
  <c r="H27" i="19"/>
  <c r="H28" i="19"/>
  <c r="H29" i="19"/>
  <c r="H30" i="19"/>
  <c r="H31" i="19"/>
  <c r="H32" i="19"/>
  <c r="H33" i="19"/>
  <c r="H34" i="19"/>
  <c r="F7" i="21"/>
  <c r="H35" i="19"/>
  <c r="H36" i="19"/>
  <c r="H37" i="19"/>
  <c r="H38" i="19"/>
  <c r="H39" i="19"/>
  <c r="H40" i="19"/>
  <c r="H41" i="19"/>
  <c r="H42" i="19"/>
  <c r="F8" i="21"/>
  <c r="H43" i="19"/>
  <c r="H44" i="19"/>
  <c r="H45" i="19"/>
  <c r="H46" i="19"/>
  <c r="H47" i="19"/>
  <c r="F9" i="21"/>
  <c r="H48" i="19"/>
  <c r="H49" i="19"/>
  <c r="H50" i="19"/>
  <c r="H51" i="19"/>
  <c r="H52" i="19"/>
  <c r="F10" i="21"/>
  <c r="H53" i="19"/>
  <c r="H54" i="19"/>
  <c r="H55" i="19"/>
  <c r="H56" i="19"/>
  <c r="H57" i="19"/>
  <c r="H4" i="19"/>
  <c r="A34" i="8"/>
  <c r="A156" i="12"/>
  <c r="A151" i="12"/>
  <c r="A3" i="18"/>
  <c r="A5" i="19" s="1"/>
  <c r="A3" i="19" s="1"/>
  <c r="A154" i="12"/>
  <c r="A155" i="12"/>
  <c r="A153" i="12"/>
  <c r="A32" i="8"/>
  <c r="A33" i="8"/>
  <c r="A31" i="8"/>
  <c r="I53" i="19"/>
  <c r="I48" i="19"/>
  <c r="I43" i="19"/>
  <c r="I35" i="19"/>
  <c r="I27" i="19"/>
  <c r="I22" i="19"/>
  <c r="I17" i="19"/>
  <c r="I9" i="19"/>
  <c r="I4" i="19"/>
  <c r="I5" i="19"/>
  <c r="I6" i="19"/>
  <c r="I7" i="19"/>
  <c r="I8" i="19"/>
  <c r="I10" i="19"/>
  <c r="I11" i="19"/>
  <c r="I12" i="19"/>
  <c r="I13" i="19"/>
  <c r="I14" i="19"/>
  <c r="I15" i="19"/>
  <c r="I16" i="19"/>
  <c r="I18" i="19"/>
  <c r="I19" i="19"/>
  <c r="I20" i="19"/>
  <c r="I21" i="19"/>
  <c r="I23" i="19"/>
  <c r="I24" i="19"/>
  <c r="I25" i="19"/>
  <c r="I26" i="19"/>
  <c r="I28" i="19"/>
  <c r="I29" i="19"/>
  <c r="I30" i="19"/>
  <c r="I31" i="19"/>
  <c r="I32" i="19"/>
  <c r="I33" i="19"/>
  <c r="I34" i="19"/>
  <c r="I36" i="19"/>
  <c r="I37" i="19"/>
  <c r="I38" i="19"/>
  <c r="I39" i="19"/>
  <c r="I40" i="19"/>
  <c r="I41" i="19"/>
  <c r="I42" i="19"/>
  <c r="I44" i="19"/>
  <c r="I45" i="19"/>
  <c r="I46" i="19"/>
  <c r="I47" i="19"/>
  <c r="I49" i="19"/>
  <c r="I50" i="19"/>
  <c r="I51" i="19"/>
  <c r="I52" i="19"/>
  <c r="I54" i="19"/>
  <c r="I55" i="19"/>
  <c r="I56" i="19"/>
  <c r="I57" i="19"/>
  <c r="A1" i="21"/>
  <c r="A2" i="21"/>
  <c r="A3" i="21"/>
  <c r="A4" i="21"/>
  <c r="A5" i="21"/>
  <c r="A6" i="21"/>
  <c r="A7" i="21"/>
  <c r="A8" i="21"/>
  <c r="A9" i="21"/>
  <c r="A10" i="21"/>
  <c r="A2" i="18"/>
  <c r="A4" i="19" s="1"/>
  <c r="A2" i="19" s="1"/>
  <c r="A118" i="7"/>
  <c r="G118" i="7"/>
  <c r="A119" i="7"/>
  <c r="G119" i="7"/>
  <c r="G120" i="7"/>
  <c r="G121" i="7"/>
  <c r="G122" i="7"/>
  <c r="G123" i="7"/>
  <c r="E120" i="6"/>
  <c r="E121" i="6"/>
  <c r="A118" i="6"/>
  <c r="A119" i="6"/>
  <c r="A118" i="5"/>
  <c r="A119" i="5"/>
  <c r="E1" i="19"/>
  <c r="F1" i="19"/>
  <c r="E4" i="19"/>
  <c r="E5" i="19"/>
  <c r="F5" i="19"/>
  <c r="E6" i="19"/>
  <c r="F6" i="19"/>
  <c r="E7" i="19"/>
  <c r="F7" i="19"/>
  <c r="E8" i="19"/>
  <c r="F8" i="19"/>
  <c r="E9" i="19"/>
  <c r="F9" i="19"/>
  <c r="E10" i="19"/>
  <c r="F10" i="19"/>
  <c r="E11" i="19"/>
  <c r="F11" i="19"/>
  <c r="D12" i="19"/>
  <c r="E12" i="19"/>
  <c r="F12" i="19"/>
  <c r="E13" i="19"/>
  <c r="F13" i="19"/>
  <c r="D14" i="19"/>
  <c r="E14" i="19"/>
  <c r="F14" i="19"/>
  <c r="E15" i="19"/>
  <c r="F15" i="19"/>
  <c r="C16" i="19"/>
  <c r="E16" i="19"/>
  <c r="F16" i="19"/>
  <c r="E17" i="19"/>
  <c r="F17" i="19"/>
  <c r="E18" i="19"/>
  <c r="F18" i="19"/>
  <c r="C19" i="19"/>
  <c r="E19" i="19"/>
  <c r="F19" i="19"/>
  <c r="E20" i="19"/>
  <c r="F20" i="19"/>
  <c r="D21" i="19"/>
  <c r="E21" i="19"/>
  <c r="F21" i="19"/>
  <c r="E22" i="19"/>
  <c r="F22" i="19"/>
  <c r="D23" i="19"/>
  <c r="E23" i="19"/>
  <c r="F23" i="19"/>
  <c r="D24" i="19"/>
  <c r="E24" i="19"/>
  <c r="F24" i="19"/>
  <c r="E25" i="19"/>
  <c r="F25" i="19"/>
  <c r="E26" i="19"/>
  <c r="F26" i="19"/>
  <c r="E27" i="19"/>
  <c r="F27" i="19"/>
  <c r="C28" i="19"/>
  <c r="D28" i="19"/>
  <c r="E28" i="19"/>
  <c r="F28" i="19"/>
  <c r="D29" i="19"/>
  <c r="E29" i="19"/>
  <c r="F29" i="19"/>
  <c r="E30" i="19"/>
  <c r="F30" i="19"/>
  <c r="E31" i="19"/>
  <c r="F31" i="19"/>
  <c r="E32" i="19"/>
  <c r="F32" i="19"/>
  <c r="C33" i="19"/>
  <c r="D33" i="19"/>
  <c r="E33" i="19"/>
  <c r="F33" i="19"/>
  <c r="D34" i="19"/>
  <c r="E34" i="19"/>
  <c r="F34" i="19"/>
  <c r="E35" i="19"/>
  <c r="F35" i="19"/>
  <c r="E36" i="19"/>
  <c r="F36" i="19"/>
  <c r="E37" i="19"/>
  <c r="F37" i="19"/>
  <c r="E38" i="19"/>
  <c r="F38" i="19"/>
  <c r="E39" i="19"/>
  <c r="F39" i="19"/>
  <c r="C40" i="19"/>
  <c r="D40" i="19"/>
  <c r="E40" i="19"/>
  <c r="F40" i="19"/>
  <c r="E41" i="19"/>
  <c r="F41" i="19"/>
  <c r="E42" i="19"/>
  <c r="F42" i="19"/>
  <c r="D43" i="19"/>
  <c r="E43" i="19"/>
  <c r="F43" i="19"/>
  <c r="E44" i="19"/>
  <c r="F44" i="19"/>
  <c r="C45" i="19"/>
  <c r="D45" i="19"/>
  <c r="E45" i="19"/>
  <c r="F45" i="19"/>
  <c r="D46" i="19"/>
  <c r="E46" i="19"/>
  <c r="F46" i="19"/>
  <c r="E47" i="19"/>
  <c r="F47" i="19"/>
  <c r="C48" i="19"/>
  <c r="E48" i="19"/>
  <c r="F48" i="19"/>
  <c r="E49" i="19"/>
  <c r="F49" i="19"/>
  <c r="E50" i="19"/>
  <c r="F50" i="19"/>
  <c r="D51" i="19"/>
  <c r="E51" i="19"/>
  <c r="F51" i="19"/>
  <c r="E52" i="19"/>
  <c r="F52" i="19"/>
  <c r="E53" i="19"/>
  <c r="F53" i="19"/>
  <c r="C54" i="19"/>
  <c r="D54" i="19"/>
  <c r="E54" i="19"/>
  <c r="F54" i="19"/>
  <c r="D55" i="19"/>
  <c r="E55" i="19"/>
  <c r="F55" i="19"/>
  <c r="C56" i="19"/>
  <c r="E56" i="19"/>
  <c r="F56" i="19"/>
  <c r="E57" i="19"/>
  <c r="F57" i="19"/>
  <c r="A4" i="18"/>
  <c r="A6" i="19" s="1"/>
  <c r="A5" i="18"/>
  <c r="A7" i="19" s="1"/>
  <c r="A6" i="18"/>
  <c r="A8" i="19" s="1"/>
  <c r="A7" i="18"/>
  <c r="A9" i="19" s="1"/>
  <c r="A8" i="18"/>
  <c r="A10" i="19" s="1"/>
  <c r="A9" i="18"/>
  <c r="A11" i="19" s="1"/>
  <c r="A10" i="18"/>
  <c r="A12" i="19" s="1"/>
  <c r="A11" i="18"/>
  <c r="A13" i="19" s="1"/>
  <c r="A12" i="18"/>
  <c r="A14" i="19" s="1"/>
  <c r="A13" i="18"/>
  <c r="A15" i="19" s="1"/>
  <c r="A14" i="18"/>
  <c r="A16" i="19" s="1"/>
  <c r="A15" i="18"/>
  <c r="A17" i="19" s="1"/>
  <c r="A16" i="18"/>
  <c r="A18" i="19" s="1"/>
  <c r="A17" i="18"/>
  <c r="A19" i="19" s="1"/>
  <c r="A18" i="18"/>
  <c r="A20" i="19" s="1"/>
  <c r="A19" i="18"/>
  <c r="A21" i="19" s="1"/>
  <c r="A20" i="18"/>
  <c r="A22" i="19" s="1"/>
  <c r="A21" i="18"/>
  <c r="A23" i="19" s="1"/>
  <c r="A22" i="18"/>
  <c r="A24" i="19" s="1"/>
  <c r="A23" i="18"/>
  <c r="A25" i="19" s="1"/>
  <c r="A24" i="18"/>
  <c r="A26" i="19"/>
  <c r="A25" i="18"/>
  <c r="A27" i="19" s="1"/>
  <c r="A26" i="18"/>
  <c r="A28" i="19" s="1"/>
  <c r="A27" i="18"/>
  <c r="A29" i="19" s="1"/>
  <c r="A28" i="18"/>
  <c r="A30" i="19" s="1"/>
  <c r="A29" i="18"/>
  <c r="A31" i="19" s="1"/>
  <c r="A30" i="18"/>
  <c r="A32" i="19" s="1"/>
  <c r="A31" i="18"/>
  <c r="A33" i="19" s="1"/>
  <c r="A32" i="18"/>
  <c r="A34" i="19" s="1"/>
  <c r="A33" i="18"/>
  <c r="A35" i="19" s="1"/>
  <c r="A34" i="18"/>
  <c r="A36" i="19" s="1"/>
  <c r="A35" i="18"/>
  <c r="A37" i="19" s="1"/>
  <c r="A36" i="18"/>
  <c r="A38" i="19" s="1"/>
  <c r="A37" i="18"/>
  <c r="A39" i="19" s="1"/>
  <c r="A38" i="18"/>
  <c r="A40" i="19" s="1"/>
  <c r="A39" i="18"/>
  <c r="A41" i="19" s="1"/>
  <c r="A40" i="18"/>
  <c r="A42" i="19" s="1"/>
  <c r="A41" i="18"/>
  <c r="A43" i="19" s="1"/>
  <c r="A42" i="18"/>
  <c r="A44" i="19" s="1"/>
  <c r="A43" i="18"/>
  <c r="A45" i="19" s="1"/>
  <c r="A44" i="18"/>
  <c r="A46" i="19" s="1"/>
  <c r="A45" i="18"/>
  <c r="A47" i="19" s="1"/>
  <c r="A46" i="18"/>
  <c r="A48" i="19" s="1"/>
  <c r="A47" i="18"/>
  <c r="A49" i="19" s="1"/>
  <c r="A48" i="18"/>
  <c r="A50" i="19" s="1"/>
  <c r="A49" i="18"/>
  <c r="A51" i="19" s="1"/>
  <c r="A50" i="18"/>
  <c r="A52" i="19" s="1"/>
  <c r="A51" i="18"/>
  <c r="A53" i="19" s="1"/>
  <c r="A52" i="18"/>
  <c r="A54" i="19" s="1"/>
  <c r="A53" i="18"/>
  <c r="A55" i="19" s="1"/>
  <c r="A54" i="18"/>
  <c r="A56" i="19" s="1"/>
  <c r="A55" i="18"/>
  <c r="A57" i="19" s="1"/>
  <c r="A1" i="18"/>
  <c r="A1" i="19" s="1"/>
  <c r="I112" i="5"/>
  <c r="G112" i="7"/>
  <c r="I113" i="5"/>
  <c r="G113" i="7"/>
  <c r="I114" i="5"/>
  <c r="G114" i="7"/>
  <c r="I115" i="5"/>
  <c r="G115" i="7"/>
  <c r="I116" i="5"/>
  <c r="G116" i="7"/>
  <c r="I117" i="5"/>
  <c r="G117" i="7"/>
  <c r="A116" i="6"/>
  <c r="A117" i="7"/>
  <c r="A57" i="16"/>
  <c r="A58" i="16"/>
  <c r="A59" i="16"/>
  <c r="A52" i="16"/>
  <c r="A53" i="16"/>
  <c r="A54" i="16"/>
  <c r="A55" i="16"/>
  <c r="A56" i="16"/>
  <c r="A50" i="16"/>
  <c r="A51" i="16"/>
  <c r="A49" i="16"/>
  <c r="A152" i="12"/>
  <c r="A30" i="8"/>
  <c r="F48" i="16"/>
  <c r="A48" i="16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0" i="12"/>
  <c r="A29" i="8"/>
  <c r="A2" i="15"/>
  <c r="A2" i="16"/>
  <c r="A20" i="12"/>
  <c r="A19" i="12"/>
  <c r="A18" i="12"/>
  <c r="A29" i="12"/>
  <c r="A28" i="12"/>
  <c r="A27" i="12"/>
  <c r="A11" i="12"/>
  <c r="A5" i="12"/>
  <c r="A52" i="12"/>
  <c r="A51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N1" i="1"/>
  <c r="A149" i="12"/>
  <c r="A28" i="8"/>
  <c r="A1" i="16"/>
  <c r="A6" i="12"/>
  <c r="A36" i="12"/>
  <c r="A37" i="12"/>
  <c r="A41" i="12"/>
  <c r="A42" i="12"/>
  <c r="A46" i="12"/>
  <c r="A47" i="12"/>
  <c r="A48" i="12"/>
  <c r="A49" i="12"/>
  <c r="A50" i="12"/>
  <c r="A53" i="12"/>
  <c r="A58" i="12"/>
  <c r="A59" i="12"/>
  <c r="A60" i="12"/>
  <c r="A61" i="12"/>
  <c r="A64" i="12"/>
  <c r="A65" i="12"/>
  <c r="A66" i="12"/>
  <c r="A67" i="12"/>
  <c r="A68" i="12"/>
  <c r="A69" i="12"/>
  <c r="A72" i="12"/>
  <c r="A73" i="12"/>
  <c r="A74" i="12"/>
  <c r="A75" i="12"/>
  <c r="A76" i="12"/>
  <c r="A78" i="12"/>
  <c r="A81" i="12"/>
  <c r="A82" i="12"/>
  <c r="A83" i="12"/>
  <c r="A84" i="12"/>
  <c r="A85" i="12"/>
  <c r="A86" i="12"/>
  <c r="A87" i="12"/>
  <c r="A89" i="12"/>
  <c r="A90" i="12"/>
  <c r="A91" i="12"/>
  <c r="A92" i="12"/>
  <c r="A93" i="12"/>
  <c r="A94" i="12"/>
  <c r="A95" i="12"/>
  <c r="A96" i="12"/>
  <c r="A97" i="12"/>
  <c r="A98" i="12"/>
  <c r="A100" i="12"/>
  <c r="A102" i="12"/>
  <c r="A104" i="12"/>
  <c r="A105" i="12"/>
  <c r="A106" i="12"/>
  <c r="A108" i="12"/>
  <c r="A110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30" i="12"/>
  <c r="A133" i="12"/>
  <c r="A134" i="12"/>
  <c r="A135" i="12"/>
  <c r="A136" i="12"/>
  <c r="A137" i="12"/>
  <c r="A138" i="12"/>
  <c r="A140" i="12"/>
  <c r="A141" i="12"/>
  <c r="A142" i="12"/>
  <c r="A143" i="12"/>
  <c r="A144" i="12"/>
  <c r="A145" i="12"/>
  <c r="A146" i="12"/>
  <c r="A148" i="12"/>
  <c r="A35" i="12"/>
  <c r="A1" i="1"/>
  <c r="A1" i="6" s="1"/>
  <c r="A12" i="14"/>
  <c r="A11" i="14"/>
  <c r="A10" i="14"/>
  <c r="A9" i="14"/>
  <c r="A8" i="14"/>
  <c r="A7" i="14"/>
  <c r="A6" i="14"/>
  <c r="A5" i="14"/>
  <c r="A4" i="14"/>
  <c r="A3" i="14"/>
  <c r="A2" i="14"/>
  <c r="D1" i="14"/>
  <c r="B1" i="14"/>
  <c r="A1" i="14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A115" i="6"/>
  <c r="A115" i="5"/>
  <c r="I1" i="14"/>
  <c r="J1" i="14"/>
  <c r="E8" i="14"/>
  <c r="E9" i="14"/>
  <c r="E10" i="14"/>
  <c r="E11" i="14"/>
  <c r="E12" i="14"/>
  <c r="E1" i="13"/>
  <c r="D1" i="12"/>
  <c r="E1" i="12"/>
  <c r="A2" i="7"/>
  <c r="G2" i="7"/>
  <c r="A3" i="7"/>
  <c r="G3" i="7"/>
  <c r="A4" i="7"/>
  <c r="G4" i="7"/>
  <c r="G5" i="7"/>
  <c r="G6" i="7"/>
  <c r="G7" i="7"/>
  <c r="A8" i="7"/>
  <c r="G8" i="7"/>
  <c r="A9" i="7"/>
  <c r="G9" i="7"/>
  <c r="G10" i="7"/>
  <c r="G11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G22" i="7"/>
  <c r="G23" i="7"/>
  <c r="A24" i="7"/>
  <c r="G24" i="7"/>
  <c r="A25" i="7"/>
  <c r="G25" i="7"/>
  <c r="A26" i="7"/>
  <c r="G26" i="7"/>
  <c r="A27" i="7"/>
  <c r="G27" i="7"/>
  <c r="A28" i="7"/>
  <c r="G28" i="7"/>
  <c r="G29" i="7"/>
  <c r="G30" i="7"/>
  <c r="G31" i="7"/>
  <c r="A32" i="7"/>
  <c r="G32" i="7"/>
  <c r="A33" i="7"/>
  <c r="G33" i="7"/>
  <c r="A34" i="7"/>
  <c r="G34" i="7"/>
  <c r="A35" i="7"/>
  <c r="G35" i="7"/>
  <c r="A36" i="7"/>
  <c r="G36" i="7"/>
  <c r="G37" i="7"/>
  <c r="G38" i="7"/>
  <c r="A39" i="7"/>
  <c r="G39" i="7"/>
  <c r="A40" i="7"/>
  <c r="G40" i="7"/>
  <c r="A41" i="7"/>
  <c r="G41" i="7"/>
  <c r="A42" i="7"/>
  <c r="G42" i="7"/>
  <c r="A43" i="7"/>
  <c r="G43" i="7"/>
  <c r="G44" i="7"/>
  <c r="A45" i="7"/>
  <c r="G45" i="7"/>
  <c r="G46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G66" i="7"/>
  <c r="G67" i="7"/>
  <c r="G68" i="7"/>
  <c r="A69" i="7"/>
  <c r="G69" i="7"/>
  <c r="G70" i="7"/>
  <c r="A71" i="7"/>
  <c r="G71" i="7"/>
  <c r="A72" i="7"/>
  <c r="G72" i="7"/>
  <c r="A73" i="7"/>
  <c r="G73" i="7"/>
  <c r="G74" i="7"/>
  <c r="A75" i="7"/>
  <c r="G75" i="7"/>
  <c r="G76" i="7"/>
  <c r="A77" i="7"/>
  <c r="G77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G98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G106" i="7"/>
  <c r="G107" i="7"/>
  <c r="A108" i="7"/>
  <c r="G108" i="7"/>
  <c r="A109" i="7"/>
  <c r="G109" i="7"/>
  <c r="A110" i="7"/>
  <c r="G110" i="7"/>
  <c r="A111" i="7"/>
  <c r="G111" i="7"/>
  <c r="A112" i="7"/>
  <c r="A113" i="7"/>
  <c r="A2" i="6"/>
  <c r="G2" i="6"/>
  <c r="A3" i="6"/>
  <c r="G3" i="6"/>
  <c r="A4" i="6"/>
  <c r="G4" i="6"/>
  <c r="A5" i="6"/>
  <c r="G5" i="6"/>
  <c r="G6" i="6"/>
  <c r="G7" i="6"/>
  <c r="A8" i="6"/>
  <c r="G8" i="6"/>
  <c r="A9" i="6"/>
  <c r="G9" i="6"/>
  <c r="G10" i="6"/>
  <c r="G11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G23" i="6"/>
  <c r="A24" i="6"/>
  <c r="G24" i="6"/>
  <c r="A25" i="6"/>
  <c r="G25" i="6"/>
  <c r="A26" i="6"/>
  <c r="G26" i="6"/>
  <c r="A27" i="6"/>
  <c r="G27" i="6"/>
  <c r="A28" i="6"/>
  <c r="G28" i="6"/>
  <c r="G29" i="6"/>
  <c r="G30" i="6"/>
  <c r="G31" i="6"/>
  <c r="A32" i="6"/>
  <c r="G32" i="6"/>
  <c r="A33" i="6"/>
  <c r="G33" i="6"/>
  <c r="A34" i="6"/>
  <c r="G34" i="6"/>
  <c r="A35" i="6"/>
  <c r="G35" i="6"/>
  <c r="A36" i="6"/>
  <c r="G36" i="6"/>
  <c r="G37" i="6"/>
  <c r="G38" i="6"/>
  <c r="G39" i="6"/>
  <c r="A40" i="6"/>
  <c r="G40" i="6"/>
  <c r="A41" i="6"/>
  <c r="G41" i="6"/>
  <c r="A42" i="6"/>
  <c r="G42" i="6"/>
  <c r="A43" i="6"/>
  <c r="G43" i="6"/>
  <c r="G44" i="6"/>
  <c r="A45" i="6"/>
  <c r="G45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G66" i="6"/>
  <c r="G67" i="6"/>
  <c r="G68" i="6"/>
  <c r="A69" i="6"/>
  <c r="G69" i="6"/>
  <c r="A70" i="6"/>
  <c r="G70" i="6"/>
  <c r="A71" i="6"/>
  <c r="G71" i="6"/>
  <c r="A72" i="6"/>
  <c r="G72" i="6"/>
  <c r="A73" i="6"/>
  <c r="G73" i="6"/>
  <c r="G74" i="6"/>
  <c r="A75" i="6"/>
  <c r="G75" i="6"/>
  <c r="A76" i="6"/>
  <c r="G76" i="6"/>
  <c r="A77" i="6"/>
  <c r="G77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G106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2" i="5"/>
  <c r="A3" i="5"/>
  <c r="A4" i="5"/>
  <c r="A7" i="5"/>
  <c r="A8" i="5"/>
  <c r="A9" i="5"/>
  <c r="A12" i="5"/>
  <c r="A13" i="5"/>
  <c r="A14" i="5"/>
  <c r="A15" i="5"/>
  <c r="A16" i="5"/>
  <c r="A17" i="5"/>
  <c r="A18" i="5"/>
  <c r="A19" i="5"/>
  <c r="A20" i="5"/>
  <c r="A21" i="5"/>
  <c r="A24" i="5"/>
  <c r="A25" i="5"/>
  <c r="A26" i="5"/>
  <c r="A27" i="5"/>
  <c r="A28" i="5"/>
  <c r="A32" i="5"/>
  <c r="A33" i="5"/>
  <c r="A34" i="5"/>
  <c r="A35" i="5"/>
  <c r="A36" i="5"/>
  <c r="A39" i="5"/>
  <c r="A40" i="5"/>
  <c r="A41" i="5"/>
  <c r="A42" i="5"/>
  <c r="A43" i="5"/>
  <c r="A45" i="5"/>
  <c r="A48" i="5"/>
  <c r="A49" i="5"/>
  <c r="A50" i="5"/>
  <c r="A51" i="5"/>
  <c r="A52" i="5"/>
  <c r="A53" i="5"/>
  <c r="A54" i="5"/>
  <c r="A56" i="5"/>
  <c r="A57" i="5"/>
  <c r="A58" i="5"/>
  <c r="A59" i="5"/>
  <c r="A60" i="5"/>
  <c r="A61" i="5"/>
  <c r="A62" i="5"/>
  <c r="A63" i="5"/>
  <c r="A64" i="5"/>
  <c r="A65" i="5"/>
  <c r="A69" i="5"/>
  <c r="A71" i="5"/>
  <c r="A72" i="5"/>
  <c r="A73" i="5"/>
  <c r="A75" i="5"/>
  <c r="A77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7" i="5"/>
  <c r="A100" i="5"/>
  <c r="A101" i="5"/>
  <c r="A102" i="5"/>
  <c r="A103" i="5"/>
  <c r="A104" i="5"/>
  <c r="A105" i="5"/>
  <c r="A106" i="5"/>
  <c r="A108" i="5"/>
  <c r="A109" i="5"/>
  <c r="A110" i="5"/>
  <c r="A111" i="5"/>
  <c r="A112" i="5"/>
  <c r="A113" i="5"/>
  <c r="A114" i="5"/>
  <c r="A1" i="4"/>
  <c r="A4" i="4"/>
  <c r="A8" i="4"/>
  <c r="A13" i="4"/>
  <c r="A20" i="4"/>
  <c r="A25" i="4"/>
  <c r="A45" i="4"/>
  <c r="A49" i="4"/>
  <c r="A50" i="4"/>
  <c r="A52" i="4"/>
  <c r="A62" i="4"/>
  <c r="A64" i="4"/>
  <c r="A65" i="4"/>
  <c r="A69" i="4"/>
  <c r="A71" i="4"/>
  <c r="A75" i="4"/>
  <c r="A77" i="4"/>
  <c r="A79" i="4"/>
  <c r="A80" i="4"/>
  <c r="A81" i="4"/>
  <c r="A82" i="4"/>
  <c r="A85" i="4"/>
  <c r="A86" i="4"/>
  <c r="A88" i="4"/>
  <c r="A90" i="4"/>
  <c r="A91" i="4"/>
  <c r="A92" i="4"/>
  <c r="A97" i="4"/>
  <c r="A100" i="4"/>
  <c r="A101" i="4"/>
  <c r="A102" i="4"/>
  <c r="A103" i="4"/>
  <c r="A104" i="4"/>
  <c r="A105" i="4"/>
  <c r="A110" i="4"/>
  <c r="A112" i="4"/>
  <c r="A37" i="7"/>
  <c r="A7" i="6"/>
  <c r="A7" i="7"/>
  <c r="A147" i="12"/>
  <c r="A114" i="7"/>
  <c r="A54" i="12"/>
  <c r="A21" i="7"/>
  <c r="A21" i="6"/>
  <c r="A117" i="6"/>
  <c r="A117" i="5"/>
  <c r="A115" i="7"/>
  <c r="A116" i="7"/>
  <c r="A116" i="5"/>
  <c r="A99" i="7" l="1"/>
  <c r="A70" i="5"/>
  <c r="D31" i="19"/>
  <c r="F70" i="1"/>
  <c r="E103" i="12" s="1"/>
  <c r="F60" i="1"/>
  <c r="E93" i="12" s="1"/>
  <c r="I64" i="1"/>
  <c r="I11" i="1"/>
  <c r="I84" i="1"/>
  <c r="F79" i="1"/>
  <c r="E112" i="12" s="1"/>
  <c r="G87" i="1"/>
  <c r="E87" i="4" s="1"/>
  <c r="C26" i="8"/>
  <c r="A47" i="5"/>
  <c r="I83" i="1"/>
  <c r="A99" i="5"/>
  <c r="G62" i="1"/>
  <c r="E62" i="4" s="1"/>
  <c r="A106" i="7"/>
  <c r="C15" i="8"/>
  <c r="K3" i="3" s="1"/>
  <c r="A70" i="7"/>
  <c r="A103" i="12"/>
  <c r="F91" i="1"/>
  <c r="E124" i="12" s="1"/>
  <c r="F119" i="1"/>
  <c r="F108" i="1"/>
  <c r="E141" i="12" s="1"/>
  <c r="G43" i="1"/>
  <c r="E43" i="4" s="1"/>
  <c r="A44" i="6"/>
  <c r="A99" i="12"/>
  <c r="D54" i="22"/>
  <c r="C54" i="22" s="1"/>
  <c r="H68" i="1"/>
  <c r="G53" i="1"/>
  <c r="E53" i="4" s="1"/>
  <c r="C27" i="8"/>
  <c r="D6" i="12" s="1"/>
  <c r="D71" i="22"/>
  <c r="C71" i="22" s="1"/>
  <c r="A29" i="7"/>
  <c r="F103" i="1"/>
  <c r="E136" i="12" s="1"/>
  <c r="C12" i="8"/>
  <c r="D30" i="12" s="1"/>
  <c r="D90" i="22"/>
  <c r="C90" i="22" s="1"/>
  <c r="H72" i="1"/>
  <c r="F62" i="1"/>
  <c r="E95" i="12" s="1"/>
  <c r="H10" i="1"/>
  <c r="A66" i="7"/>
  <c r="A10" i="5"/>
  <c r="F15" i="1"/>
  <c r="C9" i="8"/>
  <c r="D24" i="12" s="1"/>
  <c r="A77" i="12"/>
  <c r="A29" i="5"/>
  <c r="D44" i="19"/>
  <c r="A66" i="6"/>
  <c r="D49" i="19"/>
  <c r="C2" i="18"/>
  <c r="C4" i="19" s="1"/>
  <c r="A96" i="7"/>
  <c r="A30" i="5"/>
  <c r="A129" i="12"/>
  <c r="A66" i="5"/>
  <c r="I112" i="1"/>
  <c r="I71" i="1"/>
  <c r="G56" i="1"/>
  <c r="E56" i="4" s="1"/>
  <c r="F14" i="1"/>
  <c r="E47" i="12" s="1"/>
  <c r="I9" i="1"/>
  <c r="A62" i="12"/>
  <c r="A44" i="5"/>
  <c r="A29" i="6"/>
  <c r="A43" i="12"/>
  <c r="D36" i="19"/>
  <c r="F75" i="1"/>
  <c r="E108" i="12" s="1"/>
  <c r="G55" i="1"/>
  <c r="E55" i="4" s="1"/>
  <c r="G34" i="1"/>
  <c r="E34" i="4" s="1"/>
  <c r="G13" i="1"/>
  <c r="E13" i="4" s="1"/>
  <c r="G8" i="1"/>
  <c r="E8" i="4" s="1"/>
  <c r="F94" i="1"/>
  <c r="M20" i="12" s="1"/>
  <c r="A10" i="6"/>
  <c r="A10" i="7"/>
  <c r="A44" i="7"/>
  <c r="A96" i="5"/>
  <c r="D17" i="22"/>
  <c r="C17" i="22" s="1"/>
  <c r="G79" i="1"/>
  <c r="E79" i="4" s="1"/>
  <c r="F49" i="1"/>
  <c r="E82" i="12" s="1"/>
  <c r="F12" i="1"/>
  <c r="E45" i="12" s="1"/>
  <c r="G7" i="1"/>
  <c r="E7" i="4" s="1"/>
  <c r="A30" i="7"/>
  <c r="A31" i="5"/>
  <c r="A11" i="7"/>
  <c r="A101" i="12"/>
  <c r="A44" i="12"/>
  <c r="D17" i="19"/>
  <c r="C33" i="18"/>
  <c r="C35" i="19" s="1"/>
  <c r="G103" i="1"/>
  <c r="E103" i="4" s="1"/>
  <c r="G2" i="1"/>
  <c r="E2" i="4" s="1"/>
  <c r="F2" i="4" s="1"/>
  <c r="D2" i="4" s="1"/>
  <c r="A68" i="6"/>
  <c r="A63" i="12"/>
  <c r="C18" i="18"/>
  <c r="C20" i="19" s="1"/>
  <c r="F118" i="1"/>
  <c r="J41" i="19" s="1"/>
  <c r="I73" i="1"/>
  <c r="G49" i="1"/>
  <c r="E49" i="4" s="1"/>
  <c r="F36" i="1"/>
  <c r="E69" i="12" s="1"/>
  <c r="C19" i="8"/>
  <c r="K7" i="3" s="1"/>
  <c r="C11" i="8"/>
  <c r="D29" i="12" s="1"/>
  <c r="A98" i="5"/>
  <c r="A46" i="5"/>
  <c r="A68" i="7"/>
  <c r="A80" i="12"/>
  <c r="D19" i="22"/>
  <c r="C19" i="22" s="1"/>
  <c r="G112" i="1"/>
  <c r="E112" i="4" s="1"/>
  <c r="I49" i="1"/>
  <c r="G5" i="1"/>
  <c r="E5" i="4" s="1"/>
  <c r="I45" i="1"/>
  <c r="A67" i="6"/>
  <c r="A132" i="12"/>
  <c r="A79" i="12"/>
  <c r="A67" i="7"/>
  <c r="A131" i="12"/>
  <c r="D53" i="19"/>
  <c r="D32" i="19"/>
  <c r="D6" i="22"/>
  <c r="C6" i="22" s="1"/>
  <c r="C6" i="18"/>
  <c r="C8" i="19" s="1"/>
  <c r="H112" i="1"/>
  <c r="G92" i="1"/>
  <c r="E92" i="4" s="1"/>
  <c r="H39" i="1"/>
  <c r="H30" i="1"/>
  <c r="C34" i="8"/>
  <c r="D156" i="12" s="1"/>
  <c r="D42" i="19"/>
  <c r="G39" i="1"/>
  <c r="E39" i="4" s="1"/>
  <c r="I96" i="1"/>
  <c r="F53" i="1"/>
  <c r="E86" i="12" s="1"/>
  <c r="H48" i="1"/>
  <c r="H43" i="1"/>
  <c r="F39" i="1"/>
  <c r="F34" i="1"/>
  <c r="E67" i="12" s="1"/>
  <c r="A11" i="5"/>
  <c r="A98" i="6"/>
  <c r="A31" i="6"/>
  <c r="D52" i="22"/>
  <c r="C52" i="22" s="1"/>
  <c r="G111" i="1"/>
  <c r="E111" i="4" s="1"/>
  <c r="I29" i="1"/>
  <c r="H24" i="1"/>
  <c r="A30" i="6"/>
  <c r="A31" i="7"/>
  <c r="G95" i="1"/>
  <c r="E95" i="4" s="1"/>
  <c r="G75" i="1"/>
  <c r="E75" i="4" s="1"/>
  <c r="H52" i="1"/>
  <c r="G18" i="1"/>
  <c r="E18" i="4" s="1"/>
  <c r="D73" i="22"/>
  <c r="C73" i="22" s="1"/>
  <c r="I94" i="1"/>
  <c r="H42" i="1"/>
  <c r="H33" i="1"/>
  <c r="G23" i="1"/>
  <c r="E23" i="4" s="1"/>
  <c r="C22" i="8"/>
  <c r="K10" i="3" s="1"/>
  <c r="C14" i="8"/>
  <c r="K2" i="3" s="1"/>
  <c r="C6" i="8"/>
  <c r="A12" i="6"/>
  <c r="A47" i="7"/>
  <c r="A68" i="5"/>
  <c r="D5" i="19"/>
  <c r="H104" i="1"/>
  <c r="H94" i="1"/>
  <c r="A98" i="7"/>
  <c r="A46" i="6"/>
  <c r="A12" i="7"/>
  <c r="D50" i="19"/>
  <c r="A67" i="5"/>
  <c r="A11" i="6"/>
  <c r="A46" i="7"/>
  <c r="A45" i="12"/>
  <c r="D60" i="22"/>
  <c r="C60" i="22" s="1"/>
  <c r="G99" i="1"/>
  <c r="E99" i="4" s="1"/>
  <c r="G94" i="1"/>
  <c r="E94" i="4" s="1"/>
  <c r="H89" i="1"/>
  <c r="H65" i="1"/>
  <c r="I46" i="1"/>
  <c r="G27" i="1"/>
  <c r="E27" i="4" s="1"/>
  <c r="F7" i="1"/>
  <c r="E40" i="12" s="1"/>
  <c r="C29" i="8"/>
  <c r="J9" i="19"/>
  <c r="J27" i="19"/>
  <c r="J45" i="19"/>
  <c r="J8" i="19"/>
  <c r="J22" i="19"/>
  <c r="J47" i="19"/>
  <c r="J48" i="19"/>
  <c r="J13" i="19"/>
  <c r="J39" i="19"/>
  <c r="J50" i="19"/>
  <c r="J4" i="19"/>
  <c r="D51" i="22"/>
  <c r="C51" i="22" s="1"/>
  <c r="D15" i="22"/>
  <c r="C15" i="22" s="1"/>
  <c r="D33" i="22"/>
  <c r="C33" i="22" s="1"/>
  <c r="D148" i="12"/>
  <c r="D131" i="12"/>
  <c r="D116" i="12"/>
  <c r="D102" i="12"/>
  <c r="D87" i="12"/>
  <c r="D72" i="12"/>
  <c r="D52" i="12"/>
  <c r="D147" i="12"/>
  <c r="D130" i="12"/>
  <c r="D115" i="12"/>
  <c r="D101" i="12"/>
  <c r="D86" i="12"/>
  <c r="D43" i="12"/>
  <c r="D99" i="12"/>
  <c r="D146" i="12"/>
  <c r="D129" i="12"/>
  <c r="D114" i="12"/>
  <c r="D100" i="12"/>
  <c r="D85" i="12"/>
  <c r="D71" i="12"/>
  <c r="D66" i="12"/>
  <c r="D61" i="12"/>
  <c r="D56" i="12"/>
  <c r="D47" i="12"/>
  <c r="D36" i="12"/>
  <c r="D145" i="12"/>
  <c r="D143" i="12"/>
  <c r="D127" i="12"/>
  <c r="D112" i="12"/>
  <c r="D98" i="12"/>
  <c r="D83" i="12"/>
  <c r="D128" i="12"/>
  <c r="D142" i="12"/>
  <c r="D126" i="12"/>
  <c r="D82" i="12"/>
  <c r="D70" i="12"/>
  <c r="D65" i="12"/>
  <c r="D60" i="12"/>
  <c r="D42" i="12"/>
  <c r="D113" i="12"/>
  <c r="D141" i="12"/>
  <c r="D125" i="12"/>
  <c r="D111" i="12"/>
  <c r="D97" i="12"/>
  <c r="D50" i="12"/>
  <c r="D46" i="12"/>
  <c r="D35" i="12"/>
  <c r="D139" i="12"/>
  <c r="D124" i="12"/>
  <c r="D110" i="12"/>
  <c r="D96" i="12"/>
  <c r="D81" i="12"/>
  <c r="D55" i="12"/>
  <c r="D38" i="12"/>
  <c r="D138" i="12"/>
  <c r="D109" i="12"/>
  <c r="D95" i="12"/>
  <c r="D80" i="12"/>
  <c r="D69" i="12"/>
  <c r="D59" i="12"/>
  <c r="D136" i="12"/>
  <c r="D123" i="12"/>
  <c r="D108" i="12"/>
  <c r="D94" i="12"/>
  <c r="D79" i="12"/>
  <c r="D64" i="12"/>
  <c r="D45" i="12"/>
  <c r="D41" i="12"/>
  <c r="D84" i="12"/>
  <c r="D122" i="12"/>
  <c r="D93" i="12"/>
  <c r="D78" i="12"/>
  <c r="D54" i="12"/>
  <c r="D49" i="12"/>
  <c r="D135" i="12"/>
  <c r="D121" i="12"/>
  <c r="D107" i="12"/>
  <c r="D92" i="12"/>
  <c r="D77" i="12"/>
  <c r="D58" i="12"/>
  <c r="D120" i="12"/>
  <c r="D106" i="12"/>
  <c r="D91" i="12"/>
  <c r="D76" i="12"/>
  <c r="D68" i="12"/>
  <c r="D63" i="12"/>
  <c r="D37" i="12"/>
  <c r="D134" i="12"/>
  <c r="D119" i="12"/>
  <c r="D105" i="12"/>
  <c r="D90" i="12"/>
  <c r="D75" i="12"/>
  <c r="D53" i="12"/>
  <c r="D51" i="12"/>
  <c r="D39" i="12"/>
  <c r="D133" i="12"/>
  <c r="D118" i="12"/>
  <c r="D104" i="12"/>
  <c r="D89" i="12"/>
  <c r="D74" i="12"/>
  <c r="D48" i="12"/>
  <c r="D44" i="12"/>
  <c r="D40" i="12"/>
  <c r="D132" i="12"/>
  <c r="D117" i="12"/>
  <c r="D103" i="12"/>
  <c r="D88" i="12"/>
  <c r="D73" i="12"/>
  <c r="D67" i="12"/>
  <c r="D62" i="12"/>
  <c r="D57" i="12"/>
  <c r="D29" i="22"/>
  <c r="C29" i="22" s="1"/>
  <c r="D83" i="22"/>
  <c r="C83" i="22" s="1"/>
  <c r="D25" i="19"/>
  <c r="I75" i="1"/>
  <c r="G29" i="1"/>
  <c r="E29" i="4" s="1"/>
  <c r="I16" i="1"/>
  <c r="C24" i="8"/>
  <c r="K12" i="3" s="1"/>
  <c r="D39" i="19"/>
  <c r="D19" i="19"/>
  <c r="F93" i="1"/>
  <c r="E126" i="12" s="1"/>
  <c r="I88" i="1"/>
  <c r="F71" i="1"/>
  <c r="E104" i="12" s="1"/>
  <c r="H62" i="1"/>
  <c r="H58" i="1"/>
  <c r="H2" i="1"/>
  <c r="C31" i="8"/>
  <c r="D153" i="12" s="1"/>
  <c r="C16" i="18"/>
  <c r="C18" i="19" s="1"/>
  <c r="F110" i="1"/>
  <c r="E143" i="12" s="1"/>
  <c r="G96" i="1"/>
  <c r="E96" i="4" s="1"/>
  <c r="G24" i="1"/>
  <c r="E24" i="4" s="1"/>
  <c r="D7" i="19"/>
  <c r="D38" i="19"/>
  <c r="D72" i="22"/>
  <c r="C72" i="22" s="1"/>
  <c r="I104" i="1"/>
  <c r="H101" i="1"/>
  <c r="I82" i="1"/>
  <c r="F65" i="1"/>
  <c r="E98" i="12" s="1"/>
  <c r="I62" i="1"/>
  <c r="I48" i="1"/>
  <c r="H32" i="1"/>
  <c r="I23" i="1"/>
  <c r="G11" i="1"/>
  <c r="E11" i="4" s="1"/>
  <c r="D57" i="19"/>
  <c r="D18" i="22"/>
  <c r="C18" i="22" s="1"/>
  <c r="G118" i="1"/>
  <c r="E118" i="4" s="1"/>
  <c r="H95" i="1"/>
  <c r="H82" i="1"/>
  <c r="G78" i="1"/>
  <c r="E78" i="4" s="1"/>
  <c r="H40" i="1"/>
  <c r="H23" i="1"/>
  <c r="H14" i="1"/>
  <c r="C13" i="8"/>
  <c r="D31" i="12" s="1"/>
  <c r="D47" i="19"/>
  <c r="F113" i="1"/>
  <c r="E146" i="12" s="1"/>
  <c r="G100" i="1"/>
  <c r="E100" i="4" s="1"/>
  <c r="G82" i="1"/>
  <c r="E82" i="4" s="1"/>
  <c r="F69" i="1"/>
  <c r="E102" i="12" s="1"/>
  <c r="F23" i="1"/>
  <c r="H18" i="1"/>
  <c r="G14" i="1"/>
  <c r="E14" i="4" s="1"/>
  <c r="F3" i="1"/>
  <c r="E36" i="12" s="1"/>
  <c r="C28" i="8"/>
  <c r="D149" i="12" s="1"/>
  <c r="I118" i="1"/>
  <c r="I43" i="1"/>
  <c r="F18" i="1"/>
  <c r="I2" i="1"/>
  <c r="C7" i="18"/>
  <c r="C9" i="19" s="1"/>
  <c r="D10" i="19"/>
  <c r="F55" i="1"/>
  <c r="E88" i="12" s="1"/>
  <c r="I18" i="1"/>
  <c r="F5" i="1"/>
  <c r="E38" i="12" s="1"/>
  <c r="G30" i="1"/>
  <c r="E30" i="4" s="1"/>
  <c r="F9" i="1"/>
  <c r="E42" i="12" s="1"/>
  <c r="D25" i="22"/>
  <c r="C25" i="22" s="1"/>
  <c r="F107" i="1"/>
  <c r="E5" i="12" s="1"/>
  <c r="H81" i="1"/>
  <c r="F76" i="1"/>
  <c r="E109" i="12" s="1"/>
  <c r="F50" i="1"/>
  <c r="E83" i="12" s="1"/>
  <c r="C4" i="8"/>
  <c r="I103" i="1"/>
  <c r="I98" i="1"/>
  <c r="I67" i="1"/>
  <c r="F25" i="1"/>
  <c r="E58" i="12" s="1"/>
  <c r="F4" i="1"/>
  <c r="E37" i="12" s="1"/>
  <c r="C33" i="8"/>
  <c r="D155" i="12" s="1"/>
  <c r="C17" i="8"/>
  <c r="K5" i="3" s="1"/>
  <c r="C10" i="8"/>
  <c r="D25" i="12" s="1"/>
  <c r="D31" i="22"/>
  <c r="C31" i="22" s="1"/>
  <c r="D49" i="22"/>
  <c r="C49" i="22" s="1"/>
  <c r="D13" i="22"/>
  <c r="C13" i="22" s="1"/>
  <c r="D67" i="22"/>
  <c r="C67" i="22" s="1"/>
  <c r="D52" i="19"/>
  <c r="H102" i="1"/>
  <c r="F102" i="1"/>
  <c r="E135" i="12" s="1"/>
  <c r="G102" i="1"/>
  <c r="E102" i="4" s="1"/>
  <c r="I102" i="1"/>
  <c r="D56" i="19"/>
  <c r="D41" i="22"/>
  <c r="C41" i="22" s="1"/>
  <c r="D5" i="22"/>
  <c r="C5" i="22" s="1"/>
  <c r="C32" i="8"/>
  <c r="D154" i="12" s="1"/>
  <c r="D28" i="22"/>
  <c r="C28" i="22" s="1"/>
  <c r="D64" i="22"/>
  <c r="C64" i="22" s="1"/>
  <c r="D30" i="22"/>
  <c r="C30" i="22" s="1"/>
  <c r="D12" i="22"/>
  <c r="C12" i="22" s="1"/>
  <c r="J34" i="19"/>
  <c r="J10" i="19"/>
  <c r="J18" i="19"/>
  <c r="J44" i="19"/>
  <c r="J36" i="19"/>
  <c r="J28" i="19"/>
  <c r="J54" i="19"/>
  <c r="J20" i="19"/>
  <c r="J46" i="19"/>
  <c r="J12" i="19"/>
  <c r="J38" i="19"/>
  <c r="J30" i="19"/>
  <c r="J56" i="19"/>
  <c r="J5" i="19"/>
  <c r="J14" i="19"/>
  <c r="J23" i="19"/>
  <c r="J40" i="19"/>
  <c r="J49" i="19"/>
  <c r="J32" i="19"/>
  <c r="E2" i="6"/>
  <c r="F2" i="6" s="1"/>
  <c r="D2" i="6" s="1"/>
  <c r="E2" i="7"/>
  <c r="F2" i="7" s="1"/>
  <c r="D2" i="7" s="1"/>
  <c r="G2" i="5"/>
  <c r="H2" i="5" s="1"/>
  <c r="F2" i="5" s="1"/>
  <c r="D157" i="12"/>
  <c r="C157" i="12" s="1"/>
  <c r="D2" i="12"/>
  <c r="A55" i="4"/>
  <c r="A88" i="12"/>
  <c r="A55" i="5"/>
  <c r="A55" i="6"/>
  <c r="A55" i="7"/>
  <c r="A76" i="4"/>
  <c r="A76" i="7"/>
  <c r="A109" i="12"/>
  <c r="A76" i="5"/>
  <c r="A139" i="12"/>
  <c r="A106" i="6"/>
  <c r="A37" i="4"/>
  <c r="A37" i="5"/>
  <c r="A70" i="12"/>
  <c r="A37" i="6"/>
  <c r="G109" i="1"/>
  <c r="E109" i="4" s="1"/>
  <c r="F109" i="1"/>
  <c r="E142" i="12" s="1"/>
  <c r="A38" i="4"/>
  <c r="A38" i="5"/>
  <c r="A71" i="12"/>
  <c r="A38" i="6"/>
  <c r="A38" i="7"/>
  <c r="C28" i="18"/>
  <c r="C30" i="19" s="1"/>
  <c r="D30" i="19"/>
  <c r="A22" i="4"/>
  <c r="A22" i="5"/>
  <c r="A55" i="12"/>
  <c r="A22" i="7"/>
  <c r="D151" i="12"/>
  <c r="D150" i="12"/>
  <c r="A5" i="4"/>
  <c r="A5" i="5"/>
  <c r="A38" i="12"/>
  <c r="A5" i="7"/>
  <c r="A23" i="4"/>
  <c r="A23" i="5"/>
  <c r="A56" i="12"/>
  <c r="A23" i="6"/>
  <c r="A23" i="7"/>
  <c r="F66" i="1"/>
  <c r="G66" i="1"/>
  <c r="E66" i="4" s="1"/>
  <c r="H66" i="1"/>
  <c r="I66" i="1"/>
  <c r="F20" i="1"/>
  <c r="E53" i="12" s="1"/>
  <c r="H20" i="1"/>
  <c r="J16" i="19"/>
  <c r="D19" i="12"/>
  <c r="D20" i="12"/>
  <c r="D17" i="12"/>
  <c r="D18" i="12"/>
  <c r="A6" i="4"/>
  <c r="A39" i="12"/>
  <c r="A6" i="5"/>
  <c r="A6" i="6"/>
  <c r="A6" i="7"/>
  <c r="C9" i="18"/>
  <c r="C11" i="19" s="1"/>
  <c r="D11" i="19"/>
  <c r="I117" i="1"/>
  <c r="I51" i="1"/>
  <c r="D8" i="12"/>
  <c r="D7" i="12"/>
  <c r="H55" i="1"/>
  <c r="D27" i="12"/>
  <c r="A1" i="7"/>
  <c r="A1" i="5"/>
  <c r="D43" i="22"/>
  <c r="C43" i="22" s="1"/>
  <c r="D61" i="22"/>
  <c r="C61" i="22" s="1"/>
  <c r="D7" i="22"/>
  <c r="C7" i="22" s="1"/>
  <c r="E140" i="12"/>
  <c r="F52" i="16"/>
  <c r="E28" i="12"/>
  <c r="E11" i="12"/>
  <c r="E22" i="12"/>
  <c r="I13" i="1"/>
  <c r="H17" i="1"/>
  <c r="F17" i="1"/>
  <c r="E50" i="12" s="1"/>
  <c r="G17" i="1"/>
  <c r="E17" i="4" s="1"/>
  <c r="I17" i="1"/>
  <c r="D33" i="12"/>
  <c r="D32" i="12"/>
  <c r="D34" i="12"/>
  <c r="A74" i="4"/>
  <c r="A74" i="7"/>
  <c r="A107" i="12"/>
  <c r="A74" i="5"/>
  <c r="A74" i="6"/>
  <c r="D48" i="19"/>
  <c r="C20" i="18"/>
  <c r="C22" i="19" s="1"/>
  <c r="E127" i="12"/>
  <c r="N16" i="12"/>
  <c r="M157" i="12"/>
  <c r="M29" i="12"/>
  <c r="P12" i="12"/>
  <c r="E7" i="12"/>
  <c r="F59" i="16"/>
  <c r="F59" i="1"/>
  <c r="E92" i="12" s="1"/>
  <c r="G59" i="1"/>
  <c r="E59" i="4" s="1"/>
  <c r="H59" i="1"/>
  <c r="I59" i="1"/>
  <c r="G80" i="1"/>
  <c r="E80" i="4" s="1"/>
  <c r="F80" i="1"/>
  <c r="E113" i="12" s="1"/>
  <c r="H80" i="1"/>
  <c r="H69" i="1"/>
  <c r="F27" i="1"/>
  <c r="F13" i="1"/>
  <c r="E46" i="12" s="1"/>
  <c r="C25" i="8"/>
  <c r="K13" i="3" s="1"/>
  <c r="C18" i="8"/>
  <c r="K6" i="3" s="1"/>
  <c r="A107" i="6"/>
  <c r="J6" i="19"/>
  <c r="D14" i="22"/>
  <c r="C14" i="22" s="1"/>
  <c r="D68" i="22"/>
  <c r="C68" i="22" s="1"/>
  <c r="I119" i="1"/>
  <c r="G116" i="1"/>
  <c r="E116" i="4" s="1"/>
  <c r="F112" i="1"/>
  <c r="E145" i="12" s="1"/>
  <c r="H75" i="1"/>
  <c r="G72" i="1"/>
  <c r="E72" i="4" s="1"/>
  <c r="G65" i="1"/>
  <c r="E65" i="4" s="1"/>
  <c r="I50" i="1"/>
  <c r="C5" i="8"/>
  <c r="D13" i="12" s="1"/>
  <c r="H119" i="1"/>
  <c r="H50" i="1"/>
  <c r="I33" i="1"/>
  <c r="A40" i="12"/>
  <c r="D26" i="19"/>
  <c r="D13" i="19"/>
  <c r="J57" i="19"/>
  <c r="J31" i="19"/>
  <c r="G119" i="1"/>
  <c r="E119" i="4" s="1"/>
  <c r="H111" i="1"/>
  <c r="F101" i="1"/>
  <c r="E134" i="12" s="1"/>
  <c r="F85" i="1"/>
  <c r="E118" i="12" s="1"/>
  <c r="G50" i="1"/>
  <c r="E50" i="4" s="1"/>
  <c r="G47" i="1"/>
  <c r="E47" i="4" s="1"/>
  <c r="F40" i="1"/>
  <c r="E73" i="12" s="1"/>
  <c r="G33" i="1"/>
  <c r="E33" i="4" s="1"/>
  <c r="I30" i="1"/>
  <c r="F16" i="1"/>
  <c r="H8" i="1"/>
  <c r="C30" i="8"/>
  <c r="D152" i="12" s="1"/>
  <c r="D53" i="22"/>
  <c r="C53" i="22" s="1"/>
  <c r="H96" i="1"/>
  <c r="I89" i="1"/>
  <c r="H78" i="1"/>
  <c r="H71" i="1"/>
  <c r="H36" i="1"/>
  <c r="F33" i="1"/>
  <c r="E66" i="12" s="1"/>
  <c r="F8" i="1"/>
  <c r="E41" i="12" s="1"/>
  <c r="H93" i="1"/>
  <c r="I81" i="1"/>
  <c r="G71" i="1"/>
  <c r="E71" i="4" s="1"/>
  <c r="G3" i="1"/>
  <c r="C23" i="8"/>
  <c r="K11" i="3" s="1"/>
  <c r="C16" i="8"/>
  <c r="K4" i="3" s="1"/>
  <c r="C3" i="8"/>
  <c r="J55" i="19"/>
  <c r="J29" i="19"/>
  <c r="H110" i="1"/>
  <c r="F96" i="1"/>
  <c r="E129" i="12" s="1"/>
  <c r="G93" i="1"/>
  <c r="E93" i="4" s="1"/>
  <c r="F81" i="1"/>
  <c r="E114" i="12" s="1"/>
  <c r="I78" i="1"/>
  <c r="H56" i="1"/>
  <c r="G46" i="1"/>
  <c r="E46" i="4" s="1"/>
  <c r="F29" i="1"/>
  <c r="E62" i="12" s="1"/>
  <c r="F2" i="1"/>
  <c r="E35" i="12" s="1"/>
  <c r="F35" i="12" s="1"/>
  <c r="A107" i="5"/>
  <c r="A39" i="6"/>
  <c r="A57" i="12"/>
  <c r="D16" i="19"/>
  <c r="J37" i="19"/>
  <c r="J11" i="19"/>
  <c r="F56" i="1"/>
  <c r="E89" i="12" s="1"/>
  <c r="F46" i="1"/>
  <c r="E79" i="12" s="1"/>
  <c r="F43" i="1"/>
  <c r="E76" i="12" s="1"/>
  <c r="I35" i="1"/>
  <c r="I32" i="1"/>
  <c r="F11" i="1"/>
  <c r="I7" i="1"/>
  <c r="D41" i="19"/>
  <c r="D37" i="19"/>
  <c r="D35" i="22"/>
  <c r="C35" i="22" s="1"/>
  <c r="I110" i="1"/>
  <c r="I92" i="1"/>
  <c r="C21" i="8"/>
  <c r="K9" i="3" s="1"/>
  <c r="F28" i="1"/>
  <c r="E61" i="12" s="1"/>
  <c r="C13" i="18"/>
  <c r="C15" i="19" s="1"/>
  <c r="F92" i="1"/>
  <c r="E125" i="12" s="1"/>
  <c r="I34" i="1"/>
  <c r="F24" i="1"/>
  <c r="E57" i="12" s="1"/>
  <c r="I3" i="1"/>
  <c r="A107" i="7"/>
  <c r="J52" i="19"/>
  <c r="J35" i="19"/>
  <c r="J26" i="19"/>
  <c r="D87" i="22"/>
  <c r="C87" i="22" s="1"/>
  <c r="H118" i="1"/>
  <c r="I55" i="1"/>
  <c r="F52" i="1"/>
  <c r="E85" i="12" s="1"/>
  <c r="H49" i="1"/>
  <c r="H34" i="1"/>
  <c r="G31" i="1"/>
  <c r="E31" i="4" s="1"/>
  <c r="I27" i="1"/>
  <c r="I14" i="1"/>
  <c r="C20" i="8"/>
  <c r="K8" i="3" s="1"/>
  <c r="D86" i="22"/>
  <c r="C86" i="22" s="1"/>
  <c r="H109" i="1"/>
  <c r="G69" i="1"/>
  <c r="E69" i="4" s="1"/>
  <c r="F45" i="1"/>
  <c r="E78" i="12" s="1"/>
  <c r="H27" i="1"/>
  <c r="C4" i="18"/>
  <c r="C6" i="19" s="1"/>
  <c r="D6" i="19"/>
  <c r="D27" i="19"/>
  <c r="C25" i="18"/>
  <c r="C27" i="19" s="1"/>
  <c r="D58" i="22"/>
  <c r="C58" i="22" s="1"/>
  <c r="D40" i="22"/>
  <c r="C40" i="22" s="1"/>
  <c r="D4" i="22"/>
  <c r="C4" i="22" s="1"/>
  <c r="D22" i="22"/>
  <c r="C22" i="22" s="1"/>
  <c r="D76" i="22"/>
  <c r="C76" i="22" s="1"/>
  <c r="A78" i="7"/>
  <c r="A78" i="4"/>
  <c r="A78" i="6"/>
  <c r="A78" i="5"/>
  <c r="D75" i="22"/>
  <c r="C75" i="22" s="1"/>
  <c r="D3" i="22"/>
  <c r="C3" i="22" s="1"/>
  <c r="D57" i="22"/>
  <c r="C57" i="22" s="1"/>
  <c r="D21" i="22"/>
  <c r="C21" i="22" s="1"/>
  <c r="D56" i="22"/>
  <c r="C56" i="22" s="1"/>
  <c r="D20" i="22"/>
  <c r="C20" i="22" s="1"/>
  <c r="D74" i="22"/>
  <c r="C74" i="22" s="1"/>
  <c r="D38" i="22"/>
  <c r="C38" i="22" s="1"/>
  <c r="D2" i="22"/>
  <c r="C2" i="22" s="1"/>
  <c r="D27" i="22"/>
  <c r="C27" i="22" s="1"/>
  <c r="D82" i="22"/>
  <c r="C82" i="22" s="1"/>
  <c r="G37" i="1"/>
  <c r="E37" i="4" s="1"/>
  <c r="F37" i="1"/>
  <c r="E70" i="12" s="1"/>
  <c r="G44" i="1"/>
  <c r="E44" i="4" s="1"/>
  <c r="H44" i="1"/>
  <c r="I44" i="1"/>
  <c r="D65" i="22"/>
  <c r="C65" i="22" s="1"/>
  <c r="G54" i="1"/>
  <c r="E54" i="4" s="1"/>
  <c r="H54" i="1"/>
  <c r="I54" i="1"/>
  <c r="F54" i="1"/>
  <c r="E87" i="12" s="1"/>
  <c r="F61" i="1"/>
  <c r="E94" i="12" s="1"/>
  <c r="G61" i="1"/>
  <c r="E61" i="4" s="1"/>
  <c r="H61" i="1"/>
  <c r="I61" i="1"/>
  <c r="F57" i="1"/>
  <c r="E90" i="12" s="1"/>
  <c r="G57" i="1"/>
  <c r="E57" i="4" s="1"/>
  <c r="H57" i="1"/>
  <c r="I57" i="1"/>
  <c r="D11" i="22"/>
  <c r="C11" i="22" s="1"/>
  <c r="I115" i="1"/>
  <c r="F115" i="1"/>
  <c r="E148" i="12" s="1"/>
  <c r="G115" i="1"/>
  <c r="E115" i="4" s="1"/>
  <c r="H115" i="1"/>
  <c r="D10" i="22"/>
  <c r="C10" i="22" s="1"/>
  <c r="D80" i="22"/>
  <c r="C80" i="22" s="1"/>
  <c r="D8" i="22"/>
  <c r="C8" i="22" s="1"/>
  <c r="D81" i="22"/>
  <c r="C81" i="22" s="1"/>
  <c r="D9" i="22"/>
  <c r="C9" i="22" s="1"/>
  <c r="D45" i="22"/>
  <c r="C45" i="22" s="1"/>
  <c r="D47" i="22"/>
  <c r="C47" i="22" s="1"/>
  <c r="D46" i="22"/>
  <c r="C46" i="22" s="1"/>
  <c r="D44" i="22"/>
  <c r="C44" i="22" s="1"/>
  <c r="D42" i="22"/>
  <c r="C42" i="22" s="1"/>
  <c r="D78" i="22"/>
  <c r="C78" i="22" s="1"/>
  <c r="D66" i="22"/>
  <c r="C66" i="22" s="1"/>
  <c r="D48" i="22"/>
  <c r="C48" i="22" s="1"/>
  <c r="D32" i="22"/>
  <c r="C32" i="22" s="1"/>
  <c r="D85" i="22"/>
  <c r="C85" i="22" s="1"/>
  <c r="D59" i="22"/>
  <c r="C59" i="22" s="1"/>
  <c r="D23" i="22"/>
  <c r="C23" i="22" s="1"/>
  <c r="D84" i="22"/>
  <c r="C84" i="22" s="1"/>
  <c r="H90" i="1"/>
  <c r="I90" i="1"/>
  <c r="F90" i="1"/>
  <c r="E123" i="12" s="1"/>
  <c r="D69" i="22"/>
  <c r="C69" i="22" s="1"/>
  <c r="G110" i="1"/>
  <c r="E110" i="4" s="1"/>
  <c r="H106" i="1"/>
  <c r="I106" i="1"/>
  <c r="F106" i="1"/>
  <c r="G106" i="1"/>
  <c r="E106" i="4" s="1"/>
  <c r="D16" i="22"/>
  <c r="C16" i="22" s="1"/>
  <c r="G113" i="1"/>
  <c r="E113" i="4" s="1"/>
  <c r="H113" i="1"/>
  <c r="I113" i="1"/>
  <c r="F64" i="1"/>
  <c r="E97" i="12" s="1"/>
  <c r="G64" i="1"/>
  <c r="E64" i="4" s="1"/>
  <c r="H64" i="1"/>
  <c r="F117" i="1"/>
  <c r="L151" i="12" s="1"/>
  <c r="G117" i="1"/>
  <c r="E117" i="4" s="1"/>
  <c r="H117" i="1"/>
  <c r="I99" i="1"/>
  <c r="F99" i="1"/>
  <c r="E132" i="12" s="1"/>
  <c r="H99" i="1"/>
  <c r="F77" i="1"/>
  <c r="E110" i="12" s="1"/>
  <c r="G77" i="1"/>
  <c r="E77" i="4" s="1"/>
  <c r="H77" i="1"/>
  <c r="I77" i="1"/>
  <c r="F105" i="1"/>
  <c r="E138" i="12" s="1"/>
  <c r="G105" i="1"/>
  <c r="E105" i="4" s="1"/>
  <c r="H105" i="1"/>
  <c r="I105" i="1"/>
  <c r="F21" i="1"/>
  <c r="E54" i="12" s="1"/>
  <c r="G21" i="1"/>
  <c r="E21" i="4" s="1"/>
  <c r="F83" i="1"/>
  <c r="E116" i="12" s="1"/>
  <c r="G83" i="1"/>
  <c r="E83" i="4" s="1"/>
  <c r="H83" i="1"/>
  <c r="F87" i="1"/>
  <c r="H87" i="1"/>
  <c r="I87" i="1"/>
  <c r="F116" i="1"/>
  <c r="E151" i="12" s="1"/>
  <c r="H116" i="1"/>
  <c r="I116" i="1"/>
  <c r="F104" i="1"/>
  <c r="E137" i="12" s="1"/>
  <c r="G104" i="1"/>
  <c r="E104" i="4" s="1"/>
  <c r="G108" i="1"/>
  <c r="E108" i="4" s="1"/>
  <c r="H108" i="1"/>
  <c r="I108" i="1"/>
  <c r="G97" i="1"/>
  <c r="E97" i="4" s="1"/>
  <c r="H97" i="1"/>
  <c r="F97" i="1"/>
  <c r="E130" i="12" s="1"/>
  <c r="I97" i="1"/>
  <c r="G90" i="1"/>
  <c r="E90" i="4" s="1"/>
  <c r="G86" i="1"/>
  <c r="E86" i="4" s="1"/>
  <c r="H86" i="1"/>
  <c r="I86" i="1"/>
  <c r="F73" i="1"/>
  <c r="E106" i="12" s="1"/>
  <c r="G73" i="1"/>
  <c r="E73" i="4" s="1"/>
  <c r="H73" i="1"/>
  <c r="G70" i="1"/>
  <c r="E70" i="4" s="1"/>
  <c r="H70" i="1"/>
  <c r="I70" i="1"/>
  <c r="F47" i="1"/>
  <c r="H37" i="1"/>
  <c r="C7" i="8"/>
  <c r="G60" i="1"/>
  <c r="E60" i="4" s="1"/>
  <c r="H60" i="1"/>
  <c r="I60" i="1"/>
  <c r="F10" i="1"/>
  <c r="E43" i="12" s="1"/>
  <c r="G10" i="1"/>
  <c r="E10" i="4" s="1"/>
  <c r="I10" i="1"/>
  <c r="G107" i="1"/>
  <c r="E107" i="4" s="1"/>
  <c r="H107" i="1"/>
  <c r="I107" i="1"/>
  <c r="G101" i="1"/>
  <c r="E101" i="4" s="1"/>
  <c r="F98" i="1"/>
  <c r="E131" i="12" s="1"/>
  <c r="G98" i="1"/>
  <c r="E98" i="4" s="1"/>
  <c r="H98" i="1"/>
  <c r="H92" i="1"/>
  <c r="G85" i="1"/>
  <c r="E85" i="4" s="1"/>
  <c r="F95" i="1"/>
  <c r="E128" i="12" s="1"/>
  <c r="I95" i="1"/>
  <c r="G76" i="1"/>
  <c r="E76" i="4" s="1"/>
  <c r="H76" i="1"/>
  <c r="I76" i="1"/>
  <c r="F63" i="1"/>
  <c r="E96" i="12" s="1"/>
  <c r="H53" i="1"/>
  <c r="F89" i="1"/>
  <c r="E122" i="12" s="1"/>
  <c r="G89" i="1"/>
  <c r="E89" i="4" s="1"/>
  <c r="F6" i="1"/>
  <c r="G6" i="1"/>
  <c r="E6" i="4" s="1"/>
  <c r="H6" i="1"/>
  <c r="I6" i="1"/>
  <c r="H85" i="1"/>
  <c r="I85" i="1"/>
  <c r="F26" i="1"/>
  <c r="E59" i="12" s="1"/>
  <c r="G26" i="1"/>
  <c r="E26" i="4" s="1"/>
  <c r="I26" i="1"/>
  <c r="F19" i="1"/>
  <c r="G19" i="1"/>
  <c r="E19" i="4" s="1"/>
  <c r="H19" i="1"/>
  <c r="D16" i="12"/>
  <c r="D15" i="12"/>
  <c r="D14" i="12"/>
  <c r="F88" i="1"/>
  <c r="E121" i="12" s="1"/>
  <c r="G88" i="1"/>
  <c r="E88" i="4" s="1"/>
  <c r="H88" i="1"/>
  <c r="F42" i="1"/>
  <c r="E75" i="12" s="1"/>
  <c r="G42" i="1"/>
  <c r="E42" i="4" s="1"/>
  <c r="I42" i="1"/>
  <c r="F35" i="1"/>
  <c r="E68" i="12" s="1"/>
  <c r="G35" i="1"/>
  <c r="E35" i="4" s="1"/>
  <c r="H35" i="1"/>
  <c r="F22" i="1"/>
  <c r="E55" i="12" s="1"/>
  <c r="G22" i="1"/>
  <c r="E22" i="4" s="1"/>
  <c r="H22" i="1"/>
  <c r="I22" i="1"/>
  <c r="G12" i="1"/>
  <c r="E12" i="4" s="1"/>
  <c r="H12" i="1"/>
  <c r="I12" i="1"/>
  <c r="F100" i="1"/>
  <c r="E133" i="12" s="1"/>
  <c r="H100" i="1"/>
  <c r="I100" i="1"/>
  <c r="F78" i="1"/>
  <c r="E111" i="12" s="1"/>
  <c r="F68" i="1"/>
  <c r="E101" i="12" s="1"/>
  <c r="G68" i="1"/>
  <c r="E68" i="4" s="1"/>
  <c r="I68" i="1"/>
  <c r="G15" i="1"/>
  <c r="E15" i="4" s="1"/>
  <c r="I15" i="1"/>
  <c r="H5" i="1"/>
  <c r="F114" i="1"/>
  <c r="E147" i="12" s="1"/>
  <c r="G114" i="1"/>
  <c r="E114" i="4" s="1"/>
  <c r="H114" i="1"/>
  <c r="G91" i="1"/>
  <c r="E91" i="4" s="1"/>
  <c r="H91" i="1"/>
  <c r="I91" i="1"/>
  <c r="F84" i="1"/>
  <c r="G84" i="1"/>
  <c r="E84" i="4" s="1"/>
  <c r="F32" i="1"/>
  <c r="E65" i="12" s="1"/>
  <c r="G32" i="1"/>
  <c r="E32" i="4" s="1"/>
  <c r="F111" i="1"/>
  <c r="E144" i="12" s="1"/>
  <c r="I111" i="1"/>
  <c r="F58" i="1"/>
  <c r="E91" i="12" s="1"/>
  <c r="G58" i="1"/>
  <c r="E58" i="4" s="1"/>
  <c r="I58" i="1"/>
  <c r="F51" i="1"/>
  <c r="E84" i="12" s="1"/>
  <c r="G51" i="1"/>
  <c r="E51" i="4" s="1"/>
  <c r="H51" i="1"/>
  <c r="F41" i="1"/>
  <c r="E74" i="12" s="1"/>
  <c r="G41" i="1"/>
  <c r="E41" i="4" s="1"/>
  <c r="H41" i="1"/>
  <c r="F38" i="1"/>
  <c r="G38" i="1"/>
  <c r="E38" i="4" s="1"/>
  <c r="H38" i="1"/>
  <c r="I38" i="1"/>
  <c r="G28" i="1"/>
  <c r="E28" i="4" s="1"/>
  <c r="H28" i="1"/>
  <c r="I28" i="1"/>
  <c r="I80" i="1"/>
  <c r="F74" i="1"/>
  <c r="E107" i="12" s="1"/>
  <c r="G74" i="1"/>
  <c r="E74" i="4" s="1"/>
  <c r="I74" i="1"/>
  <c r="F67" i="1"/>
  <c r="G67" i="1"/>
  <c r="E67" i="4" s="1"/>
  <c r="H67" i="1"/>
  <c r="F48" i="1"/>
  <c r="E81" i="12" s="1"/>
  <c r="G48" i="1"/>
  <c r="E48" i="4" s="1"/>
  <c r="F31" i="1"/>
  <c r="E64" i="12" s="1"/>
  <c r="H21" i="1"/>
  <c r="H25" i="1"/>
  <c r="G16" i="1"/>
  <c r="E16" i="4" s="1"/>
  <c r="H9" i="1"/>
  <c r="G25" i="1"/>
  <c r="E25" i="4" s="1"/>
  <c r="G9" i="1"/>
  <c r="E9" i="4" s="1"/>
  <c r="I52" i="1"/>
  <c r="I36" i="1"/>
  <c r="I20" i="1"/>
  <c r="H11" i="1"/>
  <c r="I4" i="1"/>
  <c r="D137" i="12"/>
  <c r="G52" i="1"/>
  <c r="E52" i="4" s="1"/>
  <c r="H45" i="1"/>
  <c r="G36" i="1"/>
  <c r="E36" i="4" s="1"/>
  <c r="H29" i="1"/>
  <c r="G20" i="1"/>
  <c r="E20" i="4" s="1"/>
  <c r="H13" i="1"/>
  <c r="G4" i="1"/>
  <c r="I79" i="1"/>
  <c r="I63" i="1"/>
  <c r="I47" i="1"/>
  <c r="G45" i="1"/>
  <c r="E45" i="4" s="1"/>
  <c r="I31" i="1"/>
  <c r="D140" i="12"/>
  <c r="D144" i="12"/>
  <c r="I109" i="1"/>
  <c r="I93" i="1"/>
  <c r="H79" i="1"/>
  <c r="I72" i="1"/>
  <c r="H63" i="1"/>
  <c r="I56" i="1"/>
  <c r="H47" i="1"/>
  <c r="I40" i="1"/>
  <c r="H31" i="1"/>
  <c r="I24" i="1"/>
  <c r="H15" i="1"/>
  <c r="I8" i="1"/>
  <c r="H3" i="1"/>
  <c r="I69" i="1"/>
  <c r="I53" i="1"/>
  <c r="I37" i="1"/>
  <c r="I21" i="1"/>
  <c r="I5" i="1"/>
  <c r="D26" i="12" l="1"/>
  <c r="D28" i="12"/>
  <c r="J51" i="19"/>
  <c r="J7" i="19"/>
  <c r="J25" i="19"/>
  <c r="J42" i="19"/>
  <c r="J24" i="19"/>
  <c r="E15" i="12"/>
  <c r="J15" i="19"/>
  <c r="E48" i="12"/>
  <c r="E20" i="12"/>
  <c r="E8" i="12"/>
  <c r="F57" i="16"/>
  <c r="E16" i="12"/>
  <c r="E12" i="12"/>
  <c r="E29" i="12"/>
  <c r="E157" i="12"/>
  <c r="F51" i="16"/>
  <c r="M27" i="12"/>
  <c r="N14" i="12"/>
  <c r="P10" i="12"/>
  <c r="E72" i="12"/>
  <c r="O4" i="12"/>
  <c r="M18" i="12"/>
  <c r="J21" i="19"/>
  <c r="J33" i="19"/>
  <c r="J19" i="19"/>
  <c r="J17" i="19"/>
  <c r="F43" i="12"/>
  <c r="C43" i="12" s="1"/>
  <c r="F31" i="16" s="1"/>
  <c r="J53" i="19"/>
  <c r="J43" i="19"/>
  <c r="D10" i="12"/>
  <c r="C10" i="12" s="1"/>
  <c r="D12" i="12"/>
  <c r="D9" i="12"/>
  <c r="D11" i="12"/>
  <c r="C11" i="12" s="1"/>
  <c r="E51" i="12"/>
  <c r="O5" i="12"/>
  <c r="N15" i="12"/>
  <c r="F54" i="16"/>
  <c r="M28" i="12"/>
  <c r="P11" i="12"/>
  <c r="M19" i="12"/>
  <c r="C16" i="12"/>
  <c r="E19" i="12"/>
  <c r="E56" i="12"/>
  <c r="E152" i="12"/>
  <c r="F152" i="12" s="1"/>
  <c r="C152" i="12" s="1"/>
  <c r="F18" i="4"/>
  <c r="D18" i="4" s="1"/>
  <c r="F54" i="12"/>
  <c r="C54" i="12" s="1"/>
  <c r="F35" i="16" s="1"/>
  <c r="D5" i="12"/>
  <c r="C5" i="12" s="1"/>
  <c r="D4" i="12"/>
  <c r="C4" i="12" s="1"/>
  <c r="D3" i="12"/>
  <c r="C3" i="12" s="1"/>
  <c r="F37" i="12"/>
  <c r="C17" i="12"/>
  <c r="C18" i="12"/>
  <c r="F9" i="4"/>
  <c r="D9" i="4" s="1"/>
  <c r="G9" i="5" s="1"/>
  <c r="C20" i="12"/>
  <c r="F26" i="4"/>
  <c r="D26" i="4" s="1"/>
  <c r="F9" i="3"/>
  <c r="G9" i="3" s="1"/>
  <c r="E9" i="3" s="1"/>
  <c r="F6" i="3"/>
  <c r="G6" i="3" s="1"/>
  <c r="E6" i="3" s="1"/>
  <c r="F13" i="3"/>
  <c r="G13" i="3" s="1"/>
  <c r="E13" i="3" s="1"/>
  <c r="F10" i="3"/>
  <c r="G10" i="3" s="1"/>
  <c r="E10" i="3" s="1"/>
  <c r="F2" i="3"/>
  <c r="G2" i="3" s="1"/>
  <c r="E2" i="3" s="1"/>
  <c r="E3" i="4"/>
  <c r="F3" i="4" s="1"/>
  <c r="D3" i="4" s="1"/>
  <c r="F5" i="3"/>
  <c r="G5" i="3" s="1"/>
  <c r="E5" i="3" s="1"/>
  <c r="F7" i="3"/>
  <c r="G7" i="3" s="1"/>
  <c r="E7" i="3" s="1"/>
  <c r="F3" i="3"/>
  <c r="G3" i="3" s="1"/>
  <c r="E3" i="3" s="1"/>
  <c r="F11" i="3"/>
  <c r="G11" i="3" s="1"/>
  <c r="E11" i="3" s="1"/>
  <c r="F12" i="3"/>
  <c r="G12" i="3" s="1"/>
  <c r="E12" i="3" s="1"/>
  <c r="F8" i="3"/>
  <c r="G8" i="3" s="1"/>
  <c r="E8" i="3" s="1"/>
  <c r="F4" i="3"/>
  <c r="G4" i="3" s="1"/>
  <c r="E4" i="3" s="1"/>
  <c r="L29" i="12"/>
  <c r="O12" i="12"/>
  <c r="E6" i="12"/>
  <c r="E49" i="12"/>
  <c r="L157" i="12"/>
  <c r="L20" i="12"/>
  <c r="M16" i="12"/>
  <c r="E23" i="12"/>
  <c r="F23" i="12" s="1"/>
  <c r="F58" i="16"/>
  <c r="C19" i="12"/>
  <c r="F36" i="12"/>
  <c r="C13" i="12"/>
  <c r="E60" i="12"/>
  <c r="L28" i="12"/>
  <c r="O11" i="12"/>
  <c r="F53" i="16"/>
  <c r="N5" i="12"/>
  <c r="L19" i="12"/>
  <c r="M15" i="12"/>
  <c r="E77" i="22"/>
  <c r="E61" i="22"/>
  <c r="E45" i="22"/>
  <c r="E29" i="22"/>
  <c r="E13" i="22"/>
  <c r="E82" i="22"/>
  <c r="E66" i="22"/>
  <c r="E50" i="22"/>
  <c r="E34" i="22"/>
  <c r="E18" i="22"/>
  <c r="E2" i="22"/>
  <c r="E12" i="22"/>
  <c r="E87" i="22"/>
  <c r="E71" i="22"/>
  <c r="E55" i="22"/>
  <c r="E39" i="22"/>
  <c r="E23" i="22"/>
  <c r="E7" i="22"/>
  <c r="E76" i="22"/>
  <c r="E60" i="22"/>
  <c r="E44" i="22"/>
  <c r="E28" i="22"/>
  <c r="E81" i="22"/>
  <c r="E65" i="22"/>
  <c r="E49" i="22"/>
  <c r="E33" i="22"/>
  <c r="E17" i="22"/>
  <c r="E86" i="22"/>
  <c r="E70" i="22"/>
  <c r="E54" i="22"/>
  <c r="E38" i="22"/>
  <c r="E22" i="22"/>
  <c r="E6" i="22"/>
  <c r="E91" i="22"/>
  <c r="E75" i="22"/>
  <c r="E59" i="22"/>
  <c r="E43" i="22"/>
  <c r="E27" i="22"/>
  <c r="E11" i="22"/>
  <c r="E80" i="22"/>
  <c r="E64" i="22"/>
  <c r="E48" i="22"/>
  <c r="E32" i="22"/>
  <c r="E16" i="22"/>
  <c r="E85" i="22"/>
  <c r="E69" i="22"/>
  <c r="E53" i="22"/>
  <c r="E37" i="22"/>
  <c r="E21" i="22"/>
  <c r="E5" i="22"/>
  <c r="E90" i="22"/>
  <c r="E74" i="22"/>
  <c r="E58" i="22"/>
  <c r="E42" i="22"/>
  <c r="E26" i="22"/>
  <c r="E10" i="22"/>
  <c r="E79" i="22"/>
  <c r="E63" i="22"/>
  <c r="E47" i="22"/>
  <c r="E31" i="22"/>
  <c r="E15" i="22"/>
  <c r="E36" i="22"/>
  <c r="E4" i="22"/>
  <c r="E84" i="22"/>
  <c r="E68" i="22"/>
  <c r="E52" i="22"/>
  <c r="E20" i="22"/>
  <c r="E89" i="22"/>
  <c r="E73" i="22"/>
  <c r="E57" i="22"/>
  <c r="E41" i="22"/>
  <c r="E25" i="22"/>
  <c r="E9" i="22"/>
  <c r="E3" i="22"/>
  <c r="E83" i="22"/>
  <c r="E46" i="22"/>
  <c r="E24" i="22"/>
  <c r="E67" i="22"/>
  <c r="E30" i="22"/>
  <c r="E8" i="22"/>
  <c r="E88" i="22"/>
  <c r="E19" i="22"/>
  <c r="E51" i="22"/>
  <c r="E14" i="22"/>
  <c r="E72" i="22"/>
  <c r="E35" i="22"/>
  <c r="E78" i="22"/>
  <c r="E56" i="22"/>
  <c r="E62" i="22"/>
  <c r="E40" i="22"/>
  <c r="F6" i="4"/>
  <c r="D6" i="4" s="1"/>
  <c r="F140" i="12"/>
  <c r="C140" i="12" s="1"/>
  <c r="C12" i="12"/>
  <c r="F108" i="12"/>
  <c r="C108" i="12" s="1"/>
  <c r="F48" i="4"/>
  <c r="D48" i="4" s="1"/>
  <c r="C14" i="12"/>
  <c r="F107" i="4"/>
  <c r="D107" i="4" s="1"/>
  <c r="E107" i="7" s="1"/>
  <c r="F55" i="16"/>
  <c r="N28" i="12"/>
  <c r="P5" i="12"/>
  <c r="N19" i="12"/>
  <c r="O15" i="12"/>
  <c r="Q11" i="12"/>
  <c r="E44" i="12"/>
  <c r="F38" i="12"/>
  <c r="F99" i="4"/>
  <c r="D99" i="4" s="1"/>
  <c r="E99" i="7" s="1"/>
  <c r="C15" i="12"/>
  <c r="F10" i="4"/>
  <c r="D10" i="4" s="1"/>
  <c r="E10" i="7" s="1"/>
  <c r="F8" i="4"/>
  <c r="D8" i="4" s="1"/>
  <c r="E8" i="7" s="1"/>
  <c r="C7" i="12"/>
  <c r="E99" i="12"/>
  <c r="F49" i="16"/>
  <c r="C9" i="12"/>
  <c r="E117" i="12"/>
  <c r="F117" i="12" s="1"/>
  <c r="C117" i="12" s="1"/>
  <c r="F43" i="16" s="1"/>
  <c r="E32" i="12"/>
  <c r="F32" i="12" s="1"/>
  <c r="C32" i="12" s="1"/>
  <c r="E30" i="12"/>
  <c r="F30" i="12" s="1"/>
  <c r="C30" i="12" s="1"/>
  <c r="F113" i="4"/>
  <c r="D113" i="4" s="1"/>
  <c r="F81" i="12"/>
  <c r="C81" i="12" s="1"/>
  <c r="F77" i="4"/>
  <c r="D77" i="4" s="1"/>
  <c r="F81" i="4"/>
  <c r="D81" i="4" s="1"/>
  <c r="F110" i="12"/>
  <c r="C110" i="12" s="1"/>
  <c r="F124" i="12"/>
  <c r="C124" i="12" s="1"/>
  <c r="F67" i="4"/>
  <c r="D67" i="4" s="1"/>
  <c r="F74" i="12"/>
  <c r="C74" i="12" s="1"/>
  <c r="F91" i="4"/>
  <c r="D91" i="4" s="1"/>
  <c r="F102" i="4"/>
  <c r="D102" i="4" s="1"/>
  <c r="F86" i="4"/>
  <c r="D86" i="4" s="1"/>
  <c r="F104" i="4"/>
  <c r="D104" i="4" s="1"/>
  <c r="F83" i="12"/>
  <c r="C83" i="12" s="1"/>
  <c r="F23" i="4"/>
  <c r="D23" i="4" s="1"/>
  <c r="F59" i="4"/>
  <c r="D59" i="4" s="1"/>
  <c r="E24" i="12"/>
  <c r="F24" i="12" s="1"/>
  <c r="C24" i="12" s="1"/>
  <c r="E100" i="12"/>
  <c r="F100" i="12" s="1"/>
  <c r="C100" i="12" s="1"/>
  <c r="E33" i="12"/>
  <c r="F33" i="12" s="1"/>
  <c r="C33" i="12" s="1"/>
  <c r="E2" i="12"/>
  <c r="F2" i="12" s="1"/>
  <c r="C2" i="12" s="1"/>
  <c r="E25" i="12"/>
  <c r="F25" i="12" s="1"/>
  <c r="C25" i="12" s="1"/>
  <c r="E21" i="12"/>
  <c r="F21" i="12" s="1"/>
  <c r="F2" i="16"/>
  <c r="E26" i="12"/>
  <c r="E3" i="12"/>
  <c r="E17" i="12"/>
  <c r="E9" i="12"/>
  <c r="E13" i="12"/>
  <c r="F88" i="4"/>
  <c r="D88" i="4" s="1"/>
  <c r="F76" i="4"/>
  <c r="D76" i="4" s="1"/>
  <c r="F90" i="4"/>
  <c r="D90" i="4" s="1"/>
  <c r="F137" i="12"/>
  <c r="C137" i="12" s="1"/>
  <c r="F72" i="12"/>
  <c r="C72" i="12" s="1"/>
  <c r="F99" i="12"/>
  <c r="C99" i="12" s="1"/>
  <c r="F132" i="12"/>
  <c r="C132" i="12" s="1"/>
  <c r="F106" i="4"/>
  <c r="D106" i="4" s="1"/>
  <c r="F123" i="12"/>
  <c r="C123" i="12" s="1"/>
  <c r="F115" i="4"/>
  <c r="D115" i="4" s="1"/>
  <c r="F135" i="12"/>
  <c r="C135" i="12" s="1"/>
  <c r="F106" i="12"/>
  <c r="C106" i="12" s="1"/>
  <c r="F66" i="4"/>
  <c r="D66" i="4" s="1"/>
  <c r="F51" i="4"/>
  <c r="D51" i="4" s="1"/>
  <c r="F114" i="4"/>
  <c r="D114" i="4" s="1"/>
  <c r="F121" i="12"/>
  <c r="C121" i="12" s="1"/>
  <c r="F127" i="12"/>
  <c r="C127" i="12" s="1"/>
  <c r="F45" i="16" s="1"/>
  <c r="F125" i="12"/>
  <c r="C125" i="12" s="1"/>
  <c r="E155" i="12"/>
  <c r="F155" i="12" s="1"/>
  <c r="C155" i="12" s="1"/>
  <c r="E139" i="12"/>
  <c r="F139" i="12" s="1"/>
  <c r="C139" i="12" s="1"/>
  <c r="E154" i="12"/>
  <c r="F154" i="12" s="1"/>
  <c r="C154" i="12" s="1"/>
  <c r="E153" i="12"/>
  <c r="F153" i="12" s="1"/>
  <c r="C153" i="12" s="1"/>
  <c r="E149" i="12"/>
  <c r="F149" i="12" s="1"/>
  <c r="C149" i="12" s="1"/>
  <c r="F53" i="4"/>
  <c r="D53" i="4" s="1"/>
  <c r="F148" i="12"/>
  <c r="C148" i="12" s="1"/>
  <c r="F4" i="16" s="1"/>
  <c r="F115" i="12"/>
  <c r="C115" i="12" s="1"/>
  <c r="F71" i="4"/>
  <c r="D71" i="4" s="1"/>
  <c r="F75" i="12"/>
  <c r="C75" i="12" s="1"/>
  <c r="F59" i="12"/>
  <c r="C59" i="12" s="1"/>
  <c r="G18" i="5"/>
  <c r="E18" i="7"/>
  <c r="E18" i="6"/>
  <c r="F100" i="4"/>
  <c r="D100" i="4" s="1"/>
  <c r="F74" i="4"/>
  <c r="D74" i="4" s="1"/>
  <c r="F84" i="12"/>
  <c r="C84" i="12" s="1"/>
  <c r="F147" i="12"/>
  <c r="C147" i="12" s="1"/>
  <c r="F12" i="4"/>
  <c r="D12" i="4" s="1"/>
  <c r="F65" i="4"/>
  <c r="D65" i="4" s="1"/>
  <c r="F128" i="12"/>
  <c r="C128" i="12" s="1"/>
  <c r="F60" i="4"/>
  <c r="D60" i="4" s="1"/>
  <c r="F78" i="12"/>
  <c r="C78" i="12" s="1"/>
  <c r="F118" i="4"/>
  <c r="D118" i="4" s="1"/>
  <c r="F60" i="12"/>
  <c r="C60" i="12" s="1"/>
  <c r="F47" i="4"/>
  <c r="D47" i="4" s="1"/>
  <c r="E107" i="6"/>
  <c r="F61" i="4"/>
  <c r="D61" i="4" s="1"/>
  <c r="F94" i="12"/>
  <c r="C94" i="12" s="1"/>
  <c r="F45" i="4"/>
  <c r="D45" i="4" s="1"/>
  <c r="F107" i="12"/>
  <c r="C107" i="12" s="1"/>
  <c r="E6" i="6"/>
  <c r="E6" i="7"/>
  <c r="G6" i="5"/>
  <c r="F33" i="4"/>
  <c r="D33" i="4" s="1"/>
  <c r="C27" i="12"/>
  <c r="C29" i="12"/>
  <c r="C28" i="12"/>
  <c r="D21" i="12"/>
  <c r="C6" i="12"/>
  <c r="C8" i="12"/>
  <c r="D22" i="12"/>
  <c r="C37" i="12"/>
  <c r="C35" i="12"/>
  <c r="C26" i="12"/>
  <c r="D23" i="12"/>
  <c r="F130" i="12"/>
  <c r="C130" i="12" s="1"/>
  <c r="F145" i="12"/>
  <c r="C145" i="12" s="1"/>
  <c r="E156" i="12"/>
  <c r="F156" i="12" s="1"/>
  <c r="C156" i="12" s="1"/>
  <c r="E120" i="12"/>
  <c r="F120" i="12" s="1"/>
  <c r="C120" i="12" s="1"/>
  <c r="F44" i="16" s="1"/>
  <c r="E31" i="12"/>
  <c r="F31" i="12" s="1"/>
  <c r="C31" i="12" s="1"/>
  <c r="F117" i="4"/>
  <c r="D117" i="4" s="1"/>
  <c r="F96" i="4"/>
  <c r="D96" i="4" s="1"/>
  <c r="F44" i="4"/>
  <c r="D44" i="4" s="1"/>
  <c r="E26" i="7"/>
  <c r="G26" i="5"/>
  <c r="E26" i="6"/>
  <c r="F133" i="12"/>
  <c r="C133" i="12" s="1"/>
  <c r="F57" i="12"/>
  <c r="C57" i="12" s="1"/>
  <c r="F37" i="16" s="1"/>
  <c r="F41" i="4"/>
  <c r="D41" i="4" s="1"/>
  <c r="F98" i="12"/>
  <c r="C98" i="12" s="1"/>
  <c r="E9" i="7"/>
  <c r="F58" i="4"/>
  <c r="D58" i="4" s="1"/>
  <c r="F76" i="12"/>
  <c r="C76" i="12" s="1"/>
  <c r="F61" i="12"/>
  <c r="C61" i="12" s="1"/>
  <c r="F50" i="12"/>
  <c r="C50" i="12" s="1"/>
  <c r="F38" i="16" s="1"/>
  <c r="F113" i="12"/>
  <c r="C113" i="12" s="1"/>
  <c r="F109" i="12"/>
  <c r="C109" i="12" s="1"/>
  <c r="F46" i="16" s="1"/>
  <c r="F40" i="12"/>
  <c r="C40" i="12" s="1"/>
  <c r="F30" i="16" s="1"/>
  <c r="F86" i="12"/>
  <c r="C86" i="12" s="1"/>
  <c r="F39" i="16" s="1"/>
  <c r="F92" i="12"/>
  <c r="C92" i="12" s="1"/>
  <c r="F33" i="16" s="1"/>
  <c r="F88" i="12"/>
  <c r="C88" i="12" s="1"/>
  <c r="F40" i="16" s="1"/>
  <c r="F66" i="12"/>
  <c r="C66" i="12" s="1"/>
  <c r="F58" i="12"/>
  <c r="C58" i="12" s="1"/>
  <c r="F102" i="12"/>
  <c r="C102" i="12" s="1"/>
  <c r="F47" i="12"/>
  <c r="C47" i="12" s="1"/>
  <c r="F104" i="12"/>
  <c r="C104" i="12" s="1"/>
  <c r="F79" i="12"/>
  <c r="C79" i="12" s="1"/>
  <c r="F119" i="12"/>
  <c r="C119" i="12" s="1"/>
  <c r="F67" i="12"/>
  <c r="C67" i="12" s="1"/>
  <c r="F63" i="12"/>
  <c r="C63" i="12" s="1"/>
  <c r="F48" i="12"/>
  <c r="C48" i="12" s="1"/>
  <c r="R11" i="12"/>
  <c r="Q5" i="12"/>
  <c r="F114" i="12"/>
  <c r="C114" i="12" s="1"/>
  <c r="F44" i="12"/>
  <c r="C44" i="12" s="1"/>
  <c r="F46" i="12"/>
  <c r="C46" i="12" s="1"/>
  <c r="F93" i="12"/>
  <c r="C93" i="12" s="1"/>
  <c r="F34" i="16" s="1"/>
  <c r="F56" i="12"/>
  <c r="C56" i="12" s="1"/>
  <c r="F36" i="16" s="1"/>
  <c r="E39" i="12"/>
  <c r="F39" i="12" s="1"/>
  <c r="C39" i="12" s="1"/>
  <c r="F45" i="12"/>
  <c r="C45" i="12" s="1"/>
  <c r="F103" i="12"/>
  <c r="C103" i="12" s="1"/>
  <c r="F56" i="16"/>
  <c r="F49" i="12"/>
  <c r="C49" i="12" s="1"/>
  <c r="F22" i="12"/>
  <c r="O19" i="12"/>
  <c r="P15" i="12"/>
  <c r="O28" i="12"/>
  <c r="F85" i="4"/>
  <c r="D85" i="4" s="1"/>
  <c r="F30" i="4"/>
  <c r="D30" i="4" s="1"/>
  <c r="F105" i="4"/>
  <c r="D105" i="4" s="1"/>
  <c r="F129" i="12"/>
  <c r="C129" i="12" s="1"/>
  <c r="F42" i="12"/>
  <c r="C42" i="12" s="1"/>
  <c r="F126" i="12"/>
  <c r="C126" i="12" s="1"/>
  <c r="F41" i="12"/>
  <c r="C41" i="12" s="1"/>
  <c r="F70" i="12"/>
  <c r="C70" i="12" s="1"/>
  <c r="F32" i="16" s="1"/>
  <c r="F75" i="4"/>
  <c r="D75" i="4" s="1"/>
  <c r="F25" i="4"/>
  <c r="D25" i="4" s="1"/>
  <c r="F50" i="4"/>
  <c r="D50" i="4" s="1"/>
  <c r="F91" i="12"/>
  <c r="C91" i="12" s="1"/>
  <c r="F22" i="4"/>
  <c r="D22" i="4" s="1"/>
  <c r="F89" i="4"/>
  <c r="D89" i="4" s="1"/>
  <c r="F97" i="4"/>
  <c r="D97" i="4" s="1"/>
  <c r="F83" i="4"/>
  <c r="D83" i="4" s="1"/>
  <c r="F138" i="12"/>
  <c r="C138" i="12" s="1"/>
  <c r="F43" i="4"/>
  <c r="D43" i="4" s="1"/>
  <c r="F142" i="12"/>
  <c r="C142" i="12" s="1"/>
  <c r="F53" i="12"/>
  <c r="C53" i="12" s="1"/>
  <c r="C36" i="12"/>
  <c r="F82" i="12"/>
  <c r="C82" i="12" s="1"/>
  <c r="F73" i="12"/>
  <c r="C73" i="12" s="1"/>
  <c r="F37" i="4"/>
  <c r="D37" i="4" s="1"/>
  <c r="F15" i="4"/>
  <c r="D15" i="4" s="1"/>
  <c r="F55" i="12"/>
  <c r="C55" i="12" s="1"/>
  <c r="F62" i="4"/>
  <c r="D62" i="4" s="1"/>
  <c r="F122" i="12"/>
  <c r="C122" i="12" s="1"/>
  <c r="E80" i="12"/>
  <c r="E34" i="12"/>
  <c r="F34" i="12" s="1"/>
  <c r="C34" i="12" s="1"/>
  <c r="E150" i="12"/>
  <c r="F151" i="12"/>
  <c r="C151" i="12" s="1"/>
  <c r="F116" i="12"/>
  <c r="C116" i="12" s="1"/>
  <c r="F5" i="16" s="1"/>
  <c r="F5" i="4"/>
  <c r="D5" i="4" s="1"/>
  <c r="F112" i="4"/>
  <c r="D112" i="4" s="1"/>
  <c r="F7" i="4"/>
  <c r="D7" i="4" s="1"/>
  <c r="F79" i="4"/>
  <c r="D79" i="4" s="1"/>
  <c r="F87" i="12"/>
  <c r="C87" i="12" s="1"/>
  <c r="E48" i="7"/>
  <c r="G48" i="5"/>
  <c r="E48" i="6"/>
  <c r="F89" i="12"/>
  <c r="C89" i="12" s="1"/>
  <c r="F41" i="16" s="1"/>
  <c r="F96" i="12"/>
  <c r="C96" i="12" s="1"/>
  <c r="F40" i="4"/>
  <c r="D40" i="4" s="1"/>
  <c r="E4" i="4"/>
  <c r="F4" i="4" s="1"/>
  <c r="D4" i="4" s="1"/>
  <c r="F29" i="4"/>
  <c r="D29" i="4" s="1"/>
  <c r="F13" i="4"/>
  <c r="D13" i="4" s="1"/>
  <c r="F119" i="4"/>
  <c r="D119" i="4" s="1"/>
  <c r="F27" i="4"/>
  <c r="D27" i="4" s="1"/>
  <c r="F39" i="4"/>
  <c r="D39" i="4" s="1"/>
  <c r="F63" i="4"/>
  <c r="D63" i="4" s="1"/>
  <c r="F87" i="4"/>
  <c r="D87" i="4" s="1"/>
  <c r="F31" i="4"/>
  <c r="D31" i="4" s="1"/>
  <c r="F55" i="4"/>
  <c r="D55" i="4" s="1"/>
  <c r="F103" i="4"/>
  <c r="D103" i="4" s="1"/>
  <c r="F92" i="4"/>
  <c r="D92" i="4" s="1"/>
  <c r="F11" i="4"/>
  <c r="D11" i="4" s="1"/>
  <c r="F93" i="4"/>
  <c r="D93" i="4" s="1"/>
  <c r="F95" i="4"/>
  <c r="D95" i="4" s="1"/>
  <c r="F16" i="4"/>
  <c r="D16" i="4" s="1"/>
  <c r="F144" i="12"/>
  <c r="C144" i="12" s="1"/>
  <c r="F47" i="16" s="1"/>
  <c r="F136" i="12"/>
  <c r="C136" i="12" s="1"/>
  <c r="F98" i="4"/>
  <c r="D98" i="4" s="1"/>
  <c r="F109" i="4"/>
  <c r="D109" i="4" s="1"/>
  <c r="F56" i="4"/>
  <c r="D56" i="4" s="1"/>
  <c r="F95" i="12"/>
  <c r="C95" i="12" s="1"/>
  <c r="F146" i="12"/>
  <c r="C146" i="12" s="1"/>
  <c r="F51" i="12"/>
  <c r="C51" i="12" s="1"/>
  <c r="F24" i="4"/>
  <c r="D24" i="4" s="1"/>
  <c r="F52" i="4"/>
  <c r="D52" i="4" s="1"/>
  <c r="F94" i="4"/>
  <c r="D94" i="4" s="1"/>
  <c r="F28" i="4"/>
  <c r="D28" i="4" s="1"/>
  <c r="F34" i="4"/>
  <c r="D34" i="4" s="1"/>
  <c r="F68" i="4"/>
  <c r="D68" i="4" s="1"/>
  <c r="F35" i="4"/>
  <c r="D35" i="4" s="1"/>
  <c r="F72" i="4"/>
  <c r="D72" i="4" s="1"/>
  <c r="F131" i="12"/>
  <c r="C131" i="12" s="1"/>
  <c r="F3" i="16" s="1"/>
  <c r="F108" i="4"/>
  <c r="D108" i="4" s="1"/>
  <c r="F69" i="12"/>
  <c r="C69" i="12" s="1"/>
  <c r="F64" i="4"/>
  <c r="D64" i="4" s="1"/>
  <c r="F80" i="4"/>
  <c r="D80" i="4" s="1"/>
  <c r="C38" i="12"/>
  <c r="F82" i="4"/>
  <c r="D82" i="4" s="1"/>
  <c r="F116" i="4"/>
  <c r="D116" i="4" s="1"/>
  <c r="E71" i="12"/>
  <c r="F71" i="12" s="1"/>
  <c r="C71" i="12" s="1"/>
  <c r="E27" i="12"/>
  <c r="E18" i="12"/>
  <c r="E10" i="12"/>
  <c r="F50" i="16"/>
  <c r="E4" i="12"/>
  <c r="E14" i="12"/>
  <c r="F20" i="4"/>
  <c r="D20" i="4" s="1"/>
  <c r="F14" i="4"/>
  <c r="D14" i="4" s="1"/>
  <c r="F32" i="4"/>
  <c r="D32" i="4" s="1"/>
  <c r="F101" i="12"/>
  <c r="C101" i="12" s="1"/>
  <c r="F68" i="12"/>
  <c r="C68" i="12" s="1"/>
  <c r="F19" i="4"/>
  <c r="D19" i="4" s="1"/>
  <c r="F101" i="4"/>
  <c r="D101" i="4" s="1"/>
  <c r="F70" i="4"/>
  <c r="D70" i="4" s="1"/>
  <c r="F97" i="12"/>
  <c r="C97" i="12" s="1"/>
  <c r="F112" i="12"/>
  <c r="C112" i="12" s="1"/>
  <c r="F143" i="12"/>
  <c r="C143" i="12" s="1"/>
  <c r="F105" i="12"/>
  <c r="C105" i="12" s="1"/>
  <c r="F57" i="4"/>
  <c r="D57" i="4" s="1"/>
  <c r="F54" i="4"/>
  <c r="D54" i="4" s="1"/>
  <c r="G8" i="5"/>
  <c r="F49" i="4"/>
  <c r="D49" i="4" s="1"/>
  <c r="F65" i="12"/>
  <c r="C65" i="12" s="1"/>
  <c r="F111" i="12"/>
  <c r="C111" i="12" s="1"/>
  <c r="E52" i="12"/>
  <c r="F52" i="12" s="1"/>
  <c r="C52" i="12" s="1"/>
  <c r="M14" i="12"/>
  <c r="L27" i="12"/>
  <c r="N4" i="12"/>
  <c r="O10" i="12"/>
  <c r="L18" i="12"/>
  <c r="F17" i="4"/>
  <c r="D17" i="4" s="1"/>
  <c r="F141" i="12"/>
  <c r="C141" i="12" s="1"/>
  <c r="F90" i="12"/>
  <c r="C90" i="12" s="1"/>
  <c r="F42" i="16" s="1"/>
  <c r="F118" i="12"/>
  <c r="C118" i="12" s="1"/>
  <c r="F85" i="12"/>
  <c r="C85" i="12" s="1"/>
  <c r="F78" i="4"/>
  <c r="D78" i="4" s="1"/>
  <c r="F36" i="4"/>
  <c r="D36" i="4" s="1"/>
  <c r="F64" i="12"/>
  <c r="C64" i="12" s="1"/>
  <c r="F38" i="4"/>
  <c r="D38" i="4" s="1"/>
  <c r="F84" i="4"/>
  <c r="D84" i="4" s="1"/>
  <c r="F42" i="4"/>
  <c r="D42" i="4" s="1"/>
  <c r="F46" i="4"/>
  <c r="D46" i="4" s="1"/>
  <c r="F73" i="4"/>
  <c r="D73" i="4" s="1"/>
  <c r="F69" i="4"/>
  <c r="D69" i="4" s="1"/>
  <c r="F21" i="4"/>
  <c r="D21" i="4" s="1"/>
  <c r="F110" i="4"/>
  <c r="D110" i="4" s="1"/>
  <c r="F62" i="12"/>
  <c r="C62" i="12" s="1"/>
  <c r="F134" i="12"/>
  <c r="C134" i="12" s="1"/>
  <c r="F111" i="4"/>
  <c r="D111" i="4" s="1"/>
  <c r="F77" i="12"/>
  <c r="C77" i="12" s="1"/>
  <c r="E9" i="6" l="1"/>
  <c r="E8" i="6"/>
  <c r="E99" i="6"/>
  <c r="G99" i="5"/>
  <c r="G107" i="5"/>
  <c r="E10" i="6"/>
  <c r="G10" i="5"/>
  <c r="J8" i="3"/>
  <c r="J3" i="3"/>
  <c r="J4" i="3"/>
  <c r="J12" i="3"/>
  <c r="J2" i="3"/>
  <c r="J5" i="3"/>
  <c r="J9" i="3"/>
  <c r="J13" i="3"/>
  <c r="J6" i="3"/>
  <c r="J10" i="3"/>
  <c r="J7" i="3"/>
  <c r="J11" i="3"/>
  <c r="E3" i="6"/>
  <c r="F3" i="6" s="1"/>
  <c r="D3" i="6" s="1"/>
  <c r="E3" i="7"/>
  <c r="F3" i="7" s="1"/>
  <c r="D3" i="7" s="1"/>
  <c r="G3" i="5"/>
  <c r="H3" i="5" s="1"/>
  <c r="F3" i="5" s="1"/>
  <c r="E98" i="7"/>
  <c r="F98" i="7" s="1"/>
  <c r="D98" i="7" s="1"/>
  <c r="G98" i="5"/>
  <c r="H98" i="5" s="1"/>
  <c r="F98" i="5" s="1"/>
  <c r="E98" i="6"/>
  <c r="F98" i="6" s="1"/>
  <c r="D98" i="6" s="1"/>
  <c r="G67" i="5"/>
  <c r="H67" i="5" s="1"/>
  <c r="F67" i="5" s="1"/>
  <c r="E67" i="7"/>
  <c r="F67" i="7" s="1"/>
  <c r="D67" i="7" s="1"/>
  <c r="E67" i="6"/>
  <c r="F67" i="6" s="1"/>
  <c r="D67" i="6" s="1"/>
  <c r="E36" i="7"/>
  <c r="F36" i="7" s="1"/>
  <c r="D36" i="7" s="1"/>
  <c r="G36" i="5"/>
  <c r="H36" i="5" s="1"/>
  <c r="F36" i="5" s="1"/>
  <c r="E36" i="6"/>
  <c r="F36" i="6" s="1"/>
  <c r="D36" i="6" s="1"/>
  <c r="H8" i="5"/>
  <c r="F8" i="5" s="1"/>
  <c r="G20" i="5"/>
  <c r="H20" i="5" s="1"/>
  <c r="F20" i="5" s="1"/>
  <c r="E20" i="7"/>
  <c r="F20" i="7" s="1"/>
  <c r="D20" i="7" s="1"/>
  <c r="E20" i="6"/>
  <c r="F20" i="6" s="1"/>
  <c r="D20" i="6" s="1"/>
  <c r="G72" i="5"/>
  <c r="H72" i="5" s="1"/>
  <c r="F72" i="5" s="1"/>
  <c r="E72" i="7"/>
  <c r="F72" i="7" s="1"/>
  <c r="D72" i="7" s="1"/>
  <c r="E72" i="6"/>
  <c r="F72" i="6" s="1"/>
  <c r="D72" i="6" s="1"/>
  <c r="G16" i="5"/>
  <c r="H16" i="5" s="1"/>
  <c r="F16" i="5" s="1"/>
  <c r="E16" i="7"/>
  <c r="F16" i="7" s="1"/>
  <c r="D16" i="7" s="1"/>
  <c r="E16" i="6"/>
  <c r="F16" i="6" s="1"/>
  <c r="D16" i="6" s="1"/>
  <c r="E40" i="7"/>
  <c r="F40" i="7" s="1"/>
  <c r="D40" i="7" s="1"/>
  <c r="E40" i="6"/>
  <c r="F40" i="6" s="1"/>
  <c r="D40" i="6" s="1"/>
  <c r="G40" i="5"/>
  <c r="H40" i="5" s="1"/>
  <c r="F40" i="5" s="1"/>
  <c r="E58" i="7"/>
  <c r="F58" i="7" s="1"/>
  <c r="D58" i="7" s="1"/>
  <c r="G58" i="5"/>
  <c r="H58" i="5" s="1"/>
  <c r="F58" i="5" s="1"/>
  <c r="E58" i="6"/>
  <c r="F58" i="6" s="1"/>
  <c r="D58" i="6" s="1"/>
  <c r="F6" i="7"/>
  <c r="D6" i="7" s="1"/>
  <c r="E65" i="7"/>
  <c r="F65" i="7" s="1"/>
  <c r="D65" i="7" s="1"/>
  <c r="G65" i="5"/>
  <c r="H65" i="5" s="1"/>
  <c r="F65" i="5" s="1"/>
  <c r="E65" i="6"/>
  <c r="F65" i="6" s="1"/>
  <c r="D65" i="6" s="1"/>
  <c r="G4" i="5"/>
  <c r="H4" i="5" s="1"/>
  <c r="F4" i="5" s="1"/>
  <c r="E4" i="7"/>
  <c r="F4" i="7" s="1"/>
  <c r="D4" i="7" s="1"/>
  <c r="E4" i="6"/>
  <c r="F4" i="6" s="1"/>
  <c r="D4" i="6" s="1"/>
  <c r="F120" i="6"/>
  <c r="D120" i="6" s="1"/>
  <c r="F121" i="6"/>
  <c r="D121" i="6" s="1"/>
  <c r="F122" i="7"/>
  <c r="D122" i="7" s="1"/>
  <c r="F120" i="7"/>
  <c r="D120" i="7" s="1"/>
  <c r="F121" i="7"/>
  <c r="D121" i="7" s="1"/>
  <c r="F123" i="7"/>
  <c r="D123" i="7" s="1"/>
  <c r="F8" i="6"/>
  <c r="D8" i="6" s="1"/>
  <c r="E50" i="7"/>
  <c r="F50" i="7" s="1"/>
  <c r="D50" i="7" s="1"/>
  <c r="G50" i="5"/>
  <c r="H50" i="5" s="1"/>
  <c r="F50" i="5" s="1"/>
  <c r="E50" i="6"/>
  <c r="F50" i="6" s="1"/>
  <c r="D50" i="6" s="1"/>
  <c r="F9" i="6"/>
  <c r="D9" i="6" s="1"/>
  <c r="F6" i="6"/>
  <c r="D6" i="6" s="1"/>
  <c r="E12" i="7"/>
  <c r="F12" i="7" s="1"/>
  <c r="D12" i="7" s="1"/>
  <c r="G12" i="5"/>
  <c r="H12" i="5" s="1"/>
  <c r="F12" i="5" s="1"/>
  <c r="E12" i="6"/>
  <c r="F12" i="6" s="1"/>
  <c r="D12" i="6" s="1"/>
  <c r="E115" i="7"/>
  <c r="F115" i="7" s="1"/>
  <c r="D115" i="7" s="1"/>
  <c r="G115" i="5"/>
  <c r="H115" i="5" s="1"/>
  <c r="F115" i="5" s="1"/>
  <c r="E115" i="6"/>
  <c r="F115" i="6" s="1"/>
  <c r="D115" i="6" s="1"/>
  <c r="E38" i="7"/>
  <c r="F38" i="7" s="1"/>
  <c r="D38" i="7" s="1"/>
  <c r="G38" i="5"/>
  <c r="H38" i="5" s="1"/>
  <c r="F38" i="5" s="1"/>
  <c r="E38" i="6"/>
  <c r="F38" i="6" s="1"/>
  <c r="D38" i="6" s="1"/>
  <c r="G49" i="5"/>
  <c r="H49" i="5" s="1"/>
  <c r="F49" i="5" s="1"/>
  <c r="E49" i="6"/>
  <c r="F49" i="6" s="1"/>
  <c r="D49" i="6" s="1"/>
  <c r="E49" i="7"/>
  <c r="F49" i="7" s="1"/>
  <c r="D49" i="7" s="1"/>
  <c r="E95" i="7"/>
  <c r="F95" i="7" s="1"/>
  <c r="D95" i="7" s="1"/>
  <c r="G95" i="5"/>
  <c r="H95" i="5" s="1"/>
  <c r="F95" i="5" s="1"/>
  <c r="E95" i="6"/>
  <c r="F95" i="6" s="1"/>
  <c r="D95" i="6" s="1"/>
  <c r="F8" i="7"/>
  <c r="D8" i="7" s="1"/>
  <c r="E68" i="7"/>
  <c r="F68" i="7" s="1"/>
  <c r="D68" i="7" s="1"/>
  <c r="G68" i="5"/>
  <c r="H68" i="5" s="1"/>
  <c r="F68" i="5" s="1"/>
  <c r="E68" i="6"/>
  <c r="F68" i="6" s="1"/>
  <c r="D68" i="6" s="1"/>
  <c r="E93" i="7"/>
  <c r="F93" i="7" s="1"/>
  <c r="D93" i="7" s="1"/>
  <c r="G93" i="5"/>
  <c r="H93" i="5" s="1"/>
  <c r="F93" i="5" s="1"/>
  <c r="E93" i="6"/>
  <c r="F93" i="6" s="1"/>
  <c r="D93" i="6" s="1"/>
  <c r="E25" i="7"/>
  <c r="F25" i="7" s="1"/>
  <c r="D25" i="7" s="1"/>
  <c r="G25" i="5"/>
  <c r="H25" i="5" s="1"/>
  <c r="F25" i="5" s="1"/>
  <c r="E25" i="6"/>
  <c r="F25" i="6" s="1"/>
  <c r="D25" i="6" s="1"/>
  <c r="F9" i="7"/>
  <c r="D9" i="7" s="1"/>
  <c r="E81" i="7"/>
  <c r="F81" i="7" s="1"/>
  <c r="D81" i="7" s="1"/>
  <c r="G81" i="5"/>
  <c r="H81" i="5" s="1"/>
  <c r="F81" i="5" s="1"/>
  <c r="E81" i="6"/>
  <c r="F81" i="6" s="1"/>
  <c r="D81" i="6" s="1"/>
  <c r="G109" i="5"/>
  <c r="H109" i="5" s="1"/>
  <c r="F109" i="5" s="1"/>
  <c r="E109" i="7"/>
  <c r="F109" i="7" s="1"/>
  <c r="D109" i="7" s="1"/>
  <c r="E109" i="6"/>
  <c r="F109" i="6" s="1"/>
  <c r="D109" i="6" s="1"/>
  <c r="G78" i="5"/>
  <c r="H78" i="5" s="1"/>
  <c r="F78" i="5" s="1"/>
  <c r="E78" i="7"/>
  <c r="F78" i="7" s="1"/>
  <c r="D78" i="7" s="1"/>
  <c r="E78" i="6"/>
  <c r="F78" i="6" s="1"/>
  <c r="D78" i="6" s="1"/>
  <c r="G35" i="5"/>
  <c r="H35" i="5" s="1"/>
  <c r="F35" i="5" s="1"/>
  <c r="E35" i="7"/>
  <c r="F35" i="7" s="1"/>
  <c r="D35" i="7" s="1"/>
  <c r="E35" i="6"/>
  <c r="F35" i="6" s="1"/>
  <c r="D35" i="6" s="1"/>
  <c r="E62" i="7"/>
  <c r="F62" i="7" s="1"/>
  <c r="D62" i="7" s="1"/>
  <c r="G62" i="5"/>
  <c r="H62" i="5" s="1"/>
  <c r="F62" i="5" s="1"/>
  <c r="E62" i="6"/>
  <c r="F62" i="6" s="1"/>
  <c r="D62" i="6" s="1"/>
  <c r="E54" i="7"/>
  <c r="F54" i="7" s="1"/>
  <c r="D54" i="7" s="1"/>
  <c r="G54" i="5"/>
  <c r="H54" i="5" s="1"/>
  <c r="F54" i="5" s="1"/>
  <c r="E54" i="6"/>
  <c r="F54" i="6" s="1"/>
  <c r="D54" i="6" s="1"/>
  <c r="G34" i="5"/>
  <c r="H34" i="5" s="1"/>
  <c r="F34" i="5" s="1"/>
  <c r="E34" i="7"/>
  <c r="F34" i="7" s="1"/>
  <c r="D34" i="7" s="1"/>
  <c r="E34" i="6"/>
  <c r="F34" i="6" s="1"/>
  <c r="D34" i="6" s="1"/>
  <c r="E11" i="7"/>
  <c r="F11" i="7" s="1"/>
  <c r="D11" i="7" s="1"/>
  <c r="G11" i="5"/>
  <c r="H11" i="5" s="1"/>
  <c r="F11" i="5" s="1"/>
  <c r="E11" i="6"/>
  <c r="F11" i="6" s="1"/>
  <c r="D11" i="6" s="1"/>
  <c r="F48" i="6"/>
  <c r="D48" i="6" s="1"/>
  <c r="G15" i="5"/>
  <c r="H15" i="5" s="1"/>
  <c r="F15" i="5" s="1"/>
  <c r="E15" i="7"/>
  <c r="F15" i="7" s="1"/>
  <c r="D15" i="7" s="1"/>
  <c r="E15" i="6"/>
  <c r="F15" i="6" s="1"/>
  <c r="D15" i="6" s="1"/>
  <c r="G75" i="5"/>
  <c r="H75" i="5" s="1"/>
  <c r="F75" i="5" s="1"/>
  <c r="E75" i="7"/>
  <c r="F75" i="7" s="1"/>
  <c r="D75" i="7" s="1"/>
  <c r="E75" i="6"/>
  <c r="F75" i="6" s="1"/>
  <c r="D75" i="6" s="1"/>
  <c r="H9" i="5"/>
  <c r="F9" i="5" s="1"/>
  <c r="C23" i="12"/>
  <c r="G45" i="5"/>
  <c r="H45" i="5" s="1"/>
  <c r="F45" i="5" s="1"/>
  <c r="E45" i="7"/>
  <c r="F45" i="7" s="1"/>
  <c r="D45" i="7" s="1"/>
  <c r="E45" i="6"/>
  <c r="F45" i="6" s="1"/>
  <c r="D45" i="6" s="1"/>
  <c r="G106" i="5"/>
  <c r="H106" i="5" s="1"/>
  <c r="F106" i="5" s="1"/>
  <c r="E106" i="7"/>
  <c r="F106" i="7" s="1"/>
  <c r="D106" i="7" s="1"/>
  <c r="E106" i="6"/>
  <c r="F106" i="6" s="1"/>
  <c r="D106" i="6" s="1"/>
  <c r="J9" i="14"/>
  <c r="E14" i="13"/>
  <c r="E22" i="13"/>
  <c r="J11" i="14"/>
  <c r="E2" i="13"/>
  <c r="E10" i="13"/>
  <c r="E26" i="13"/>
  <c r="E23" i="13"/>
  <c r="E19" i="13"/>
  <c r="J10" i="14"/>
  <c r="J8" i="14"/>
  <c r="E16" i="13"/>
  <c r="E20" i="13"/>
  <c r="E17" i="13"/>
  <c r="E21" i="13"/>
  <c r="E12" i="13"/>
  <c r="E13" i="13"/>
  <c r="E24" i="13"/>
  <c r="E25" i="13"/>
  <c r="E3" i="13"/>
  <c r="E5" i="13"/>
  <c r="E6" i="13"/>
  <c r="E7" i="13"/>
  <c r="E11" i="13"/>
  <c r="E15" i="13"/>
  <c r="J12" i="14"/>
  <c r="E8" i="13"/>
  <c r="E9" i="13"/>
  <c r="E18" i="13"/>
  <c r="E4" i="13"/>
  <c r="E64" i="7"/>
  <c r="F64" i="7" s="1"/>
  <c r="D64" i="7" s="1"/>
  <c r="G64" i="5"/>
  <c r="H64" i="5" s="1"/>
  <c r="F64" i="5" s="1"/>
  <c r="E64" i="6"/>
  <c r="F64" i="6" s="1"/>
  <c r="D64" i="6" s="1"/>
  <c r="H6" i="5"/>
  <c r="F6" i="5" s="1"/>
  <c r="G111" i="5"/>
  <c r="H111" i="5" s="1"/>
  <c r="F111" i="5" s="1"/>
  <c r="E111" i="7"/>
  <c r="F111" i="7" s="1"/>
  <c r="D111" i="7" s="1"/>
  <c r="E111" i="6"/>
  <c r="F111" i="6" s="1"/>
  <c r="D111" i="6" s="1"/>
  <c r="E57" i="7"/>
  <c r="F57" i="7" s="1"/>
  <c r="D57" i="7" s="1"/>
  <c r="G57" i="5"/>
  <c r="H57" i="5" s="1"/>
  <c r="F57" i="5" s="1"/>
  <c r="E57" i="6"/>
  <c r="F57" i="6" s="1"/>
  <c r="D57" i="6" s="1"/>
  <c r="E28" i="7"/>
  <c r="F28" i="7" s="1"/>
  <c r="D28" i="7" s="1"/>
  <c r="G28" i="5"/>
  <c r="H28" i="5" s="1"/>
  <c r="F28" i="5" s="1"/>
  <c r="E28" i="6"/>
  <c r="F28" i="6" s="1"/>
  <c r="D28" i="6" s="1"/>
  <c r="E92" i="7"/>
  <c r="F92" i="7" s="1"/>
  <c r="D92" i="7" s="1"/>
  <c r="G92" i="5"/>
  <c r="H92" i="5" s="1"/>
  <c r="F92" i="5" s="1"/>
  <c r="E92" i="6"/>
  <c r="F92" i="6" s="1"/>
  <c r="D92" i="6" s="1"/>
  <c r="H48" i="5"/>
  <c r="F48" i="5" s="1"/>
  <c r="G37" i="5"/>
  <c r="H37" i="5" s="1"/>
  <c r="F37" i="5" s="1"/>
  <c r="E37" i="6"/>
  <c r="F37" i="6" s="1"/>
  <c r="D37" i="6" s="1"/>
  <c r="E37" i="7"/>
  <c r="F37" i="7" s="1"/>
  <c r="D37" i="7" s="1"/>
  <c r="G74" i="5"/>
  <c r="H74" i="5" s="1"/>
  <c r="F74" i="5" s="1"/>
  <c r="E74" i="7"/>
  <c r="F74" i="7" s="1"/>
  <c r="D74" i="7" s="1"/>
  <c r="E74" i="6"/>
  <c r="F74" i="6" s="1"/>
  <c r="D74" i="6" s="1"/>
  <c r="E77" i="7"/>
  <c r="F77" i="7" s="1"/>
  <c r="D77" i="7" s="1"/>
  <c r="G77" i="5"/>
  <c r="H77" i="5" s="1"/>
  <c r="F77" i="5" s="1"/>
  <c r="E77" i="6"/>
  <c r="F77" i="6" s="1"/>
  <c r="D77" i="6" s="1"/>
  <c r="G91" i="5"/>
  <c r="H91" i="5" s="1"/>
  <c r="F91" i="5" s="1"/>
  <c r="E91" i="7"/>
  <c r="F91" i="7" s="1"/>
  <c r="D91" i="7" s="1"/>
  <c r="E91" i="6"/>
  <c r="F91" i="6" s="1"/>
  <c r="D91" i="6" s="1"/>
  <c r="E89" i="7"/>
  <c r="F89" i="7" s="1"/>
  <c r="D89" i="7" s="1"/>
  <c r="G89" i="5"/>
  <c r="H89" i="5" s="1"/>
  <c r="F89" i="5" s="1"/>
  <c r="E89" i="6"/>
  <c r="F89" i="6" s="1"/>
  <c r="D89" i="6" s="1"/>
  <c r="G94" i="5"/>
  <c r="H94" i="5" s="1"/>
  <c r="F94" i="5" s="1"/>
  <c r="E94" i="7"/>
  <c r="F94" i="7" s="1"/>
  <c r="D94" i="7" s="1"/>
  <c r="E94" i="6"/>
  <c r="F94" i="6" s="1"/>
  <c r="D94" i="6" s="1"/>
  <c r="G103" i="5"/>
  <c r="H103" i="5" s="1"/>
  <c r="F103" i="5" s="1"/>
  <c r="E103" i="7"/>
  <c r="F103" i="7" s="1"/>
  <c r="D103" i="7" s="1"/>
  <c r="E103" i="6"/>
  <c r="F103" i="6" s="1"/>
  <c r="D103" i="6" s="1"/>
  <c r="F48" i="7"/>
  <c r="D48" i="7" s="1"/>
  <c r="G41" i="5"/>
  <c r="H41" i="5" s="1"/>
  <c r="F41" i="5" s="1"/>
  <c r="E41" i="7"/>
  <c r="F41" i="7" s="1"/>
  <c r="D41" i="7" s="1"/>
  <c r="E41" i="6"/>
  <c r="F41" i="6" s="1"/>
  <c r="D41" i="6" s="1"/>
  <c r="E100" i="7"/>
  <c r="F100" i="7" s="1"/>
  <c r="D100" i="7" s="1"/>
  <c r="G100" i="5"/>
  <c r="H100" i="5" s="1"/>
  <c r="F100" i="5" s="1"/>
  <c r="E100" i="6"/>
  <c r="F100" i="6" s="1"/>
  <c r="D100" i="6" s="1"/>
  <c r="G117" i="5"/>
  <c r="H117" i="5" s="1"/>
  <c r="F117" i="5" s="1"/>
  <c r="E117" i="7"/>
  <c r="F117" i="7" s="1"/>
  <c r="D117" i="7" s="1"/>
  <c r="E117" i="6"/>
  <c r="F117" i="6" s="1"/>
  <c r="D117" i="6" s="1"/>
  <c r="E53" i="7"/>
  <c r="F53" i="7" s="1"/>
  <c r="D53" i="7" s="1"/>
  <c r="G53" i="5"/>
  <c r="H53" i="5" s="1"/>
  <c r="F53" i="5" s="1"/>
  <c r="E53" i="6"/>
  <c r="F53" i="6" s="1"/>
  <c r="D53" i="6" s="1"/>
  <c r="E61" i="7"/>
  <c r="F61" i="7" s="1"/>
  <c r="D61" i="7" s="1"/>
  <c r="G61" i="5"/>
  <c r="H61" i="5" s="1"/>
  <c r="F61" i="5" s="1"/>
  <c r="E61" i="6"/>
  <c r="F61" i="6" s="1"/>
  <c r="D61" i="6" s="1"/>
  <c r="F18" i="6"/>
  <c r="D18" i="6" s="1"/>
  <c r="G113" i="5"/>
  <c r="H113" i="5" s="1"/>
  <c r="F113" i="5" s="1"/>
  <c r="E113" i="7"/>
  <c r="F113" i="7" s="1"/>
  <c r="D113" i="7" s="1"/>
  <c r="E113" i="6"/>
  <c r="F113" i="6" s="1"/>
  <c r="D113" i="6" s="1"/>
  <c r="E13" i="7"/>
  <c r="F13" i="7" s="1"/>
  <c r="D13" i="7" s="1"/>
  <c r="G13" i="5"/>
  <c r="H13" i="5" s="1"/>
  <c r="F13" i="5" s="1"/>
  <c r="E13" i="6"/>
  <c r="F13" i="6" s="1"/>
  <c r="D13" i="6" s="1"/>
  <c r="E33" i="7"/>
  <c r="F33" i="7" s="1"/>
  <c r="D33" i="7" s="1"/>
  <c r="G33" i="5"/>
  <c r="H33" i="5" s="1"/>
  <c r="F33" i="5" s="1"/>
  <c r="E33" i="6"/>
  <c r="F33" i="6" s="1"/>
  <c r="D33" i="6" s="1"/>
  <c r="G17" i="5"/>
  <c r="H17" i="5" s="1"/>
  <c r="F17" i="5" s="1"/>
  <c r="E17" i="7"/>
  <c r="F17" i="7" s="1"/>
  <c r="D17" i="7" s="1"/>
  <c r="E17" i="6"/>
  <c r="F17" i="6" s="1"/>
  <c r="D17" i="6" s="1"/>
  <c r="G31" i="5"/>
  <c r="H31" i="5" s="1"/>
  <c r="F31" i="5" s="1"/>
  <c r="E31" i="7"/>
  <c r="F31" i="7" s="1"/>
  <c r="D31" i="7" s="1"/>
  <c r="E31" i="6"/>
  <c r="F31" i="6" s="1"/>
  <c r="D31" i="6" s="1"/>
  <c r="C22" i="12"/>
  <c r="F107" i="6"/>
  <c r="D107" i="6" s="1"/>
  <c r="F18" i="7"/>
  <c r="D18" i="7" s="1"/>
  <c r="E114" i="7"/>
  <c r="F114" i="7" s="1"/>
  <c r="D114" i="7" s="1"/>
  <c r="G114" i="5"/>
  <c r="H114" i="5" s="1"/>
  <c r="F114" i="5" s="1"/>
  <c r="E114" i="6"/>
  <c r="F114" i="6" s="1"/>
  <c r="D114" i="6" s="1"/>
  <c r="E59" i="7"/>
  <c r="F59" i="7" s="1"/>
  <c r="D59" i="7" s="1"/>
  <c r="G59" i="5"/>
  <c r="H59" i="5" s="1"/>
  <c r="F59" i="5" s="1"/>
  <c r="E59" i="6"/>
  <c r="F59" i="6" s="1"/>
  <c r="D59" i="6" s="1"/>
  <c r="E32" i="7"/>
  <c r="F32" i="7" s="1"/>
  <c r="D32" i="7" s="1"/>
  <c r="G32" i="5"/>
  <c r="H32" i="5" s="1"/>
  <c r="F32" i="5" s="1"/>
  <c r="E32" i="6"/>
  <c r="F32" i="6" s="1"/>
  <c r="D32" i="6" s="1"/>
  <c r="E22" i="7"/>
  <c r="F22" i="7" s="1"/>
  <c r="D22" i="7" s="1"/>
  <c r="E22" i="6"/>
  <c r="F22" i="6" s="1"/>
  <c r="D22" i="6" s="1"/>
  <c r="G22" i="5"/>
  <c r="H22" i="5" s="1"/>
  <c r="F22" i="5" s="1"/>
  <c r="E52" i="7"/>
  <c r="F52" i="7" s="1"/>
  <c r="D52" i="7" s="1"/>
  <c r="G52" i="5"/>
  <c r="H52" i="5" s="1"/>
  <c r="F52" i="5" s="1"/>
  <c r="E52" i="6"/>
  <c r="F52" i="6" s="1"/>
  <c r="D52" i="6" s="1"/>
  <c r="E24" i="7"/>
  <c r="F24" i="7" s="1"/>
  <c r="D24" i="7" s="1"/>
  <c r="G24" i="5"/>
  <c r="H24" i="5" s="1"/>
  <c r="F24" i="5" s="1"/>
  <c r="E24" i="6"/>
  <c r="F24" i="6" s="1"/>
  <c r="D24" i="6" s="1"/>
  <c r="G21" i="5"/>
  <c r="H21" i="5" s="1"/>
  <c r="F21" i="5" s="1"/>
  <c r="E21" i="7"/>
  <c r="F21" i="7" s="1"/>
  <c r="D21" i="7" s="1"/>
  <c r="E21" i="6"/>
  <c r="F21" i="6" s="1"/>
  <c r="D21" i="6" s="1"/>
  <c r="E116" i="7"/>
  <c r="F116" i="7" s="1"/>
  <c r="D116" i="7" s="1"/>
  <c r="G116" i="5"/>
  <c r="H116" i="5" s="1"/>
  <c r="F116" i="5" s="1"/>
  <c r="E116" i="6"/>
  <c r="F116" i="6" s="1"/>
  <c r="D116" i="6" s="1"/>
  <c r="E87" i="7"/>
  <c r="F87" i="7" s="1"/>
  <c r="D87" i="7" s="1"/>
  <c r="E87" i="6"/>
  <c r="F87" i="6" s="1"/>
  <c r="D87" i="6" s="1"/>
  <c r="G87" i="5"/>
  <c r="H87" i="5" s="1"/>
  <c r="F87" i="5" s="1"/>
  <c r="E7" i="7"/>
  <c r="F7" i="7" s="1"/>
  <c r="D7" i="7" s="1"/>
  <c r="G7" i="5"/>
  <c r="H7" i="5" s="1"/>
  <c r="F7" i="5" s="1"/>
  <c r="E7" i="6"/>
  <c r="F7" i="6" s="1"/>
  <c r="D7" i="6" s="1"/>
  <c r="F26" i="6"/>
  <c r="D26" i="6" s="1"/>
  <c r="H107" i="5"/>
  <c r="F107" i="5" s="1"/>
  <c r="H18" i="5"/>
  <c r="F18" i="5" s="1"/>
  <c r="G51" i="5"/>
  <c r="H51" i="5" s="1"/>
  <c r="F51" i="5" s="1"/>
  <c r="E51" i="7"/>
  <c r="F51" i="7" s="1"/>
  <c r="D51" i="7" s="1"/>
  <c r="E51" i="6"/>
  <c r="F51" i="6" s="1"/>
  <c r="D51" i="6" s="1"/>
  <c r="E90" i="7"/>
  <c r="F90" i="7" s="1"/>
  <c r="D90" i="7" s="1"/>
  <c r="G90" i="5"/>
  <c r="H90" i="5" s="1"/>
  <c r="F90" i="5" s="1"/>
  <c r="E90" i="6"/>
  <c r="F90" i="6" s="1"/>
  <c r="D90" i="6" s="1"/>
  <c r="E23" i="7"/>
  <c r="F23" i="7" s="1"/>
  <c r="D23" i="7" s="1"/>
  <c r="G23" i="5"/>
  <c r="H23" i="5" s="1"/>
  <c r="F23" i="5" s="1"/>
  <c r="E23" i="6"/>
  <c r="F23" i="6" s="1"/>
  <c r="D23" i="6" s="1"/>
  <c r="E84" i="7"/>
  <c r="F84" i="7" s="1"/>
  <c r="D84" i="7" s="1"/>
  <c r="G84" i="5"/>
  <c r="H84" i="5" s="1"/>
  <c r="F84" i="5" s="1"/>
  <c r="E84" i="6"/>
  <c r="F84" i="6" s="1"/>
  <c r="D84" i="6" s="1"/>
  <c r="E66" i="6"/>
  <c r="F66" i="6" s="1"/>
  <c r="D66" i="6" s="1"/>
  <c r="E66" i="7"/>
  <c r="F66" i="7" s="1"/>
  <c r="D66" i="7" s="1"/>
  <c r="G66" i="5"/>
  <c r="H66" i="5" s="1"/>
  <c r="F66" i="5" s="1"/>
  <c r="G29" i="5"/>
  <c r="H29" i="5" s="1"/>
  <c r="F29" i="5" s="1"/>
  <c r="E29" i="7"/>
  <c r="F29" i="7" s="1"/>
  <c r="D29" i="7" s="1"/>
  <c r="E29" i="6"/>
  <c r="F29" i="6" s="1"/>
  <c r="D29" i="6" s="1"/>
  <c r="F150" i="12"/>
  <c r="C150" i="12" s="1"/>
  <c r="F80" i="12"/>
  <c r="C80" i="12" s="1"/>
  <c r="E55" i="7"/>
  <c r="F55" i="7" s="1"/>
  <c r="D55" i="7" s="1"/>
  <c r="G55" i="5"/>
  <c r="H55" i="5" s="1"/>
  <c r="F55" i="5" s="1"/>
  <c r="E55" i="6"/>
  <c r="F55" i="6" s="1"/>
  <c r="D55" i="6" s="1"/>
  <c r="E69" i="7"/>
  <c r="F69" i="7" s="1"/>
  <c r="D69" i="7" s="1"/>
  <c r="G69" i="5"/>
  <c r="H69" i="5" s="1"/>
  <c r="F69" i="5" s="1"/>
  <c r="E69" i="6"/>
  <c r="F69" i="6" s="1"/>
  <c r="D69" i="6" s="1"/>
  <c r="G70" i="5"/>
  <c r="H70" i="5" s="1"/>
  <c r="F70" i="5" s="1"/>
  <c r="E70" i="7"/>
  <c r="F70" i="7" s="1"/>
  <c r="D70" i="7" s="1"/>
  <c r="E70" i="6"/>
  <c r="F70" i="6" s="1"/>
  <c r="D70" i="6" s="1"/>
  <c r="E63" i="7"/>
  <c r="F63" i="7" s="1"/>
  <c r="D63" i="7" s="1"/>
  <c r="G63" i="5"/>
  <c r="H63" i="5" s="1"/>
  <c r="F63" i="5" s="1"/>
  <c r="E63" i="6"/>
  <c r="F63" i="6" s="1"/>
  <c r="D63" i="6" s="1"/>
  <c r="E112" i="7"/>
  <c r="F112" i="7" s="1"/>
  <c r="D112" i="7" s="1"/>
  <c r="G112" i="5"/>
  <c r="H112" i="5" s="1"/>
  <c r="F112" i="5" s="1"/>
  <c r="E112" i="6"/>
  <c r="F112" i="6" s="1"/>
  <c r="D112" i="6" s="1"/>
  <c r="G105" i="5"/>
  <c r="H105" i="5" s="1"/>
  <c r="F105" i="5" s="1"/>
  <c r="E105" i="7"/>
  <c r="F105" i="7" s="1"/>
  <c r="D105" i="7" s="1"/>
  <c r="E105" i="6"/>
  <c r="F105" i="6" s="1"/>
  <c r="D105" i="6" s="1"/>
  <c r="H26" i="5"/>
  <c r="F26" i="5" s="1"/>
  <c r="F107" i="7"/>
  <c r="D107" i="7" s="1"/>
  <c r="G76" i="5"/>
  <c r="H76" i="5" s="1"/>
  <c r="F76" i="5" s="1"/>
  <c r="E76" i="7"/>
  <c r="F76" i="7" s="1"/>
  <c r="D76" i="7" s="1"/>
  <c r="E76" i="6"/>
  <c r="F76" i="6" s="1"/>
  <c r="D76" i="6" s="1"/>
  <c r="E108" i="7"/>
  <c r="F108" i="7" s="1"/>
  <c r="D108" i="7" s="1"/>
  <c r="G108" i="5"/>
  <c r="H108" i="5" s="1"/>
  <c r="F108" i="5" s="1"/>
  <c r="E108" i="6"/>
  <c r="F108" i="6" s="1"/>
  <c r="D108" i="6" s="1"/>
  <c r="E60" i="7"/>
  <c r="F60" i="7" s="1"/>
  <c r="D60" i="7" s="1"/>
  <c r="G60" i="5"/>
  <c r="H60" i="5" s="1"/>
  <c r="F60" i="5" s="1"/>
  <c r="E60" i="6"/>
  <c r="F60" i="6" s="1"/>
  <c r="D60" i="6" s="1"/>
  <c r="G14" i="5"/>
  <c r="H14" i="5" s="1"/>
  <c r="F14" i="5" s="1"/>
  <c r="E14" i="7"/>
  <c r="F14" i="7" s="1"/>
  <c r="D14" i="7" s="1"/>
  <c r="E14" i="6"/>
  <c r="F14" i="6" s="1"/>
  <c r="D14" i="6" s="1"/>
  <c r="E110" i="7"/>
  <c r="F110" i="7" s="1"/>
  <c r="D110" i="7" s="1"/>
  <c r="G110" i="5"/>
  <c r="H110" i="5" s="1"/>
  <c r="F110" i="5" s="1"/>
  <c r="E110" i="6"/>
  <c r="F110" i="6" s="1"/>
  <c r="D110" i="6" s="1"/>
  <c r="E79" i="7"/>
  <c r="F79" i="7" s="1"/>
  <c r="D79" i="7" s="1"/>
  <c r="G79" i="5"/>
  <c r="H79" i="5" s="1"/>
  <c r="F79" i="5" s="1"/>
  <c r="E79" i="6"/>
  <c r="F79" i="6" s="1"/>
  <c r="D79" i="6" s="1"/>
  <c r="E82" i="7"/>
  <c r="F82" i="7" s="1"/>
  <c r="D82" i="7" s="1"/>
  <c r="G82" i="5"/>
  <c r="H82" i="5" s="1"/>
  <c r="F82" i="5" s="1"/>
  <c r="E82" i="6"/>
  <c r="F82" i="6" s="1"/>
  <c r="D82" i="6" s="1"/>
  <c r="E73" i="7"/>
  <c r="F73" i="7" s="1"/>
  <c r="D73" i="7" s="1"/>
  <c r="G73" i="5"/>
  <c r="H73" i="5" s="1"/>
  <c r="F73" i="5" s="1"/>
  <c r="E73" i="6"/>
  <c r="F73" i="6" s="1"/>
  <c r="D73" i="6" s="1"/>
  <c r="G101" i="5"/>
  <c r="H101" i="5" s="1"/>
  <c r="F101" i="5" s="1"/>
  <c r="E101" i="7"/>
  <c r="F101" i="7" s="1"/>
  <c r="D101" i="7" s="1"/>
  <c r="E101" i="6"/>
  <c r="F101" i="6" s="1"/>
  <c r="D101" i="6" s="1"/>
  <c r="E39" i="7"/>
  <c r="F39" i="7" s="1"/>
  <c r="D39" i="7" s="1"/>
  <c r="G39" i="5"/>
  <c r="H39" i="5" s="1"/>
  <c r="F39" i="5" s="1"/>
  <c r="E39" i="6"/>
  <c r="F39" i="6" s="1"/>
  <c r="D39" i="6" s="1"/>
  <c r="E5" i="7"/>
  <c r="F5" i="7" s="1"/>
  <c r="D5" i="7" s="1"/>
  <c r="G5" i="5"/>
  <c r="H5" i="5" s="1"/>
  <c r="F5" i="5" s="1"/>
  <c r="E5" i="6"/>
  <c r="F5" i="6" s="1"/>
  <c r="D5" i="6" s="1"/>
  <c r="E43" i="7"/>
  <c r="F43" i="7" s="1"/>
  <c r="D43" i="7" s="1"/>
  <c r="G43" i="5"/>
  <c r="H43" i="5" s="1"/>
  <c r="F43" i="5" s="1"/>
  <c r="E43" i="6"/>
  <c r="F43" i="6" s="1"/>
  <c r="D43" i="6" s="1"/>
  <c r="E30" i="7"/>
  <c r="F30" i="7" s="1"/>
  <c r="D30" i="7" s="1"/>
  <c r="G30" i="5"/>
  <c r="H30" i="5" s="1"/>
  <c r="F30" i="5" s="1"/>
  <c r="E30" i="6"/>
  <c r="F30" i="6" s="1"/>
  <c r="D30" i="6" s="1"/>
  <c r="F26" i="7"/>
  <c r="D26" i="7" s="1"/>
  <c r="C21" i="12"/>
  <c r="G47" i="5"/>
  <c r="H47" i="5" s="1"/>
  <c r="F47" i="5" s="1"/>
  <c r="E47" i="7"/>
  <c r="F47" i="7" s="1"/>
  <c r="D47" i="7" s="1"/>
  <c r="E47" i="6"/>
  <c r="F47" i="6" s="1"/>
  <c r="D47" i="6" s="1"/>
  <c r="F10" i="6"/>
  <c r="D10" i="6" s="1"/>
  <c r="G88" i="5"/>
  <c r="H88" i="5" s="1"/>
  <c r="F88" i="5" s="1"/>
  <c r="E88" i="7"/>
  <c r="F88" i="7" s="1"/>
  <c r="D88" i="7" s="1"/>
  <c r="E88" i="6"/>
  <c r="F88" i="6" s="1"/>
  <c r="D88" i="6" s="1"/>
  <c r="G104" i="5"/>
  <c r="H104" i="5" s="1"/>
  <c r="F104" i="5" s="1"/>
  <c r="E104" i="7"/>
  <c r="F104" i="7" s="1"/>
  <c r="D104" i="7" s="1"/>
  <c r="E104" i="6"/>
  <c r="F104" i="6" s="1"/>
  <c r="D104" i="6" s="1"/>
  <c r="F99" i="6"/>
  <c r="D99" i="6" s="1"/>
  <c r="E42" i="7"/>
  <c r="F42" i="7" s="1"/>
  <c r="D42" i="7" s="1"/>
  <c r="G42" i="5"/>
  <c r="H42" i="5" s="1"/>
  <c r="F42" i="5" s="1"/>
  <c r="E42" i="6"/>
  <c r="F42" i="6" s="1"/>
  <c r="D42" i="6" s="1"/>
  <c r="G97" i="5"/>
  <c r="H97" i="5" s="1"/>
  <c r="F97" i="5" s="1"/>
  <c r="E97" i="7"/>
  <c r="F97" i="7" s="1"/>
  <c r="D97" i="7" s="1"/>
  <c r="E97" i="6"/>
  <c r="F97" i="6" s="1"/>
  <c r="D97" i="6" s="1"/>
  <c r="G46" i="5"/>
  <c r="H46" i="5" s="1"/>
  <c r="F46" i="5" s="1"/>
  <c r="E46" i="7"/>
  <c r="F46" i="7" s="1"/>
  <c r="D46" i="7" s="1"/>
  <c r="E46" i="6"/>
  <c r="F46" i="6" s="1"/>
  <c r="D46" i="6" s="1"/>
  <c r="G19" i="5"/>
  <c r="H19" i="5" s="1"/>
  <c r="F19" i="5" s="1"/>
  <c r="E19" i="7"/>
  <c r="F19" i="7" s="1"/>
  <c r="D19" i="7" s="1"/>
  <c r="E19" i="6"/>
  <c r="F19" i="6" s="1"/>
  <c r="D19" i="6" s="1"/>
  <c r="G80" i="5"/>
  <c r="H80" i="5" s="1"/>
  <c r="F80" i="5" s="1"/>
  <c r="E80" i="7"/>
  <c r="F80" i="7" s="1"/>
  <c r="D80" i="7" s="1"/>
  <c r="E80" i="6"/>
  <c r="F80" i="6" s="1"/>
  <c r="D80" i="6" s="1"/>
  <c r="G56" i="5"/>
  <c r="H56" i="5" s="1"/>
  <c r="F56" i="5" s="1"/>
  <c r="E56" i="7"/>
  <c r="F56" i="7" s="1"/>
  <c r="D56" i="7" s="1"/>
  <c r="E56" i="6"/>
  <c r="F56" i="6" s="1"/>
  <c r="D56" i="6" s="1"/>
  <c r="E27" i="7"/>
  <c r="F27" i="7" s="1"/>
  <c r="D27" i="7" s="1"/>
  <c r="G27" i="5"/>
  <c r="H27" i="5" s="1"/>
  <c r="F27" i="5" s="1"/>
  <c r="E27" i="6"/>
  <c r="F27" i="6" s="1"/>
  <c r="D27" i="6" s="1"/>
  <c r="E85" i="7"/>
  <c r="F85" i="7" s="1"/>
  <c r="D85" i="7" s="1"/>
  <c r="G85" i="5"/>
  <c r="H85" i="5" s="1"/>
  <c r="F85" i="5" s="1"/>
  <c r="E85" i="6"/>
  <c r="F85" i="6" s="1"/>
  <c r="D85" i="6" s="1"/>
  <c r="E44" i="7"/>
  <c r="F44" i="7" s="1"/>
  <c r="D44" i="7" s="1"/>
  <c r="G44" i="5"/>
  <c r="H44" i="5" s="1"/>
  <c r="F44" i="5" s="1"/>
  <c r="E44" i="6"/>
  <c r="F44" i="6" s="1"/>
  <c r="D44" i="6" s="1"/>
  <c r="E71" i="7"/>
  <c r="F71" i="7" s="1"/>
  <c r="D71" i="7" s="1"/>
  <c r="G71" i="5"/>
  <c r="H71" i="5" s="1"/>
  <c r="F71" i="5" s="1"/>
  <c r="E71" i="6"/>
  <c r="F71" i="6" s="1"/>
  <c r="D71" i="6" s="1"/>
  <c r="H10" i="5"/>
  <c r="F10" i="5" s="1"/>
  <c r="G86" i="5"/>
  <c r="H86" i="5" s="1"/>
  <c r="F86" i="5" s="1"/>
  <c r="E86" i="7"/>
  <c r="F86" i="7" s="1"/>
  <c r="D86" i="7" s="1"/>
  <c r="E86" i="6"/>
  <c r="F86" i="6" s="1"/>
  <c r="D86" i="6" s="1"/>
  <c r="H99" i="5"/>
  <c r="F99" i="5" s="1"/>
  <c r="E119" i="7"/>
  <c r="F119" i="7" s="1"/>
  <c r="D119" i="7" s="1"/>
  <c r="G119" i="5"/>
  <c r="H119" i="5" s="1"/>
  <c r="F119" i="5" s="1"/>
  <c r="E119" i="6"/>
  <c r="F119" i="6" s="1"/>
  <c r="D119" i="6" s="1"/>
  <c r="G4" i="15"/>
  <c r="G5" i="15"/>
  <c r="G6" i="15"/>
  <c r="G16" i="15"/>
  <c r="G2" i="15"/>
  <c r="G8" i="15"/>
  <c r="G3" i="15"/>
  <c r="G18" i="15"/>
  <c r="G7" i="15"/>
  <c r="G83" i="5"/>
  <c r="H83" i="5" s="1"/>
  <c r="F83" i="5" s="1"/>
  <c r="E83" i="7"/>
  <c r="F83" i="7" s="1"/>
  <c r="D83" i="7" s="1"/>
  <c r="E83" i="6"/>
  <c r="F83" i="6" s="1"/>
  <c r="D83" i="6" s="1"/>
  <c r="G96" i="5"/>
  <c r="H96" i="5" s="1"/>
  <c r="F96" i="5" s="1"/>
  <c r="E96" i="7"/>
  <c r="F96" i="7" s="1"/>
  <c r="D96" i="7" s="1"/>
  <c r="E96" i="6"/>
  <c r="F96" i="6" s="1"/>
  <c r="D96" i="6" s="1"/>
  <c r="E118" i="7"/>
  <c r="F118" i="7" s="1"/>
  <c r="D118" i="7" s="1"/>
  <c r="G118" i="5"/>
  <c r="H118" i="5" s="1"/>
  <c r="F118" i="5" s="1"/>
  <c r="E118" i="6"/>
  <c r="F118" i="6" s="1"/>
  <c r="D118" i="6" s="1"/>
  <c r="F10" i="7"/>
  <c r="D10" i="7" s="1"/>
  <c r="E102" i="7"/>
  <c r="F102" i="7" s="1"/>
  <c r="D102" i="7" s="1"/>
  <c r="G102" i="5"/>
  <c r="H102" i="5" s="1"/>
  <c r="F102" i="5" s="1"/>
  <c r="E102" i="6"/>
  <c r="F102" i="6" s="1"/>
  <c r="D102" i="6" s="1"/>
  <c r="F99" i="7"/>
  <c r="D99" i="7" s="1"/>
  <c r="G15" i="15" l="1"/>
  <c r="G9" i="15"/>
  <c r="G19" i="15"/>
  <c r="G14" i="15"/>
  <c r="G10" i="15"/>
  <c r="G11" i="15"/>
  <c r="G12" i="15"/>
  <c r="G13" i="15"/>
  <c r="G17" i="15"/>
</calcChain>
</file>

<file path=xl/sharedStrings.xml><?xml version="1.0" encoding="utf-8"?>
<sst xmlns="http://schemas.openxmlformats.org/spreadsheetml/2006/main" count="3044" uniqueCount="2805">
  <si>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</si>
  <si>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</si>
  <si>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</si>
  <si>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</si>
  <si>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</si>
  <si>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</si>
  <si>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</si>
  <si>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</si>
  <si>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</si>
  <si>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</si>
  <si>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</si>
  <si>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</si>
  <si>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</si>
  <si>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</si>
  <si>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</si>
  <si>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</si>
  <si>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</si>
  <si>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</si>
  <si>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</si>
  <si>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</si>
  <si>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</si>
  <si>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</si>
  <si>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</si>
  <si>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</si>
  <si>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</si>
  <si>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</si>
  <si>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</si>
  <si>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</si>
  <si>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</si>
  <si>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</si>
  <si>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</si>
  <si>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</si>
  <si>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</si>
  <si>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</si>
  <si>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</si>
  <si>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</si>
  <si>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</si>
  <si>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</si>
  <si>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</si>
  <si>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</si>
  <si>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</si>
  <si>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</si>
  <si>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</si>
  <si>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</si>
  <si>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</si>
  <si>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</si>
  <si>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</si>
  <si>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</si>
  <si>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</si>
  <si>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</si>
  <si>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</si>
  <si>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</si>
  <si>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</si>
  <si>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</si>
  <si>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</si>
  <si>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</si>
  <si>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</si>
  <si>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</si>
  <si>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</si>
  <si>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</si>
  <si>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</si>
  <si>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</si>
  <si>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</si>
  <si>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</si>
  <si>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</si>
  <si>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</si>
  <si>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</si>
  <si>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</si>
  <si>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</si>
  <si>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</si>
  <si>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</si>
  <si>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</si>
  <si>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</si>
  <si>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</si>
  <si>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</si>
  <si>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</si>
  <si>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</si>
  <si>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</si>
  <si>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</si>
  <si>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</si>
  <si>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</si>
  <si>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</si>
  <si>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</si>
  <si>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</si>
  <si>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</si>
  <si>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</si>
  <si>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</si>
  <si>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</si>
  <si>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</si>
  <si>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</si>
  <si>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</si>
  <si>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</si>
  <si>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</si>
  <si>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</si>
  <si>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</si>
  <si>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</si>
  <si>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</si>
  <si>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</si>
  <si>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</si>
  <si>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</si>
  <si>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</si>
  <si>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</si>
  <si>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</si>
  <si>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</si>
  <si>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</si>
  <si>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</si>
  <si>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</si>
  <si>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</si>
  <si>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</si>
  <si>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</si>
  <si>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</si>
  <si>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</si>
  <si>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</si>
  <si>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</si>
  <si>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</si>
  <si>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</si>
  <si>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</si>
  <si>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</si>
  <si>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</si>
  <si>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</si>
  <si>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</si>
  <si>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</si>
  <si>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</si>
  <si>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</si>
  <si>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</si>
  <si>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</si>
  <si>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</si>
  <si>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</si>
  <si>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</si>
  <si>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</si>
  <si>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</si>
  <si>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</si>
  <si>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</si>
  <si>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</si>
  <si>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</si>
  <si>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</si>
  <si>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</si>
  <si>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</si>
  <si>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</si>
  <si>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</si>
  <si>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</si>
  <si>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</si>
  <si>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</si>
  <si>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</si>
  <si>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</si>
  <si>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</si>
  <si>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</si>
  <si>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</si>
  <si>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</si>
  <si>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</si>
  <si>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</si>
  <si>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</si>
  <si>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</si>
  <si>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</si>
  <si>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</si>
  <si>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</si>
  <si>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</si>
  <si>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</si>
  <si>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</si>
  <si>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</si>
  <si>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</si>
  <si>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</si>
  <si>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</si>
  <si>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</si>
  <si>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</si>
  <si>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</si>
  <si>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</si>
  <si>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</si>
  <si>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</si>
  <si>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</si>
  <si>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</si>
  <si>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</si>
  <si>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</si>
  <si>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</si>
  <si>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</si>
  <si>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</si>
  <si>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</si>
  <si>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</si>
  <si>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</si>
  <si>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</si>
  <si>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</si>
  <si>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</si>
  <si>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</si>
  <si>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</si>
  <si>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</si>
  <si>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</si>
  <si>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</si>
  <si>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</si>
  <si>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</si>
  <si>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</si>
  <si>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</si>
  <si>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</si>
  <si>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</si>
  <si>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</si>
  <si>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</si>
  <si>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</si>
  <si>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</si>
  <si>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</si>
  <si>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</si>
  <si>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</si>
  <si>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</si>
  <si>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</si>
  <si>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</si>
  <si>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</si>
  <si>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</si>
  <si>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</si>
  <si>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</si>
  <si>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</si>
  <si>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</si>
  <si>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</si>
  <si>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</si>
  <si>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</si>
  <si>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</si>
  <si>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</si>
  <si>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</si>
  <si>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</si>
  <si>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</si>
  <si>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</si>
  <si>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</si>
  <si>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</si>
  <si>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</si>
  <si>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</si>
  <si>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</si>
  <si>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</si>
  <si>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</si>
  <si>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</si>
  <si>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</si>
  <si>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</si>
  <si>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</si>
  <si>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</si>
  <si>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</si>
  <si>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</si>
  <si>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</si>
  <si>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</si>
  <si>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</si>
  <si>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</si>
  <si>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</si>
  <si>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</si>
  <si>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</si>
  <si>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</si>
  <si>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</si>
  <si>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</si>
  <si>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</si>
  <si>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</si>
  <si>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</si>
  <si>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</si>
  <si>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</si>
  <si>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</si>
  <si>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</si>
  <si>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</si>
  <si>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</si>
  <si>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</si>
  <si>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</si>
  <si>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</si>
  <si>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</si>
  <si>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</si>
  <si>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</si>
  <si>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</si>
  <si>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</si>
  <si>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</si>
  <si>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</si>
  <si>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</si>
  <si>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</si>
  <si>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</si>
  <si>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</si>
  <si>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</si>
  <si>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</si>
  <si>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</si>
  <si>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</si>
  <si>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</si>
  <si>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</si>
  <si>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</si>
  <si>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</si>
  <si>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</si>
  <si>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</si>
  <si>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</si>
  <si>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</si>
  <si>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</si>
  <si>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</si>
  <si>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</si>
  <si>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</si>
  <si>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</si>
  <si>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</si>
  <si>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</si>
  <si>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</si>
  <si>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</si>
  <si>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</si>
  <si>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</si>
  <si>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</si>
  <si>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</si>
  <si>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</si>
  <si>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</si>
  <si>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</si>
  <si>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</si>
  <si>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</si>
  <si>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</si>
  <si>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</si>
  <si>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</si>
  <si>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</si>
  <si>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</si>
  <si>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</si>
  <si>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</si>
  <si>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</si>
  <si>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</si>
  <si>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</si>
  <si>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</si>
  <si>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</si>
  <si>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</si>
  <si>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</si>
  <si>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</si>
  <si>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</si>
  <si>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</si>
  <si>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</si>
  <si>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</si>
  <si>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</si>
  <si>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</si>
  <si>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</si>
  <si>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</si>
  <si>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</si>
  <si>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</si>
  <si>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</si>
  <si>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</si>
  <si>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</si>
  <si>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</si>
  <si>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</si>
  <si>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</si>
  <si>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</si>
  <si>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</si>
  <si>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</si>
  <si>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</si>
  <si>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</si>
  <si>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</si>
  <si>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</si>
  <si>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</si>
  <si>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</si>
  <si>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</si>
  <si>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</si>
  <si>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</si>
  <si>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</si>
  <si>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</si>
  <si>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</si>
  <si>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</si>
  <si>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</si>
  <si>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</si>
  <si>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</si>
  <si>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</si>
  <si>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</si>
  <si>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</si>
  <si>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</si>
  <si>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</si>
  <si>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</si>
  <si>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</si>
  <si>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</si>
  <si>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</si>
  <si>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</si>
  <si>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</si>
  <si>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</si>
  <si>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</si>
  <si>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</si>
  <si>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</si>
  <si>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</si>
  <si>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</si>
  <si>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</si>
  <si>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</si>
  <si>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</si>
  <si>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</si>
  <si>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</si>
  <si>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</si>
  <si>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</si>
  <si>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</si>
  <si>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</si>
  <si>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</si>
  <si>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</si>
  <si>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</si>
  <si>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</si>
  <si>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</si>
  <si>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</si>
  <si>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</si>
  <si>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</si>
  <si>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</si>
  <si>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</si>
  <si>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</si>
  <si>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</si>
  <si>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</si>
  <si>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</si>
  <si>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</si>
  <si>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</si>
  <si>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</si>
  <si>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</si>
  <si>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</si>
  <si>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</si>
  <si>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</si>
  <si>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</si>
  <si>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</si>
  <si>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</si>
  <si>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</si>
  <si>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</si>
  <si>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</si>
  <si>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</si>
  <si>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</si>
  <si>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</si>
  <si>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</si>
  <si>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</si>
  <si>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</si>
  <si>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</si>
  <si>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</si>
  <si>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</si>
  <si>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</si>
  <si>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</si>
  <si>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</si>
  <si>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</si>
  <si>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</si>
  <si>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</si>
  <si>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</si>
  <si>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</si>
  <si>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</si>
  <si>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</si>
  <si>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</si>
  <si>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</si>
  <si>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</si>
  <si>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</si>
  <si>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</si>
  <si>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</si>
  <si>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</si>
  <si>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</si>
  <si>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</si>
  <si>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</si>
  <si>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</si>
  <si>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</si>
  <si>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</si>
  <si>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</si>
  <si>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</si>
  <si>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</si>
  <si>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</si>
  <si>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</si>
  <si>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</si>
  <si>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</si>
  <si>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</si>
  <si>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</si>
  <si>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</si>
  <si>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</si>
  <si>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</si>
  <si>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</si>
  <si>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</si>
  <si>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</si>
  <si>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</si>
  <si>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</si>
  <si>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</si>
  <si>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</si>
  <si>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</si>
  <si>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</si>
  <si>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</si>
  <si>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</si>
  <si>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</si>
  <si>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</si>
  <si>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</si>
  <si>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</si>
  <si>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</si>
  <si>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</si>
  <si>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</si>
  <si>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</si>
  <si>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</si>
  <si>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</si>
  <si>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</si>
  <si>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</si>
  <si>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</si>
  <si>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</si>
  <si>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</si>
  <si>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</si>
  <si>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</si>
  <si>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</si>
  <si>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</si>
  <si>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</si>
  <si>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</si>
  <si>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</si>
  <si>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</si>
  <si>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</si>
  <si>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</si>
  <si>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</si>
  <si>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</si>
  <si>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</si>
  <si>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</si>
  <si>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</si>
  <si>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</si>
  <si>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</si>
  <si>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</si>
  <si>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</si>
  <si>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</si>
  <si>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</si>
  <si>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</si>
  <si>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</si>
  <si>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</si>
  <si>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</si>
  <si>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</si>
  <si>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</si>
  <si>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</si>
  <si>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</si>
  <si>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</si>
  <si>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</si>
  <si>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</si>
  <si>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</si>
  <si>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</si>
  <si>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</si>
  <si>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</si>
  <si>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</si>
  <si>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</si>
  <si>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</si>
  <si>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</si>
  <si>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</si>
  <si>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</si>
  <si>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</si>
  <si>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</si>
  <si>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</si>
  <si>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</si>
  <si>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</si>
  <si>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</si>
  <si>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</si>
  <si>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</si>
  <si>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</si>
  <si>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</si>
  <si>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</si>
  <si>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</si>
  <si>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</si>
  <si>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</si>
  <si>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</si>
  <si>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</si>
  <si>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</si>
  <si>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</si>
  <si>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</si>
  <si>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</si>
  <si>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</si>
  <si>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</si>
  <si>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</si>
  <si>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</si>
  <si>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</si>
  <si>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</si>
  <si>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</si>
  <si>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</si>
  <si>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</si>
  <si>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</si>
  <si>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</si>
  <si>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</si>
  <si>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</si>
  <si>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</si>
  <si>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</si>
  <si>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</si>
  <si>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</si>
  <si>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</si>
  <si>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</si>
  <si>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</si>
  <si>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</si>
  <si>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</si>
  <si>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</si>
  <si>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</si>
  <si>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</si>
  <si>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</si>
  <si>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</si>
  <si>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</si>
  <si>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</si>
  <si>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</si>
  <si>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</si>
  <si>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</si>
  <si>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</si>
  <si>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</si>
  <si>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</si>
  <si>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</si>
  <si>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</si>
  <si>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</si>
  <si>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</si>
  <si>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</si>
  <si>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</si>
  <si>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</si>
  <si>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</si>
  <si>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</si>
  <si>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</si>
  <si>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</si>
  <si>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</si>
  <si>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</si>
  <si>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</si>
  <si>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</si>
  <si>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</si>
  <si>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</si>
  <si>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</si>
  <si>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</si>
  <si>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</si>
  <si>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</si>
  <si>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</si>
  <si>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</si>
  <si>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</si>
  <si>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</si>
  <si>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</si>
  <si>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</si>
  <si>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</si>
  <si>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</si>
  <si>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</si>
  <si>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</si>
  <si>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</si>
  <si>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</si>
  <si>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</si>
  <si>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</si>
  <si>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</si>
  <si>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</si>
  <si>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</si>
  <si>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</si>
  <si>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</si>
  <si>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</si>
  <si>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</si>
  <si>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</si>
  <si>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</si>
  <si>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</si>
  <si>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</si>
  <si>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</si>
  <si>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</si>
  <si>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</si>
  <si>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</si>
  <si>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</si>
  <si>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</si>
  <si>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</si>
  <si>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</si>
  <si>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</si>
  <si>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</si>
  <si>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</si>
  <si>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</si>
  <si>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</si>
  <si>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</si>
  <si>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</si>
  <si>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</si>
  <si>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</si>
  <si>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</si>
  <si>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</si>
  <si>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</si>
  <si>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</si>
  <si>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</si>
  <si>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</si>
  <si>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</si>
  <si>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</si>
  <si>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</si>
  <si>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</si>
  <si>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</si>
  <si>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</si>
  <si>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</si>
  <si>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</si>
  <si>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</si>
  <si>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</si>
  <si>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</si>
  <si>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</si>
  <si>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</si>
  <si>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</si>
  <si>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</si>
  <si>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</si>
  <si>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</si>
  <si>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</si>
  <si>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</si>
  <si>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</si>
  <si>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</si>
  <si>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</si>
  <si>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</si>
  <si>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</si>
  <si>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</si>
  <si>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</si>
  <si>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</si>
  <si>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</si>
  <si>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</si>
  <si>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</si>
  <si>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</si>
  <si>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</si>
  <si>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</si>
  <si>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</si>
  <si>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</si>
  <si>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</si>
  <si>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</si>
  <si>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</si>
  <si>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</si>
  <si>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</si>
  <si>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</si>
  <si>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</si>
  <si>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</si>
  <si>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</si>
  <si>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</si>
  <si>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</si>
  <si>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</si>
  <si>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</si>
  <si>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</si>
  <si>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</si>
  <si>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</si>
  <si>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</si>
  <si>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</si>
  <si>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</si>
  <si>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</si>
  <si>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</si>
  <si>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</si>
  <si>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</si>
  <si>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</si>
  <si>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</si>
  <si>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</si>
  <si>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</si>
  <si>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</si>
  <si>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</si>
  <si>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</si>
  <si>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</si>
  <si>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</si>
  <si>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</si>
  <si>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</si>
  <si>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</si>
  <si>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</si>
  <si>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</si>
  <si>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</si>
  <si>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</si>
  <si>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</si>
  <si>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</si>
  <si>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</si>
  <si>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</si>
  <si>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</si>
  <si>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</si>
  <si>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</si>
  <si>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</si>
  <si>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</si>
  <si>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</si>
  <si>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</si>
  <si>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</si>
  <si>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</si>
  <si>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</si>
  <si>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</si>
  <si>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</si>
  <si>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</si>
  <si>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</si>
  <si>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</si>
  <si>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</si>
  <si>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</si>
  <si>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</si>
  <si>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</si>
  <si>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</si>
  <si>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</si>
  <si>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</si>
  <si>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</si>
  <si>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</si>
  <si>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</si>
  <si>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</si>
  <si>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</si>
  <si>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</si>
  <si>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</si>
  <si>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</si>
  <si>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</si>
  <si>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</si>
  <si>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</si>
  <si>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</si>
  <si>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</si>
  <si>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</si>
  <si>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</si>
  <si>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</si>
  <si>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</si>
  <si>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</si>
  <si>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</si>
  <si>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</si>
  <si>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</si>
  <si>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</si>
  <si>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</si>
  <si>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</si>
  <si>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</si>
  <si>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</si>
  <si>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</si>
  <si>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</si>
  <si>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</si>
  <si>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</si>
  <si>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</si>
  <si>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</si>
  <si>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</si>
  <si>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</si>
  <si>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</si>
  <si>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</si>
  <si>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</si>
  <si>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</si>
  <si>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</si>
  <si>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</si>
  <si>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</si>
  <si>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</si>
  <si>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</si>
  <si>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</si>
  <si>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</si>
  <si>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</si>
  <si>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</si>
  <si>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</si>
  <si>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</si>
  <si>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</si>
  <si>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</si>
  <si>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</si>
  <si>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</si>
  <si>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</si>
  <si>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</si>
  <si>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</si>
  <si>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</si>
  <si>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</si>
  <si>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</si>
  <si>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</si>
  <si>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</si>
  <si>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</si>
  <si>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</si>
  <si>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</si>
  <si>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</si>
  <si>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</si>
  <si>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</si>
  <si>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</si>
  <si>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</si>
  <si>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</si>
  <si>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</si>
  <si>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</si>
  <si>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</si>
  <si>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</si>
  <si>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</si>
  <si>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</si>
  <si>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</si>
  <si>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</si>
  <si>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</si>
  <si>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</si>
  <si>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</si>
  <si>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</si>
  <si>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</si>
  <si>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</si>
  <si>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</si>
  <si>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</si>
  <si>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</si>
  <si>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</si>
  <si>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</si>
  <si>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</si>
  <si>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</si>
  <si>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</si>
  <si>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</si>
  <si>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</si>
  <si>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</si>
  <si>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</si>
  <si>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</si>
  <si>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</si>
  <si>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</si>
  <si>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</si>
  <si>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</si>
  <si>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</si>
  <si>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</si>
  <si>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</si>
  <si>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</si>
  <si>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</si>
  <si>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</si>
  <si>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</si>
  <si>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</si>
  <si>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</si>
  <si>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</si>
  <si>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</si>
  <si>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</si>
  <si>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</si>
  <si>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</si>
  <si>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</si>
  <si>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</si>
  <si>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</si>
  <si>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</si>
  <si>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</si>
  <si>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</si>
  <si>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</si>
  <si>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</si>
  <si>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</si>
  <si>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</si>
  <si>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</si>
  <si>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</si>
  <si>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</si>
  <si>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</si>
  <si>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</si>
  <si>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</si>
  <si>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</si>
  <si>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</si>
  <si>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</si>
  <si>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</si>
  <si>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</si>
  <si>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</si>
  <si>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</si>
  <si>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</si>
  <si>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</si>
  <si>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</si>
  <si>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</si>
  <si>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</si>
  <si>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</si>
  <si>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</si>
  <si>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</si>
  <si>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</si>
  <si>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</si>
  <si>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</si>
  <si>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</si>
  <si>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</si>
  <si>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</si>
  <si>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</si>
  <si>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</si>
  <si>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</si>
  <si>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</si>
  <si>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</si>
  <si>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</si>
  <si>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</si>
  <si>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</si>
  <si>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</si>
  <si>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</si>
  <si>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</si>
  <si>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</si>
  <si>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</si>
  <si>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</si>
  <si>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</si>
  <si>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</si>
  <si>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</si>
  <si>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</si>
  <si>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</si>
  <si>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</si>
  <si>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</si>
  <si>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</si>
  <si>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</si>
  <si>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</si>
  <si>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</si>
  <si>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</si>
  <si>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</si>
  <si>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</si>
  <si>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</si>
  <si>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</si>
  <si>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</si>
  <si>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</si>
  <si>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</si>
  <si>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</si>
  <si>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</si>
  <si>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</si>
  <si>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</si>
  <si>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</si>
  <si>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</si>
  <si>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</si>
  <si>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</si>
  <si>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</si>
  <si>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</si>
  <si>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</si>
  <si>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</si>
  <si>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</si>
  <si>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</si>
  <si>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</si>
  <si>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</si>
  <si>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</si>
  <si>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</si>
  <si>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</si>
  <si>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</si>
  <si>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</si>
  <si>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</si>
  <si>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</si>
  <si>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</si>
  <si>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</si>
  <si>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</si>
  <si>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</si>
  <si>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</si>
  <si>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</si>
  <si>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</si>
  <si>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</si>
  <si>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</si>
  <si>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</si>
  <si>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</si>
  <si>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</si>
  <si>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</si>
  <si>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</si>
  <si>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</si>
  <si>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</si>
  <si>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</si>
  <si>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</si>
  <si>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</si>
  <si>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</si>
  <si>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</si>
  <si>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</si>
  <si>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</si>
  <si>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</si>
  <si>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</si>
  <si>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</si>
  <si>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</si>
  <si>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</si>
  <si>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</si>
  <si>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</si>
  <si>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</si>
  <si>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</si>
  <si>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</si>
  <si>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</si>
  <si>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</si>
  <si>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</si>
  <si>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</si>
  <si>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</si>
  <si>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</si>
  <si>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</si>
  <si>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</si>
  <si>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</si>
  <si>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</si>
  <si>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</si>
  <si>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</si>
  <si>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</si>
  <si>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</si>
  <si>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</si>
  <si>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</si>
  <si>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</si>
  <si>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</si>
  <si>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</si>
  <si>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</si>
  <si>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</si>
  <si>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</si>
  <si>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</si>
  <si>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</si>
  <si>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</si>
  <si>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</si>
  <si>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</si>
  <si>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</si>
  <si>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</si>
  <si>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</si>
  <si>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</si>
  <si>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</si>
  <si>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</si>
  <si>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</si>
  <si>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</si>
  <si>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</si>
  <si>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</si>
  <si>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</si>
  <si>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</si>
  <si>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</si>
  <si>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</si>
  <si>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</si>
  <si>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</si>
  <si>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</si>
  <si>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</si>
  <si>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</si>
  <si>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</si>
  <si>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</si>
  <si>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</si>
  <si>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</si>
  <si>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</si>
  <si>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</si>
  <si>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</si>
  <si>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</si>
  <si>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</si>
  <si>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</si>
  <si>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</si>
  <si>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</si>
  <si>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</si>
  <si>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</si>
  <si>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</si>
  <si>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</si>
  <si>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</si>
  <si>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</si>
  <si>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</si>
  <si>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</si>
  <si>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</si>
  <si>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</si>
  <si>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</si>
  <si>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</si>
  <si>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</si>
  <si>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</si>
  <si>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</si>
  <si>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</si>
  <si>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</si>
  <si>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</si>
  <si>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</si>
  <si>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</si>
  <si>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</si>
  <si>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</si>
  <si>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</si>
  <si>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</si>
  <si>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</si>
  <si>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</si>
  <si>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</si>
  <si>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</si>
  <si>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</si>
  <si>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</si>
  <si>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</si>
  <si>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</si>
  <si>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</si>
  <si>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</si>
  <si>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</si>
  <si>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</si>
  <si>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</si>
  <si>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</si>
  <si>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</si>
  <si>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</si>
  <si>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</si>
  <si>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</si>
  <si>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</si>
  <si>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</si>
  <si>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</si>
  <si>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</si>
  <si>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</si>
  <si>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</si>
  <si>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</si>
  <si>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</si>
  <si>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</si>
  <si>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</si>
  <si>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</si>
  <si>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</si>
  <si>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</si>
  <si>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</si>
  <si>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</si>
  <si>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</si>
  <si>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</si>
  <si>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</si>
  <si>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</si>
  <si>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</si>
  <si>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</si>
  <si>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</si>
  <si>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</si>
  <si>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</si>
  <si>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</si>
  <si>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</si>
  <si>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</si>
  <si>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</si>
  <si>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</si>
  <si>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</si>
  <si>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</si>
  <si>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</si>
  <si>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</si>
  <si>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</si>
  <si>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</si>
  <si>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</si>
  <si>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</si>
  <si>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</si>
  <si>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</si>
  <si>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</si>
  <si>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</si>
  <si>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</si>
  <si>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</si>
  <si>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</si>
  <si>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</si>
  <si>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</si>
  <si>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</si>
  <si>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</si>
  <si>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</si>
  <si>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</si>
  <si>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</si>
  <si>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</si>
  <si>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</si>
  <si>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</si>
  <si>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</si>
  <si>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</si>
  <si>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</si>
  <si>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</si>
  <si>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</si>
  <si>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</si>
  <si>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</si>
  <si>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</si>
  <si>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</si>
  <si>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</si>
  <si>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</si>
  <si>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</si>
  <si>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</si>
  <si>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</si>
  <si>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</si>
  <si>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</si>
  <si>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</si>
  <si>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</si>
  <si>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</si>
  <si>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</si>
  <si>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</si>
  <si>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</si>
  <si>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</si>
  <si>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</si>
  <si>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</si>
  <si>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</si>
  <si>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</si>
  <si>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</si>
  <si>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</si>
  <si>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</si>
  <si>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</si>
  <si>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</si>
  <si>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</si>
  <si>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</si>
  <si>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</si>
  <si>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</si>
  <si>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</si>
  <si>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</si>
  <si>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</si>
  <si>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</si>
  <si>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</si>
  <si>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</si>
  <si>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</si>
  <si>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</si>
  <si>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</si>
  <si>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</si>
  <si>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</si>
  <si>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</si>
  <si>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</si>
  <si>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</si>
  <si>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</si>
  <si>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</si>
  <si>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</si>
  <si>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</si>
  <si>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</si>
  <si>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</si>
  <si>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</si>
  <si>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</si>
  <si>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</si>
  <si>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</si>
  <si>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</si>
  <si>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</si>
  <si>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</si>
  <si>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</si>
  <si>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</si>
  <si>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</si>
  <si>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</si>
  <si>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</si>
  <si>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</si>
  <si>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</si>
  <si>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</si>
  <si>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</si>
  <si>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</si>
  <si>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</si>
  <si>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</si>
  <si>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</si>
  <si>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</si>
  <si>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</si>
  <si>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</si>
  <si>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</si>
  <si>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</si>
  <si>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</si>
  <si>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</si>
  <si>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</si>
  <si>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</si>
  <si>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</si>
  <si>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</si>
  <si>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</si>
  <si>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</si>
  <si>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</si>
  <si>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</si>
  <si>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</si>
  <si>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</si>
  <si>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</si>
  <si>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</si>
  <si>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</si>
  <si>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</si>
  <si>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</si>
  <si>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</si>
  <si>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</si>
  <si>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</si>
  <si>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</si>
  <si>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</si>
  <si>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</si>
  <si>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</si>
  <si>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</si>
  <si>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</si>
  <si>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</si>
  <si>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</si>
  <si>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</si>
  <si>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</si>
  <si>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</si>
  <si>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</si>
  <si>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</si>
  <si>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</si>
  <si>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</si>
  <si>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</si>
  <si>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</si>
  <si>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</si>
  <si>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</si>
  <si>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</si>
  <si>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</si>
  <si>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</si>
  <si>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</si>
  <si>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</si>
  <si>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</si>
  <si>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</si>
  <si>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</si>
  <si>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</si>
  <si>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</si>
  <si>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</si>
  <si>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</si>
  <si>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</si>
  <si>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</si>
  <si>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</si>
  <si>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</si>
  <si>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</si>
  <si>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</si>
  <si>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</si>
  <si>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</si>
  <si>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</si>
  <si>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</si>
  <si>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</si>
  <si>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</si>
  <si>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</si>
  <si>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</si>
  <si>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</si>
  <si>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</si>
  <si>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</si>
  <si>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</si>
  <si>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</si>
  <si>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</si>
  <si>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</si>
  <si>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</si>
  <si>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</si>
  <si>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</si>
  <si>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</si>
  <si>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</si>
  <si>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</si>
  <si>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</si>
  <si>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</si>
  <si>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</si>
  <si>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</si>
  <si>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</si>
  <si>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</si>
  <si>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</si>
  <si>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</si>
  <si>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</si>
  <si>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</si>
  <si>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</si>
  <si>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</si>
  <si>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</si>
  <si>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</si>
  <si>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</si>
  <si>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</si>
  <si>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</si>
  <si>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</si>
  <si>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</si>
  <si>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</si>
  <si>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</si>
  <si>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</si>
  <si>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</si>
  <si>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</si>
  <si>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</si>
  <si>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</si>
  <si>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</si>
  <si>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</si>
  <si>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</si>
  <si>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</si>
  <si>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</si>
  <si>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</si>
  <si>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</si>
  <si>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</si>
  <si>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</si>
  <si>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</si>
  <si>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</si>
  <si>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</si>
  <si>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</si>
  <si>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</si>
  <si>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</si>
  <si>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</si>
  <si>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</si>
  <si>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</si>
  <si>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</si>
  <si>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</si>
  <si>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</si>
  <si>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</si>
  <si>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</si>
  <si>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</si>
  <si>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</si>
  <si>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</si>
  <si>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</si>
  <si>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</si>
  <si>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</si>
  <si>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</si>
  <si>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</si>
  <si>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</si>
  <si>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</si>
  <si>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</si>
  <si>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</si>
  <si>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</si>
  <si>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</si>
  <si>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</si>
  <si>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</si>
  <si>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</si>
  <si>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</si>
  <si>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</si>
  <si>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</si>
  <si>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</si>
  <si>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</si>
  <si>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</si>
  <si>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</si>
  <si>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</si>
  <si>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</si>
  <si>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</si>
  <si>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</si>
  <si>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</si>
  <si>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</si>
  <si>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</si>
  <si>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</si>
  <si>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</si>
  <si>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</si>
  <si>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</si>
  <si>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</si>
  <si>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</si>
  <si>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</si>
  <si>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</si>
  <si>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</si>
  <si>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</si>
  <si>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</si>
  <si>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</si>
  <si>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</si>
  <si>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</si>
  <si>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</si>
  <si>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</si>
  <si>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</si>
  <si>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</si>
  <si>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</si>
  <si>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</si>
  <si>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</si>
  <si>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</si>
  <si>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</si>
  <si>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</si>
  <si>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</si>
  <si>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</si>
  <si>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</si>
  <si>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</si>
  <si>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</si>
  <si>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</si>
  <si>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</si>
  <si>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</si>
  <si>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</si>
  <si>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</si>
  <si>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</si>
  <si>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</si>
  <si>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</si>
  <si>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</si>
  <si>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</si>
  <si>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</si>
  <si>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</si>
  <si>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</si>
  <si>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</si>
  <si>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</si>
  <si>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</si>
  <si>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</si>
  <si>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</si>
  <si>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</si>
  <si>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</si>
  <si>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</si>
  <si>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</si>
  <si>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</si>
  <si>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</si>
  <si>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</si>
  <si>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</si>
  <si>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</si>
  <si>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</si>
  <si>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</si>
  <si>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</si>
  <si>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</si>
  <si>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</si>
  <si>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</si>
  <si>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</si>
  <si>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</si>
  <si>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</si>
  <si>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</si>
  <si>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</si>
  <si>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</si>
  <si>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</si>
  <si>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</si>
  <si>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</si>
  <si>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</si>
  <si>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</si>
  <si>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</si>
  <si>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</si>
  <si>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</si>
  <si>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</si>
  <si>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</si>
  <si>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</si>
  <si>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</si>
  <si>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</si>
  <si>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</si>
  <si>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</si>
  <si>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</si>
  <si>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</si>
  <si>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</si>
  <si>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</si>
  <si>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</si>
  <si>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</si>
  <si>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</si>
  <si>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</si>
  <si>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</si>
  <si>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</si>
  <si>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</si>
  <si>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</si>
  <si>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</si>
  <si>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</si>
  <si>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</si>
  <si>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</si>
  <si>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</si>
  <si>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</si>
  <si>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</si>
  <si>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</si>
  <si>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</si>
  <si>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</si>
  <si>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</si>
  <si>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</si>
  <si>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</si>
  <si>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</si>
  <si>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</si>
  <si>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</si>
  <si>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</si>
  <si>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</si>
  <si>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</si>
  <si>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</si>
  <si>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</si>
  <si>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</si>
  <si>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</si>
  <si>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</si>
  <si>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</si>
  <si>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</si>
  <si>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</si>
  <si>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</si>
  <si>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</si>
  <si>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</si>
  <si>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</si>
  <si>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</si>
  <si>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</si>
  <si>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</si>
  <si>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</si>
  <si>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</si>
  <si>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</si>
  <si>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</si>
  <si>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</si>
  <si>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</si>
  <si>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</si>
  <si>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</si>
  <si>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</si>
  <si>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</si>
  <si>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</si>
  <si>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</si>
  <si>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</si>
  <si>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</si>
  <si>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</si>
  <si>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</si>
  <si>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</si>
  <si>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</si>
  <si>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</si>
  <si>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</si>
  <si>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</si>
  <si>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</si>
  <si>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</si>
  <si>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</si>
  <si>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</si>
  <si>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</si>
  <si>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</si>
  <si>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</si>
  <si>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</si>
  <si>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</si>
  <si>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</si>
  <si>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</si>
  <si>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</si>
  <si>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</si>
  <si>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</si>
  <si>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</si>
  <si>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</si>
  <si>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</si>
  <si>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</si>
  <si>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</si>
  <si>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</si>
  <si>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</si>
  <si>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</si>
  <si>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</si>
  <si>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</si>
  <si>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</si>
  <si>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</si>
  <si>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</si>
  <si>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</si>
  <si>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</si>
  <si>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</si>
  <si>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</si>
  <si>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</si>
  <si>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</si>
  <si>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</si>
  <si>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</si>
  <si>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</si>
  <si>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</si>
  <si>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</si>
  <si>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</si>
  <si>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</si>
  <si>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</si>
  <si>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</si>
  <si>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</si>
  <si>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</si>
  <si>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</si>
  <si>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</si>
  <si>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</si>
  <si>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</si>
  <si>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</si>
  <si>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</si>
  <si>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</si>
  <si>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</si>
  <si>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</si>
  <si>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</si>
  <si>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</si>
  <si>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</si>
  <si>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</si>
  <si>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</si>
  <si>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</si>
  <si>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</si>
  <si>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</si>
  <si>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</si>
  <si>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</si>
  <si>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</si>
  <si>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</si>
  <si>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</si>
  <si>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</si>
  <si>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</si>
  <si>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</si>
  <si>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</si>
  <si>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</si>
  <si>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</si>
  <si>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</si>
  <si>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</si>
  <si>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</si>
  <si>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</si>
  <si>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</si>
  <si>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</si>
  <si>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</si>
  <si>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</si>
  <si>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</si>
  <si>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</si>
  <si>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</si>
  <si>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</si>
  <si>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</si>
  <si>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</si>
  <si>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</si>
  <si>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</si>
  <si>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</si>
  <si>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</si>
  <si>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</si>
  <si>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</si>
  <si>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</si>
  <si>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</si>
  <si>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</si>
  <si>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</si>
  <si>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</si>
  <si>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</si>
  <si>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</si>
  <si>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</si>
  <si>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</si>
  <si>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</si>
  <si>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</si>
  <si>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</si>
  <si>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</si>
  <si>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</si>
  <si>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</si>
  <si>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</si>
  <si>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</si>
  <si>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</si>
  <si>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</si>
  <si>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</si>
  <si>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</si>
  <si>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</si>
  <si>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</si>
  <si>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</si>
  <si>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</si>
  <si>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</si>
  <si>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</si>
  <si>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</si>
  <si>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</si>
  <si>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</si>
  <si>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</si>
  <si>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</si>
  <si>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</si>
  <si>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</si>
  <si>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</si>
  <si>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</si>
  <si>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</si>
  <si>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</si>
  <si>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</si>
  <si>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</si>
  <si>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</si>
  <si>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</si>
  <si>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</si>
  <si>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</si>
  <si>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</si>
  <si>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</si>
  <si>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</si>
  <si>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</si>
  <si>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</si>
  <si>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</si>
  <si>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</si>
  <si>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</si>
  <si>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</si>
  <si>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</si>
  <si>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</si>
  <si>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</si>
  <si>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</si>
  <si>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</si>
  <si>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</si>
  <si>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</si>
  <si>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</si>
  <si>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</si>
  <si>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</si>
  <si>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</si>
  <si>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</si>
  <si>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</si>
  <si>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</si>
  <si>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</si>
  <si>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</si>
  <si>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</si>
  <si>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</si>
  <si>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</si>
  <si>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</si>
  <si>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</si>
  <si>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</si>
  <si>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</si>
  <si>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</si>
  <si>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</si>
  <si>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</si>
  <si>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</si>
  <si>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</si>
  <si>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</si>
  <si>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</si>
  <si>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</si>
  <si>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</si>
  <si>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</si>
  <si>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</si>
  <si>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</si>
  <si>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</si>
  <si>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</si>
  <si>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</si>
  <si>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</si>
  <si>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</si>
  <si>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</si>
  <si>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</si>
  <si>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</si>
  <si>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</si>
  <si>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</si>
  <si>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</si>
  <si>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</si>
  <si>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</si>
  <si>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</si>
  <si>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</si>
  <si>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</si>
  <si>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</si>
  <si>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</si>
  <si>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</si>
  <si>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</si>
  <si>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</si>
  <si>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</si>
  <si>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</si>
  <si>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</si>
  <si>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</si>
  <si>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</si>
  <si>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</si>
  <si>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</si>
  <si>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</si>
  <si>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</si>
  <si>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</si>
  <si>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</si>
  <si>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</si>
  <si>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</si>
  <si>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</si>
  <si>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</si>
  <si>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</si>
  <si>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</si>
  <si>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</si>
  <si>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</si>
  <si>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</si>
  <si>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</si>
  <si>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</si>
  <si>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</si>
  <si>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</si>
  <si>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</si>
  <si>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</si>
  <si>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</si>
  <si>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</si>
  <si>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</si>
  <si>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</si>
  <si>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</si>
  <si>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</si>
  <si>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</si>
  <si>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</si>
  <si>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</si>
  <si>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</si>
  <si>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</si>
  <si>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</si>
  <si>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</si>
  <si>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</si>
  <si>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</si>
  <si>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</si>
  <si>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</si>
  <si>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</si>
  <si>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</si>
  <si>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</si>
  <si>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</si>
  <si>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</si>
  <si>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</si>
  <si>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</si>
  <si>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</si>
  <si>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</si>
  <si>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</si>
  <si>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</si>
  <si>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</si>
  <si>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</si>
  <si>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</si>
  <si>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</si>
  <si>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</si>
  <si>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</si>
  <si>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</si>
  <si>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</si>
  <si>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</si>
  <si>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</si>
  <si>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</si>
  <si>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</si>
  <si>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</si>
  <si>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</si>
  <si>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</si>
  <si>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</si>
  <si>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</si>
  <si>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</si>
  <si>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</si>
  <si>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</si>
  <si>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</si>
  <si>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</si>
  <si>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</si>
  <si>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</si>
  <si>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</si>
  <si>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</si>
  <si>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</si>
  <si>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</si>
  <si>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</si>
  <si>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</si>
  <si>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</si>
  <si>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</si>
  <si>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</si>
  <si>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</si>
  <si>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</si>
  <si>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</si>
  <si>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</si>
  <si>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</si>
  <si>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</si>
  <si>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</si>
  <si>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</si>
  <si>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</si>
  <si>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</si>
  <si>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</si>
  <si>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</si>
  <si>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</si>
  <si>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</si>
  <si>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</si>
  <si>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</si>
  <si>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</si>
  <si>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</si>
  <si>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</si>
  <si>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</si>
  <si>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</si>
  <si>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</si>
  <si>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</si>
  <si>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</si>
  <si>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</si>
  <si>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</si>
  <si>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</si>
  <si>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</si>
  <si>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</si>
  <si>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</si>
  <si>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</si>
  <si>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</si>
  <si>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</si>
  <si>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</si>
  <si>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</si>
  <si>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</si>
  <si>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</si>
  <si>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</si>
  <si>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</si>
  <si>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</si>
  <si>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</si>
  <si>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</si>
  <si>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</si>
  <si>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</si>
  <si>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</si>
  <si>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</si>
  <si>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</si>
  <si>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</si>
  <si>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</si>
  <si>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</si>
  <si>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</si>
  <si>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</si>
  <si>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</si>
  <si>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</si>
  <si>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</si>
  <si>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</si>
  <si>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</si>
  <si>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</si>
  <si>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</si>
  <si>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</si>
  <si>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</si>
  <si>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</si>
  <si>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</si>
  <si>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</si>
  <si>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</si>
  <si>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</si>
  <si>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</si>
  <si>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</si>
  <si>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</si>
  <si>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</si>
  <si>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</si>
  <si>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</si>
  <si>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</si>
  <si>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</si>
  <si>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</si>
  <si>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</si>
  <si>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</si>
  <si>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</si>
  <si>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</si>
  <si>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</si>
  <si>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</si>
  <si>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</si>
  <si>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</si>
  <si>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</si>
  <si>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</si>
  <si>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</si>
  <si>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</si>
  <si>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</si>
  <si>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</si>
  <si>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</si>
  <si>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</si>
  <si>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</si>
  <si>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</si>
  <si>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</si>
  <si>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</si>
  <si>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</si>
  <si>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</si>
  <si>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</si>
  <si>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</si>
  <si>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</si>
  <si>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</si>
  <si>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</si>
  <si>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</si>
  <si>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</si>
  <si>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</si>
  <si>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</si>
  <si>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</si>
  <si>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</si>
  <si>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</si>
  <si>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</si>
  <si>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</si>
  <si>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</si>
  <si>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</si>
  <si>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</si>
  <si>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</si>
  <si>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</si>
  <si>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</si>
  <si>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</si>
  <si>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</si>
  <si>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</si>
  <si>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</si>
  <si>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</si>
  <si>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</si>
  <si>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</si>
  <si>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</si>
  <si>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</si>
  <si>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</si>
  <si>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</si>
  <si>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</si>
  <si>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</si>
  <si>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</si>
  <si>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</si>
  <si>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</si>
  <si>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</si>
  <si>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</si>
  <si>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</si>
  <si>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</si>
  <si>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</si>
  <si>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</si>
  <si>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</si>
  <si>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</si>
  <si>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</si>
  <si>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</si>
  <si>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</si>
  <si>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</si>
  <si>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</si>
  <si>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</si>
  <si>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</si>
  <si>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</si>
  <si>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</si>
  <si>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</si>
  <si>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</si>
  <si>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</si>
  <si>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</si>
  <si>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</si>
  <si>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</si>
  <si>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</si>
  <si>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</si>
  <si>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</si>
  <si>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</si>
  <si>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</si>
  <si>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</si>
  <si>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</si>
  <si>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</si>
  <si>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</si>
  <si>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</si>
  <si>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</si>
  <si>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</si>
  <si>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</si>
  <si>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</si>
  <si>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</si>
  <si>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</si>
  <si>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</si>
  <si>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</si>
  <si>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</si>
  <si>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</si>
  <si>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</si>
  <si>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</si>
  <si>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</si>
  <si>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</si>
  <si>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</si>
  <si>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</si>
  <si>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</si>
  <si>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</si>
  <si>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</si>
  <si>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</si>
  <si>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</si>
  <si>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</si>
  <si>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</si>
  <si>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</si>
  <si>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</si>
  <si>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</si>
  <si>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</si>
  <si>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</si>
  <si>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</si>
  <si>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</si>
  <si>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</si>
  <si>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</si>
  <si>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</si>
  <si>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</si>
  <si>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</si>
  <si>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</si>
  <si>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</si>
  <si>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</si>
  <si>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</si>
  <si>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</si>
  <si>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</si>
  <si>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</si>
  <si>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</si>
  <si>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</si>
  <si>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</si>
  <si>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</si>
  <si>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</si>
  <si>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</si>
  <si>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</si>
  <si>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</si>
  <si>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</si>
  <si>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</si>
  <si>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</si>
  <si>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</si>
  <si>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</si>
  <si>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</si>
  <si>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</si>
  <si>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</si>
  <si>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</si>
  <si>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</si>
  <si>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</si>
  <si>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</si>
  <si>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</si>
  <si>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</si>
  <si>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</si>
  <si>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</si>
  <si>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</si>
  <si>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</si>
  <si>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</si>
  <si>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</si>
  <si>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</si>
  <si>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</si>
  <si>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</si>
  <si>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</si>
  <si>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</si>
  <si>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</si>
  <si>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</si>
  <si>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</si>
  <si>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</si>
  <si>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</si>
  <si>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</si>
  <si>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</si>
  <si>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</si>
  <si>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</si>
  <si>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</si>
  <si>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</si>
  <si>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</si>
  <si>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</si>
  <si>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</si>
  <si>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</si>
  <si>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</si>
  <si>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</si>
  <si>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</si>
  <si>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</si>
  <si>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</si>
  <si>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</si>
  <si>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</si>
  <si>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</si>
  <si>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</si>
  <si>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</si>
  <si>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</si>
  <si>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</si>
  <si>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</si>
  <si>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</si>
  <si>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</si>
  <si>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</si>
  <si>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</si>
  <si>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</si>
  <si>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</si>
  <si>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</si>
  <si>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</si>
  <si>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</si>
  <si>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</si>
  <si>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</si>
  <si>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</si>
  <si>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</si>
  <si>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</si>
  <si>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</si>
  <si>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</si>
  <si>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</si>
  <si>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</si>
  <si>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</si>
  <si>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</si>
  <si>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</si>
  <si>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</si>
  <si>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</si>
  <si>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</si>
  <si>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</si>
  <si>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</si>
  <si>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</si>
  <si>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</si>
  <si>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</si>
  <si>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</si>
  <si>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</si>
  <si>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</si>
  <si>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</si>
  <si>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</si>
  <si>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</si>
  <si>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</si>
  <si>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</si>
  <si>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</si>
  <si>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</si>
  <si>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</si>
  <si>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</si>
  <si>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</si>
  <si>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</si>
  <si>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</si>
  <si>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</si>
  <si>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</si>
  <si>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</si>
  <si>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</si>
  <si>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</si>
  <si>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</si>
  <si>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</si>
  <si>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</si>
  <si>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</si>
  <si>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</si>
  <si>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</si>
  <si>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</si>
  <si>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</si>
  <si>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</si>
  <si>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</si>
  <si>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</si>
  <si>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</si>
  <si>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</si>
  <si>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</si>
  <si>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</si>
  <si>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</si>
  <si>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</si>
  <si>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</si>
  <si>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</si>
  <si>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</si>
  <si>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</si>
  <si>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</si>
  <si>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</si>
  <si>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</si>
  <si>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</si>
  <si>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</si>
  <si>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</si>
  <si>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</si>
  <si>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</si>
  <si>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</si>
  <si>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</si>
  <si>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</si>
  <si>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</si>
  <si>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</si>
  <si>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</si>
  <si>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</si>
  <si>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</si>
  <si>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</si>
  <si>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</si>
  <si>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</si>
  <si>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</si>
  <si>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</si>
  <si>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</si>
  <si>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</si>
  <si>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</si>
  <si>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</si>
  <si>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</si>
  <si>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</si>
  <si>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</si>
  <si>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</si>
  <si>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</si>
  <si>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</si>
  <si>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</si>
  <si>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</si>
  <si>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</si>
  <si>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</si>
  <si>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</si>
  <si>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</si>
  <si>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</si>
  <si>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</si>
  <si>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</si>
  <si>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</si>
  <si>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</si>
  <si>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</si>
  <si>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</si>
  <si>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</si>
  <si>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</si>
  <si>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</si>
  <si>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</si>
  <si>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</si>
  <si>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</si>
  <si>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</si>
  <si>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</si>
  <si>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</si>
  <si>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</si>
  <si>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</si>
  <si>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</si>
  <si>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</si>
  <si>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</si>
  <si>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</si>
  <si>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</si>
  <si>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</si>
  <si>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</si>
  <si>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</si>
  <si>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</si>
  <si>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</si>
  <si>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</si>
  <si>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</si>
  <si>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</si>
  <si>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</si>
  <si>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</si>
  <si>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</si>
  <si>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</si>
  <si>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</si>
  <si>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</si>
  <si>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</si>
  <si>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</si>
  <si>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</si>
  <si>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</si>
  <si>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</si>
  <si>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</si>
  <si>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</si>
  <si>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</si>
  <si>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</si>
  <si>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</si>
  <si>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</si>
  <si>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</si>
  <si>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</si>
  <si>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</si>
  <si>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</si>
  <si>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</si>
  <si>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</si>
  <si>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</si>
  <si>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</si>
  <si>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</si>
  <si>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</si>
  <si>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</si>
  <si>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</si>
  <si>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</si>
  <si>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</si>
  <si>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</si>
  <si>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</si>
  <si>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</si>
  <si>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</si>
  <si>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</si>
  <si>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</si>
  <si>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</si>
  <si>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</si>
  <si>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</si>
  <si>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</si>
  <si>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</si>
  <si>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</si>
  <si>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</si>
  <si>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</si>
  <si>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</si>
  <si>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</si>
  <si>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</si>
  <si>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</si>
  <si>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</si>
  <si>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</si>
  <si>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</si>
  <si>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</si>
  <si>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</si>
  <si>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</si>
  <si>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</si>
  <si>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</si>
  <si>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</si>
  <si>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</si>
  <si>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</si>
  <si>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</si>
  <si>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</si>
  <si>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</si>
  <si>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</si>
  <si>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</si>
  <si>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</si>
  <si>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</si>
  <si>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</si>
  <si>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</si>
  <si>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</si>
  <si>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</si>
  <si>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</si>
  <si>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</si>
  <si>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</si>
  <si>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</si>
  <si>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</si>
  <si>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</si>
  <si>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</si>
  <si>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</si>
  <si>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</si>
  <si>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</si>
  <si>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</si>
  <si>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</si>
  <si>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</si>
  <si>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</si>
  <si>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</si>
  <si>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</si>
  <si>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</si>
  <si>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</si>
  <si>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</si>
  <si>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</si>
  <si>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</si>
  <si>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</si>
  <si>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</si>
  <si>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</si>
  <si>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</si>
  <si>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</si>
  <si>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</si>
  <si>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</si>
  <si>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</si>
  <si>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</si>
  <si>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</si>
  <si>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</si>
  <si>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</si>
  <si>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</si>
  <si>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</si>
  <si>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</si>
  <si>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</si>
  <si>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</si>
  <si>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</si>
  <si>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</si>
  <si>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</si>
  <si>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</si>
  <si>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</si>
  <si>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</si>
  <si>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</si>
  <si>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</si>
  <si>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</si>
  <si>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</si>
  <si>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</si>
  <si>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</si>
  <si>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</si>
  <si>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</si>
  <si>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</si>
  <si>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</si>
  <si>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</si>
  <si>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</si>
  <si>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</si>
  <si>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</si>
  <si>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</si>
  <si>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</si>
  <si>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</si>
  <si>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</si>
  <si>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</si>
  <si>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</si>
  <si>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</si>
  <si>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</si>
  <si>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</si>
  <si>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</si>
  <si>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</si>
  <si>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</si>
  <si>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</si>
  <si>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</si>
  <si>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</si>
  <si>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</si>
  <si>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</si>
  <si>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</si>
  <si>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</si>
  <si>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</si>
  <si>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</si>
  <si>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</si>
  <si>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</si>
  <si>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</si>
  <si>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</si>
  <si>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</si>
  <si>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</si>
  <si>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</si>
  <si>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</si>
  <si>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</si>
  <si>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</si>
  <si>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</si>
  <si>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</si>
  <si>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</si>
  <si>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</si>
  <si>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</si>
  <si>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</si>
  <si>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</si>
  <si>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</si>
  <si>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</si>
  <si>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</si>
  <si>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</si>
  <si>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</si>
  <si>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</si>
  <si>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</si>
  <si>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</si>
  <si>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</si>
  <si>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</si>
  <si>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</si>
  <si>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</si>
  <si>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</si>
  <si>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</si>
  <si>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</si>
  <si>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</si>
  <si>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</si>
  <si>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</si>
  <si>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</si>
  <si>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</si>
  <si>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</si>
  <si>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</si>
  <si>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</si>
  <si>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</si>
  <si>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</si>
  <si>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</si>
  <si>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</si>
  <si>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</si>
  <si>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</si>
  <si>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</si>
  <si>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</si>
  <si>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</si>
  <si>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</si>
  <si>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</si>
  <si>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</si>
  <si>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</si>
  <si>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</si>
  <si>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</si>
  <si>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</si>
  <si>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</si>
  <si>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</si>
  <si>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</si>
  <si>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</si>
  <si>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</si>
  <si>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</si>
  <si>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</si>
  <si>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</si>
  <si>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</si>
  <si>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</si>
  <si>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</si>
  <si>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</si>
  <si>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</si>
  <si>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</si>
  <si>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</si>
  <si>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</si>
  <si>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</si>
  <si>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</si>
  <si>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</si>
  <si>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</si>
  <si>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</si>
  <si>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</si>
  <si>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</si>
  <si>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</si>
  <si>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</si>
  <si>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</si>
  <si>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</si>
  <si>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</si>
  <si>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</si>
  <si>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</si>
  <si>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</si>
  <si>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</si>
  <si>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</si>
  <si>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</si>
  <si>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</si>
  <si>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</si>
  <si>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</si>
  <si>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</si>
  <si>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</si>
  <si>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</si>
  <si>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</si>
  <si>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</si>
  <si>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</si>
  <si>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</si>
  <si>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</si>
  <si>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</si>
  <si>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</si>
  <si>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</si>
  <si>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</si>
  <si>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</si>
  <si>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</si>
  <si>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</si>
  <si>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</si>
  <si>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</si>
  <si>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</si>
  <si>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</si>
  <si>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</si>
  <si>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</si>
  <si>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</si>
  <si>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</si>
  <si>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</si>
  <si>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</si>
  <si>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</si>
  <si>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</si>
  <si>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</si>
  <si>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</si>
  <si>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</si>
  <si>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</si>
  <si>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</si>
  <si>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</si>
  <si>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</si>
  <si>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</si>
  <si>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</si>
  <si>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</si>
  <si>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</si>
  <si>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</si>
  <si>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</si>
  <si>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</si>
  <si>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</si>
  <si>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</si>
  <si>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</si>
  <si>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</si>
  <si>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</si>
  <si>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</si>
  <si>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</si>
  <si>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</si>
  <si>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</si>
  <si>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</si>
  <si>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</si>
  <si>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</si>
  <si>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</si>
  <si>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</si>
  <si>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</si>
  <si>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</si>
  <si>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</si>
  <si>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</si>
  <si>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</si>
  <si>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</si>
  <si>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</si>
  <si>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</si>
  <si>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</si>
  <si>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</si>
  <si>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</si>
  <si>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</si>
  <si>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</si>
  <si>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</si>
  <si>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</si>
  <si>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</si>
  <si>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</si>
  <si>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</si>
  <si>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</si>
  <si>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</si>
  <si>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</si>
  <si>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</si>
  <si>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</si>
  <si>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</si>
  <si>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</si>
  <si>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</si>
  <si>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</si>
  <si>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</si>
  <si>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</si>
  <si>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</si>
  <si>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</si>
  <si>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</si>
  <si>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</si>
  <si>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</si>
  <si>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</si>
  <si>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</si>
  <si>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</si>
  <si>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</si>
  <si>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</si>
  <si>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</si>
  <si>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</si>
  <si>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</si>
  <si>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</si>
  <si>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</si>
  <si>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</si>
  <si>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</si>
  <si>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</si>
  <si>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</si>
  <si>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</si>
  <si>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</si>
  <si>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</si>
  <si>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</si>
  <si>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</si>
  <si>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</si>
  <si>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</si>
  <si>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</si>
  <si>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</si>
  <si>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</si>
  <si>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</si>
  <si>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</si>
  <si>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</si>
  <si>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</si>
  <si>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</si>
  <si>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</si>
  <si>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</si>
  <si>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</si>
  <si>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</si>
  <si>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</si>
  <si>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</si>
  <si>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</si>
  <si>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</si>
  <si>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</si>
  <si>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</si>
  <si>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</si>
  <si>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</si>
  <si>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</si>
  <si>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</si>
  <si>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</si>
  <si>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</si>
  <si>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</si>
  <si>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</si>
  <si>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</si>
  <si>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</si>
  <si>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</si>
  <si>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</si>
  <si>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</si>
  <si>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</si>
  <si>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</si>
  <si>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</si>
  <si>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</si>
  <si>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</si>
  <si>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</si>
  <si>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</si>
  <si>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</si>
  <si>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</si>
  <si>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</si>
  <si>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</si>
  <si>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</si>
  <si>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</si>
  <si>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</si>
  <si>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</si>
  <si>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</si>
  <si>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</si>
  <si>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</si>
  <si>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</si>
  <si>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</si>
  <si>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</si>
  <si>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</si>
  <si>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</si>
  <si>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</si>
  <si>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</si>
  <si>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</si>
  <si>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</si>
  <si>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</si>
  <si>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</si>
  <si>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</si>
  <si>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</si>
  <si>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</si>
  <si>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</si>
  <si>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</si>
  <si>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</si>
  <si>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</si>
  <si>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</si>
  <si>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</si>
  <si>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</si>
  <si>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</si>
  <si>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</si>
  <si>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</si>
  <si>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</si>
  <si>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</si>
  <si>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</si>
  <si>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</si>
  <si>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</si>
  <si>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</si>
  <si>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</si>
  <si>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</si>
  <si>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</si>
  <si>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</si>
  <si>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</si>
  <si>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</si>
  <si>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</si>
  <si>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</si>
  <si>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</si>
  <si>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</si>
  <si>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</si>
  <si>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</si>
  <si>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</si>
  <si>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</si>
  <si>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</si>
  <si>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</si>
  <si>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</si>
  <si>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</si>
  <si>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</si>
  <si>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</si>
  <si>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</si>
  <si>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</si>
  <si>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</si>
  <si>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</si>
  <si>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</si>
  <si>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</si>
  <si>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</si>
  <si>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</si>
  <si>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</si>
  <si>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</si>
  <si>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</si>
  <si>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</si>
  <si>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</si>
  <si>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</si>
  <si>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</si>
  <si>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</si>
  <si>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</si>
  <si>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</si>
  <si>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</si>
  <si>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</si>
  <si>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</si>
  <si>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</si>
  <si>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</si>
  <si>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</si>
  <si>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</si>
  <si>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</si>
  <si>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</si>
  <si>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</si>
  <si>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</si>
  <si>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</si>
  <si>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</si>
  <si>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</si>
  <si>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</si>
  <si>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</si>
  <si>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</si>
  <si>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</si>
  <si>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</si>
  <si>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</si>
  <si>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</si>
  <si>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</si>
  <si>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</si>
  <si>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</si>
  <si>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</si>
  <si>
    <t>1bZ</t>
  </si>
  <si>
    <t>1fu</t>
  </si>
  <si>
    <t>1g0</t>
  </si>
  <si>
    <t>1fZ</t>
  </si>
  <si>
    <t>1fY</t>
  </si>
  <si>
    <t>1hZ</t>
  </si>
  <si>
    <t>1i0</t>
  </si>
  <si>
    <t>1i1</t>
  </si>
  <si>
    <t>1i2</t>
  </si>
  <si>
    <t>1i3</t>
  </si>
  <si>
    <t>1i4</t>
  </si>
  <si>
    <t>1i5</t>
  </si>
  <si>
    <t>1i6</t>
  </si>
  <si>
    <t>1i7</t>
  </si>
  <si>
    <t>1i8</t>
  </si>
  <si>
    <t>1i9</t>
  </si>
  <si>
    <t>1ia</t>
  </si>
  <si>
    <t>1ib</t>
  </si>
  <si>
    <t>1ic</t>
  </si>
  <si>
    <t>1id</t>
  </si>
  <si>
    <t>1ie</t>
  </si>
  <si>
    <t>1if</t>
  </si>
  <si>
    <t>1ig</t>
  </si>
  <si>
    <t>1ih</t>
  </si>
  <si>
    <t>1ii</t>
  </si>
  <si>
    <t>1ij</t>
  </si>
  <si>
    <t>1ik</t>
  </si>
  <si>
    <t>1il</t>
  </si>
  <si>
    <t>1im</t>
  </si>
  <si>
    <t>1in</t>
  </si>
  <si>
    <t>1io</t>
  </si>
  <si>
    <t>1ip</t>
  </si>
  <si>
    <t>1iq</t>
  </si>
  <si>
    <t>1ir</t>
  </si>
  <si>
    <t>1is</t>
  </si>
  <si>
    <t>1it</t>
  </si>
  <si>
    <t>1iu</t>
  </si>
  <si>
    <t>1iv</t>
  </si>
  <si>
    <t>1iw</t>
  </si>
  <si>
    <t>1ix</t>
  </si>
  <si>
    <t>1iy</t>
  </si>
  <si>
    <t>1iz</t>
  </si>
  <si>
    <t>1iA</t>
  </si>
  <si>
    <t>1iB</t>
  </si>
  <si>
    <t>1iC</t>
  </si>
  <si>
    <t>1iD</t>
  </si>
  <si>
    <t>1iE</t>
  </si>
  <si>
    <t>1iF</t>
  </si>
  <si>
    <t>1iG</t>
  </si>
  <si>
    <t>1iH</t>
  </si>
  <si>
    <t>1iI</t>
  </si>
  <si>
    <t>1iJ</t>
  </si>
  <si>
    <t>1iK</t>
  </si>
  <si>
    <t>1iL</t>
  </si>
  <si>
    <t>1iM</t>
  </si>
  <si>
    <t>1iN</t>
  </si>
  <si>
    <t>1iO</t>
  </si>
  <si>
    <t>1iP</t>
  </si>
  <si>
    <t>1iQ</t>
  </si>
  <si>
    <t>1iR</t>
  </si>
  <si>
    <t>1iS</t>
  </si>
  <si>
    <t>1iT</t>
  </si>
  <si>
    <t>1iU</t>
  </si>
  <si>
    <t>1iV</t>
  </si>
  <si>
    <t>1iW</t>
  </si>
  <si>
    <t>1iX</t>
  </si>
  <si>
    <t>1iY</t>
  </si>
  <si>
    <t>1iZ</t>
  </si>
  <si>
    <t>1j0</t>
  </si>
  <si>
    <t>1j1</t>
  </si>
  <si>
    <t>1j2</t>
  </si>
  <si>
    <t>1j3</t>
  </si>
  <si>
    <t>1j4</t>
  </si>
  <si>
    <t>1j5</t>
  </si>
  <si>
    <t>1j6</t>
  </si>
  <si>
    <t>1j7</t>
  </si>
  <si>
    <t>1j8</t>
  </si>
  <si>
    <t>1j9</t>
  </si>
  <si>
    <t>1ja</t>
  </si>
  <si>
    <t>1jb</t>
  </si>
  <si>
    <t>1jc</t>
  </si>
  <si>
    <t>1jd</t>
  </si>
  <si>
    <t>1je</t>
  </si>
  <si>
    <t>1jf</t>
  </si>
  <si>
    <t>1jg</t>
  </si>
  <si>
    <t>1jh</t>
  </si>
  <si>
    <t>1ji</t>
  </si>
  <si>
    <t>1jj</t>
  </si>
  <si>
    <t>1jk</t>
  </si>
  <si>
    <t>1jl</t>
  </si>
  <si>
    <t>1jm</t>
  </si>
  <si>
    <t>1jn</t>
  </si>
  <si>
    <t>1jo</t>
  </si>
  <si>
    <t>1jp</t>
  </si>
  <si>
    <t>1jq</t>
  </si>
  <si>
    <t>1jr</t>
  </si>
  <si>
    <t>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</si>
</sst>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7">
          <cell r="A7" t="str">
            <v>Bag</v>
          </cell>
        </row>
        <row r="8">
          <cell r="A8" t="str">
            <v>Vial</v>
          </cell>
        </row>
        <row r="10">
          <cell r="A10" t="str">
            <v>Sack</v>
          </cell>
        </row>
        <row r="11">
          <cell r="A11" t="str">
            <v>Beaker</v>
          </cell>
        </row>
        <row r="13">
          <cell r="A13" t="str">
            <v>Powder Keg</v>
          </cell>
        </row>
        <row r="14">
          <cell r="A14" t="str">
            <v>Drum</v>
          </cell>
        </row>
        <row r="16">
          <cell r="A16" t="str">
            <v>Chemical Silo</v>
          </cell>
        </row>
        <row r="17">
          <cell r="A17" t="str">
            <v>Chemical Vat</v>
          </cell>
        </row>
        <row r="60">
          <cell r="B60" t="str">
            <v>Mold</v>
          </cell>
        </row>
        <row r="61">
          <cell r="B61" t="str">
            <v>Metal Die</v>
          </cell>
        </row>
        <row r="68">
          <cell r="B68" t="str">
            <v>Wafer</v>
          </cell>
        </row>
        <row r="69">
          <cell r="B69" t="str">
            <v>Mask</v>
          </cell>
        </row>
        <row r="84">
          <cell r="A84" t="str">
            <v>Gripped</v>
          </cell>
        </row>
        <row r="85">
          <cell r="A85" t="str">
            <v>Synthetic Gripped</v>
          </cell>
        </row>
        <row r="88">
          <cell r="A88" t="str">
            <v>Wooden</v>
          </cell>
        </row>
        <row r="89">
          <cell r="A89" t="str">
            <v>Stone</v>
          </cell>
        </row>
        <row r="90">
          <cell r="A90" t="str">
            <v>Iron</v>
          </cell>
        </row>
        <row r="91">
          <cell r="A91" t="str">
            <v>Golden</v>
          </cell>
        </row>
        <row r="92">
          <cell r="A92" t="str">
            <v>Diamond</v>
          </cell>
        </row>
        <row r="93">
          <cell r="A93" t="str">
            <v>Magic</v>
          </cell>
        </row>
        <row r="122">
          <cell r="A122" t="str">
            <v>Composite</v>
          </cell>
        </row>
        <row r="123">
          <cell r="A123" t="str">
            <v>Engineered</v>
          </cell>
        </row>
        <row r="133">
          <cell r="A133" t="str">
            <v>Version</v>
          </cell>
        </row>
        <row r="134">
          <cell r="A134" t="str">
            <v>1.0.0</v>
          </cell>
        </row>
        <row r="137">
          <cell r="A137" t="str">
            <v>1.0.3</v>
          </cell>
        </row>
        <row r="144">
          <cell r="A144" t="str">
            <v>1.1.0</v>
          </cell>
        </row>
        <row r="145">
          <cell r="A145" t="str">
            <v>1.1.1</v>
          </cell>
        </row>
        <row r="146">
          <cell r="A146" t="str">
            <v>1.1.2</v>
          </cell>
        </row>
        <row r="153">
          <cell r="A153" t="str">
            <v>1.3.2</v>
          </cell>
        </row>
        <row r="156">
          <cell r="A156" t="str">
            <v>1.3.5</v>
          </cell>
        </row>
        <row r="167">
          <cell r="A167" t="str">
            <v>1.4.8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Poly2-6-Dimethyl-1-4-Phenylene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  <row r="34">
          <cell r="B34" t="str">
            <v>Air Quality Detector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DNA Sampler"/>
      <sheetName val="Cell Culture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workbookViewId="0">
      <selection activeCell="A18" sqref="A18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8.42578125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[1]Enums!$A$133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[1]Enums!$A$7&amp;" ("&amp;J1&amp;")"</f>
        <v>Bag (Pellets)</v>
      </c>
      <c r="G1" s="5" t="str">
        <f xml:space="preserve"> [1]Enums!$A$10&amp;" ("&amp;J1&amp;")"</f>
        <v>Sack (Pellets)</v>
      </c>
      <c r="H1" s="5" t="str">
        <f xml:space="preserve"> [1]Enums!$A$13&amp;" ("&amp;J1&amp;")"</f>
        <v>Powder Keg (Pellets)</v>
      </c>
      <c r="I1" s="5" t="str">
        <f xml:space="preserve"> [1]Enums!$A$16&amp;"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 t="str">
        <f>[1]Enums!$A$153</f>
        <v>1.3.2</v>
      </c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[1]Enums!$A$7, [1]Enums!$A$8)&amp;" ("&amp;$J2&amp;IF($N2, " "&amp;$J$1, "")&amp;")"</f>
        <v>Vial (Acrylic-Formaldehyde Resin)</v>
      </c>
      <c r="G2" s="1" t="str">
        <f>IF($N2, [1]Enums!$A$10, [1]Enums!$A$11)&amp;" ("&amp;$J2&amp;IF($N2, " "&amp;$J$1, "")&amp;")"</f>
        <v>Beaker (Acrylic-Formaldehyde Resin)</v>
      </c>
      <c r="H2" s="1" t="str">
        <f>IF($N2, [1]Enums!$A$13, [1]Enums!$A$14)&amp;" ("&amp;$J2&amp;IF($N2, " "&amp;$J$1, "")&amp;")"</f>
        <v>Drum (Acrylic-Formaldehyde Resin)</v>
      </c>
      <c r="I2" s="1" t="str">
        <f>IF($N2, [1]Enums!$A$16, [1]Enums!$A$17)&amp;"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[1]Enums!$A$134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[1]Enums!$A$7, [1]Enums!$A$8)&amp;" ("&amp;$J3&amp;IF($N3, " "&amp;$J$1, "")&amp;")"</f>
        <v>Bag (Acrylonitrile-Butadiene-Styrene Pellets)</v>
      </c>
      <c r="G3" s="1" t="str">
        <f>IF($N3, [1]Enums!$A$10, [1]Enums!$A$11)&amp;" ("&amp;$J3&amp;IF($N3, " "&amp;$J$1, "")&amp;")"</f>
        <v>Sack (Acrylonitrile-Butadiene-Styrene Pellets)</v>
      </c>
      <c r="H3" s="1" t="str">
        <f>IF($N3, [1]Enums!$A$13, [1]Enums!$A$14)&amp;" ("&amp;$J3&amp;IF($N3, " "&amp;$J$1, "")&amp;")"</f>
        <v>Powder Keg (Acrylonitrile-Butadiene-Styrene Pellets)</v>
      </c>
      <c r="I3" s="1" t="str">
        <f>IF($N3, [1]Enums!$A$16, [1]Enums!$A$17)&amp;"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[1]Enums!$A$7, [1]Enums!$A$8)&amp;" ("&amp;$J4&amp;IF($N4, " "&amp;$J$1, "")&amp;")"</f>
        <v>Vial (Alkyd Resin)</v>
      </c>
      <c r="G4" s="1" t="str">
        <f>IF($N4, [1]Enums!$A$10, [1]Enums!$A$11)&amp;" ("&amp;$J4&amp;IF($N4, " "&amp;$J$1, "")&amp;")"</f>
        <v>Beaker (Alkyd Resin)</v>
      </c>
      <c r="H4" s="1" t="str">
        <f>IF($N4, [1]Enums!$A$13, [1]Enums!$A$14)&amp;" ("&amp;$J4&amp;IF($N4, " "&amp;$J$1, "")&amp;")"</f>
        <v>Drum (Alkyd Resin)</v>
      </c>
      <c r="I4" s="1" t="str">
        <f>IF($N4, [1]Enums!$A$16, [1]Enums!$A$17)&amp;"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[1]Enums!$A$134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[1]Enums!$A$7, [1]Enums!$A$8)&amp;" ("&amp;$J5&amp;IF($N5, " "&amp;$J$1, "")&amp;")"</f>
        <v>Bag (Amorphous PolyEthylene Terephthalate Pellets)</v>
      </c>
      <c r="G5" s="1" t="str">
        <f>IF($N5, [1]Enums!$A$10, [1]Enums!$A$11)&amp;" ("&amp;$J5&amp;IF($N5, " "&amp;$J$1, "")&amp;")"</f>
        <v>Sack (Amorphous PolyEthylene Terephthalate Pellets)</v>
      </c>
      <c r="H5" s="1" t="str">
        <f>IF($N5, [1]Enums!$A$13, [1]Enums!$A$14)&amp;" ("&amp;$J5&amp;IF($N5, " "&amp;$J$1, "")&amp;")"</f>
        <v>Powder Keg (Amorphous PolyEthylene Terephthalate Pellets)</v>
      </c>
      <c r="I5" s="1" t="str">
        <f>IF($N5, [1]Enums!$A$16, [1]Enums!$A$17)&amp;"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[1]Enums!$A$144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[1]Enums!$A$7, [1]Enums!$A$8)&amp;" ("&amp;$J6&amp;IF($N6, " "&amp;$J$1, "")&amp;")"</f>
        <v>Bag (Bromine Isobutylene-Isoprene Rubber Pellets)</v>
      </c>
      <c r="G6" s="1" t="str">
        <f>IF($N6, [1]Enums!$A$10, [1]Enums!$A$11)&amp;" ("&amp;$J6&amp;IF($N6, " "&amp;$J$1, "")&amp;")"</f>
        <v>Sack (Bromine Isobutylene-Isoprene Rubber Pellets)</v>
      </c>
      <c r="H6" s="1" t="str">
        <f>IF($N6, [1]Enums!$A$13, [1]Enums!$A$14)&amp;" ("&amp;$J6&amp;IF($N6, " "&amp;$J$1, "")&amp;")"</f>
        <v>Powder Keg (Bromine Isobutylene-Isoprene Rubber Pellets)</v>
      </c>
      <c r="I6" s="1" t="str">
        <f>IF($N6, [1]Enums!$A$16, [1]Enums!$A$17)&amp;"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[1]Enums!$A$144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[1]Enums!$A$7, [1]Enums!$A$8)&amp;" ("&amp;$J7&amp;IF($N7, " "&amp;$J$1, "")&amp;")"</f>
        <v>Vial (Carbon Fiber)</v>
      </c>
      <c r="G7" s="1" t="str">
        <f>IF($N7, [1]Enums!$A$10, [1]Enums!$A$11)&amp;" ("&amp;$J7&amp;IF($N7, " "&amp;$J$1, "")&amp;")"</f>
        <v>Beaker (Carbon Fiber)</v>
      </c>
      <c r="H7" s="1" t="str">
        <f>IF($N7, [1]Enums!$A$13, [1]Enums!$A$14)&amp;" ("&amp;$J7&amp;IF($N7, " "&amp;$J$1, "")&amp;")"</f>
        <v>Drum (Carbon Fiber)</v>
      </c>
      <c r="I7" s="1" t="str">
        <f>IF($N7, [1]Enums!$A$16, [1]Enums!$A$17)&amp;" ("&amp;$J7&amp;IF($N7, " "&amp;$J$1, "")&amp;")"</f>
        <v>Chemical Vat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[1]Enums!$A$7, [1]Enums!$A$8)&amp;" ("&amp;$J8&amp;IF($N8, " "&amp;$J$1, "")&amp;")"</f>
        <v>Bag (Cellulose Triacetate Pellets)</v>
      </c>
      <c r="G8" s="1" t="str">
        <f>IF($N8, [1]Enums!$A$10, [1]Enums!$A$11)&amp;" ("&amp;$J8&amp;IF($N8, " "&amp;$J$1, "")&amp;")"</f>
        <v>Sack (Cellulose Triacetate Pellets)</v>
      </c>
      <c r="H8" s="1" t="str">
        <f>IF($N8, [1]Enums!$A$13, [1]Enums!$A$14)&amp;" ("&amp;$J8&amp;IF($N8, " "&amp;$J$1, "")&amp;")"</f>
        <v>Powder Keg (Cellulose Triacetate Pellets)</v>
      </c>
      <c r="I8" s="1" t="str">
        <f>IF($N8, [1]Enums!$A$16, [1]Enums!$A$17)&amp;"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[1]Enums!$A$134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[1]Enums!$A$7, [1]Enums!$A$8)&amp;" ("&amp;$J9&amp;IF($N9, " "&amp;$J$1, "")&amp;")"</f>
        <v>Bag (Cellulosic Pellets)</v>
      </c>
      <c r="G9" s="1" t="str">
        <f>IF($N9, [1]Enums!$A$10, [1]Enums!$A$11)&amp;" ("&amp;$J9&amp;IF($N9, " "&amp;$J$1, "")&amp;")"</f>
        <v>Sack (Cellulosic Pellets)</v>
      </c>
      <c r="H9" s="1" t="str">
        <f>IF($N9, [1]Enums!$A$13, [1]Enums!$A$14)&amp;" ("&amp;$J9&amp;IF($N9, " "&amp;$J$1, "")&amp;")"</f>
        <v>Powder Keg (Cellulosic Pellets)</v>
      </c>
      <c r="I9" s="1" t="str">
        <f>IF($N9, [1]Enums!$A$16, [1]Enums!$A$17)&amp;"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[1]Enums!$A$144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[1]Enums!$A$7, [1]Enums!$A$8)&amp;" ("&amp;$J10&amp;IF($N10, " "&amp;$J$1, "")&amp;")"</f>
        <v>Bag (Chitin Pellets)</v>
      </c>
      <c r="G10" s="1" t="str">
        <f>IF($N10, [1]Enums!$A$10, [1]Enums!$A$11)&amp;" ("&amp;$J10&amp;IF($N10, " "&amp;$J$1, "")&amp;")"</f>
        <v>Sack (Chitin Pellets)</v>
      </c>
      <c r="H10" s="1" t="str">
        <f>IF($N10, [1]Enums!$A$13, [1]Enums!$A$14)&amp;" ("&amp;$J10&amp;IF($N10, " "&amp;$J$1, "")&amp;")"</f>
        <v>Powder Keg (Chitin Pellets)</v>
      </c>
      <c r="I10" s="1" t="str">
        <f>IF($N10, [1]Enums!$A$16, [1]Enums!$A$17)&amp;"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[1]Enums!$A$144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[1]Enums!$A$7, [1]Enums!$A$8)&amp;" ("&amp;$J11&amp;IF($N11, " "&amp;$J$1, "")&amp;")"</f>
        <v>Bag (Chlorine Isobutylene-Isoprene Rubber Pellets)</v>
      </c>
      <c r="G11" s="1" t="str">
        <f>IF($N11, [1]Enums!$A$10, [1]Enums!$A$11)&amp;" ("&amp;$J11&amp;IF($N11, " "&amp;$J$1, "")&amp;")"</f>
        <v>Sack (Chlorine Isobutylene-Isoprene Rubber Pellets)</v>
      </c>
      <c r="H11" s="1" t="str">
        <f>IF($N11, [1]Enums!$A$13, [1]Enums!$A$14)&amp;" ("&amp;$J11&amp;IF($N11, " "&amp;$J$1, "")&amp;")"</f>
        <v>Powder Keg (Chlorine Isobutylene-Isoprene Rubber Pellets)</v>
      </c>
      <c r="I11" s="1" t="str">
        <f>IF($N11, [1]Enums!$A$16, [1]Enums!$A$17)&amp;"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[1]Enums!$A$146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[1]Enums!$A$7, [1]Enums!$A$8)&amp;" ("&amp;$J12&amp;IF($N12, " "&amp;$J$1, "")&amp;")"</f>
        <v>Vial (Epoxy Resin)</v>
      </c>
      <c r="G12" s="1" t="str">
        <f>IF($N12, [1]Enums!$A$10, [1]Enums!$A$11)&amp;" ("&amp;$J12&amp;IF($N12, " "&amp;$J$1, "")&amp;")"</f>
        <v>Beaker (Epoxy Resin)</v>
      </c>
      <c r="H12" s="1" t="str">
        <f>IF($N12, [1]Enums!$A$13, [1]Enums!$A$14)&amp;" ("&amp;$J12&amp;IF($N12, " "&amp;$J$1, "")&amp;")"</f>
        <v>Drum (Epoxy Resin)</v>
      </c>
      <c r="I12" s="1" t="str">
        <f>IF($N12, [1]Enums!$A$16, [1]Enums!$A$17)&amp;"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[1]Enums!$A$7, [1]Enums!$A$8)&amp;" ("&amp;$J13&amp;IF($N13, " "&amp;$J$1, "")&amp;")"</f>
        <v>Bag (Ethoxylates Pellets)</v>
      </c>
      <c r="G13" s="1" t="str">
        <f>IF($N13, [1]Enums!$A$10, [1]Enums!$A$11)&amp;" ("&amp;$J13&amp;IF($N13, " "&amp;$J$1, "")&amp;")"</f>
        <v>Sack (Ethoxylates Pellets)</v>
      </c>
      <c r="H13" s="1" t="str">
        <f>IF($N13, [1]Enums!$A$13, [1]Enums!$A$14)&amp;" ("&amp;$J13&amp;IF($N13, " "&amp;$J$1, "")&amp;")"</f>
        <v>Powder Keg (Ethoxylates Pellets)</v>
      </c>
      <c r="I13" s="1" t="str">
        <f>IF($N13, [1]Enums!$A$16, [1]Enums!$A$17)&amp;"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[1]Enums!$A$144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[1]Enums!$A$7, [1]Enums!$A$8)&amp;" ("&amp;$J14&amp;IF($N14, " "&amp;$J$1, "")&amp;")"</f>
        <v>Bag (Ethylene-Propylene Monomer Pellets)</v>
      </c>
      <c r="G14" s="1" t="str">
        <f>IF($N14, [1]Enums!$A$10, [1]Enums!$A$11)&amp;" ("&amp;$J14&amp;IF($N14, " "&amp;$J$1, "")&amp;")"</f>
        <v>Sack (Ethylene-Propylene Monomer Pellets)</v>
      </c>
      <c r="H14" s="1" t="str">
        <f>IF($N14, [1]Enums!$A$13, [1]Enums!$A$14)&amp;" ("&amp;$J14&amp;IF($N14, " "&amp;$J$1, "")&amp;")"</f>
        <v>Powder Keg (Ethylene-Propylene Monomer Pellets)</v>
      </c>
      <c r="I14" s="1" t="str">
        <f>IF($N14, [1]Enums!$A$16, [1]Enums!$A$17)&amp;"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[1]Enums!$A$144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[1]Enums!$A$7, [1]Enums!$A$8)&amp;" ("&amp;$J15&amp;IF($N15, " "&amp;$J$1, "")&amp;")"</f>
        <v>Bag (Ethylene-Propylene-Diene Monomer Pellets)</v>
      </c>
      <c r="G15" s="1" t="str">
        <f>IF($N15, [1]Enums!$A$10, [1]Enums!$A$11)&amp;" ("&amp;$J15&amp;IF($N15, " "&amp;$J$1, "")&amp;")"</f>
        <v>Sack (Ethylene-Propylene-Diene Monomer Pellets)</v>
      </c>
      <c r="H15" s="1" t="str">
        <f>IF($N15, [1]Enums!$A$13, [1]Enums!$A$14)&amp;" ("&amp;$J15&amp;IF($N15, " "&amp;$J$1, "")&amp;")"</f>
        <v>Powder Keg (Ethylene-Propylene-Diene Monomer Pellets)</v>
      </c>
      <c r="I15" s="1" t="str">
        <f>IF($N15, [1]Enums!$A$16, [1]Enums!$A$17)&amp;"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[1]Enums!$A$144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[1]Enums!$A$7, [1]Enums!$A$8)&amp;" ("&amp;$J16&amp;IF($N16, " "&amp;$J$1, "")&amp;")"</f>
        <v>Bag (Ethylene-Vinyl Acetate Pellets)</v>
      </c>
      <c r="G16" s="1" t="str">
        <f>IF($N16, [1]Enums!$A$10, [1]Enums!$A$11)&amp;" ("&amp;$J16&amp;IF($N16, " "&amp;$J$1, "")&amp;")"</f>
        <v>Sack (Ethylene-Vinyl Acetate Pellets)</v>
      </c>
      <c r="H16" s="1" t="str">
        <f>IF($N16, [1]Enums!$A$13, [1]Enums!$A$14)&amp;" ("&amp;$J16&amp;IF($N16, " "&amp;$J$1, "")&amp;")"</f>
        <v>Powder Keg (Ethylene-Vinyl Acetate Pellets)</v>
      </c>
      <c r="I16" s="1" t="str">
        <f>IF($N16, [1]Enums!$A$16, [1]Enums!$A$17)&amp;"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[1]Enums!$A$134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[1]Enums!$A$7, [1]Enums!$A$8)&amp;" ("&amp;$J17&amp;IF($N17, " "&amp;$J$1, "")&amp;")"</f>
        <v>Bag (High Density PolyEthylene Pellets)</v>
      </c>
      <c r="G17" s="1" t="str">
        <f>IF($N17, [1]Enums!$A$10, [1]Enums!$A$11)&amp;" ("&amp;$J17&amp;IF($N17, " "&amp;$J$1, "")&amp;")"</f>
        <v>Sack (High Density PolyEthylene Pellets)</v>
      </c>
      <c r="H17" s="1" t="str">
        <f>IF($N17, [1]Enums!$A$13, [1]Enums!$A$14)&amp;" ("&amp;$J17&amp;IF($N17, " "&amp;$J$1, "")&amp;")"</f>
        <v>Powder Keg (High Density PolyEthylene Pellets)</v>
      </c>
      <c r="I17" s="1" t="str">
        <f>IF($N17, [1]Enums!$A$16, [1]Enums!$A$17)&amp;"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[1]Enums!$A$144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[1]Enums!$A$7, [1]Enums!$A$8)&amp;" ("&amp;$J18&amp;IF($N18, " "&amp;$J$1, "")&amp;")"</f>
        <v>Bag (Hydrogenated Nitrile-Butadiene Rubber Pellets)</v>
      </c>
      <c r="G18" s="1" t="str">
        <f>IF($N18, [1]Enums!$A$10, [1]Enums!$A$11)&amp;" ("&amp;$J18&amp;IF($N18, " "&amp;$J$1, "")&amp;")"</f>
        <v>Sack (Hydrogenated Nitrile-Butadiene Rubber Pellets)</v>
      </c>
      <c r="H18" s="1" t="str">
        <f>IF($N18, [1]Enums!$A$13, [1]Enums!$A$14)&amp;" ("&amp;$J18&amp;IF($N18, " "&amp;$J$1, "")&amp;")"</f>
        <v>Powder Keg (Hydrogenated Nitrile-Butadiene Rubber Pellets)</v>
      </c>
      <c r="I18" s="1" t="str">
        <f>IF($N18, [1]Enums!$A$16, [1]Enums!$A$17)&amp;"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[1]Enums!$A$144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[1]Enums!$A$7, [1]Enums!$A$8)&amp;" ("&amp;$J19&amp;IF($N19, " "&amp;$J$1, "")&amp;")"</f>
        <v>Bag (Isobutylene-Isoprene Rubber Pellets)</v>
      </c>
      <c r="G19" s="1" t="str">
        <f>IF($N19, [1]Enums!$A$10, [1]Enums!$A$11)&amp;" ("&amp;$J19&amp;IF($N19, " "&amp;$J$1, "")&amp;")"</f>
        <v>Sack (Isobutylene-Isoprene Rubber Pellets)</v>
      </c>
      <c r="H19" s="1" t="str">
        <f>IF($N19, [1]Enums!$A$13, [1]Enums!$A$14)&amp;" ("&amp;$J19&amp;IF($N19, " "&amp;$J$1, "")&amp;")"</f>
        <v>Powder Keg (Isobutylene-Isoprene Rubber Pellets)</v>
      </c>
      <c r="I19" s="1" t="str">
        <f>IF($N19, [1]Enums!$A$16, [1]Enums!$A$17)&amp;"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[1]Enums!$A$7, [1]Enums!$A$8)&amp;" ("&amp;$J20&amp;IF($N20, " "&amp;$J$1, "")&amp;")"</f>
        <v>Vial (Lignin)</v>
      </c>
      <c r="G20" s="1" t="str">
        <f>IF($N20, [1]Enums!$A$10, [1]Enums!$A$11)&amp;" ("&amp;$J20&amp;IF($N20, " "&amp;$J$1, "")&amp;")"</f>
        <v>Beaker (Lignin)</v>
      </c>
      <c r="H20" s="1" t="str">
        <f>IF($N20, [1]Enums!$A$13, [1]Enums!$A$14)&amp;" ("&amp;$J20&amp;IF($N20, " "&amp;$J$1, "")&amp;")"</f>
        <v>Drum (Lignin)</v>
      </c>
      <c r="I20" s="1" t="str">
        <f>IF($N20, [1]Enums!$A$16, [1]Enums!$A$17)&amp;"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[1]Enums!$A$134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[1]Enums!$A$7, [1]Enums!$A$8)&amp;" ("&amp;$J21&amp;IF($N21, " "&amp;$J$1, "")&amp;")"</f>
        <v>Bag (Linear Low-Density PolyEthylene Pellets)</v>
      </c>
      <c r="G21" s="1" t="str">
        <f>IF($N21, [1]Enums!$A$10, [1]Enums!$A$11)&amp;" ("&amp;$J21&amp;IF($N21, " "&amp;$J$1, "")&amp;")"</f>
        <v>Sack (Linear Low-Density PolyEthylene Pellets)</v>
      </c>
      <c r="H21" s="1" t="str">
        <f>IF($N21, [1]Enums!$A$13, [1]Enums!$A$14)&amp;" ("&amp;$J21&amp;IF($N21, " "&amp;$J$1, "")&amp;")"</f>
        <v>Powder Keg (Linear Low-Density PolyEthylene Pellets)</v>
      </c>
      <c r="I21" s="1" t="str">
        <f>IF($N21, [1]Enums!$A$16, [1]Enums!$A$17)&amp;"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[1]Enums!$A$134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[1]Enums!$A$7, [1]Enums!$A$8)&amp;" ("&amp;$J22&amp;IF($N22, " "&amp;$J$1, "")&amp;")"</f>
        <v>Bag (Liquid Crystal Polymer Pellets)</v>
      </c>
      <c r="G22" s="1" t="str">
        <f>IF($N22, [1]Enums!$A$10, [1]Enums!$A$11)&amp;" ("&amp;$J22&amp;IF($N22, " "&amp;$J$1, "")&amp;")"</f>
        <v>Sack (Liquid Crystal Polymer Pellets)</v>
      </c>
      <c r="H22" s="1" t="str">
        <f>IF($N22, [1]Enums!$A$13, [1]Enums!$A$14)&amp;" ("&amp;$J22&amp;IF($N22, " "&amp;$J$1, "")&amp;")"</f>
        <v>Powder Keg (Liquid Crystal Polymer Pellets)</v>
      </c>
      <c r="I22" s="1" t="str">
        <f>IF($N22, [1]Enums!$A$16, [1]Enums!$A$17)&amp;"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[1]Enums!$A$134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[1]Enums!$A$7, [1]Enums!$A$8)&amp;" ("&amp;$J23&amp;IF($N23, " "&amp;$J$1, "")&amp;")"</f>
        <v>Bag (Low Density PolyEthylene Pellets)</v>
      </c>
      <c r="G23" s="1" t="str">
        <f>IF($N23, [1]Enums!$A$10, [1]Enums!$A$11)&amp;" ("&amp;$J23&amp;IF($N23, " "&amp;$J$1, "")&amp;")"</f>
        <v>Sack (Low Density PolyEthylene Pellets)</v>
      </c>
      <c r="H23" s="1" t="str">
        <f>IF($N23, [1]Enums!$A$13, [1]Enums!$A$14)&amp;" ("&amp;$J23&amp;IF($N23, " "&amp;$J$1, "")&amp;")"</f>
        <v>Powder Keg (Low Density PolyEthylene Pellets)</v>
      </c>
      <c r="I23" s="1" t="str">
        <f>IF($N23, [1]Enums!$A$16, [1]Enums!$A$17)&amp;"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[1]Enums!$A$134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[1]Enums!$A$7, [1]Enums!$A$8)&amp;" ("&amp;$J24&amp;IF($N24, " "&amp;$J$1, "")&amp;")"</f>
        <v>Bag (Medium Density PolyEthylene Pellets)</v>
      </c>
      <c r="G24" s="1" t="str">
        <f>IF($N24, [1]Enums!$A$10, [1]Enums!$A$11)&amp;" ("&amp;$J24&amp;IF($N24, " "&amp;$J$1, "")&amp;")"</f>
        <v>Sack (Medium Density PolyEthylene Pellets)</v>
      </c>
      <c r="H24" s="1" t="str">
        <f>IF($N24, [1]Enums!$A$13, [1]Enums!$A$14)&amp;" ("&amp;$J24&amp;IF($N24, " "&amp;$J$1, "")&amp;")"</f>
        <v>Powder Keg (Medium Density PolyEthylene Pellets)</v>
      </c>
      <c r="I24" s="1" t="str">
        <f>IF($N24, [1]Enums!$A$16, [1]Enums!$A$17)&amp;"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[1]Enums!$A$7, [1]Enums!$A$8)&amp;" ("&amp;$J25&amp;IF($N25, " "&amp;$J$1, "")&amp;")"</f>
        <v>Vial (Melamine-Formaldehyde Polymers)</v>
      </c>
      <c r="G25" s="1" t="str">
        <f>IF($N25, [1]Enums!$A$10, [1]Enums!$A$11)&amp;" ("&amp;$J25&amp;IF($N25, " "&amp;$J$1, "")&amp;")"</f>
        <v>Beaker (Melamine-Formaldehyde Polymers)</v>
      </c>
      <c r="H25" s="1" t="str">
        <f>IF($N25, [1]Enums!$A$13, [1]Enums!$A$14)&amp;" ("&amp;$J25&amp;IF($N25, " "&amp;$J$1, "")&amp;")"</f>
        <v>Drum (Melamine-Formaldehyde Polymers)</v>
      </c>
      <c r="I25" s="1" t="str">
        <f>IF($N25, [1]Enums!$A$16, [1]Enums!$A$17)&amp;"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[1]Enums!$A$134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[1]Enums!$A$7, [1]Enums!$A$8)&amp;" ("&amp;$J26&amp;IF($N26, " "&amp;$J$1, "")&amp;")"</f>
        <v>Bag (Metaldehyde Pellets)</v>
      </c>
      <c r="G26" s="1" t="str">
        <f>IF($N26, [1]Enums!$A$10, [1]Enums!$A$11)&amp;" ("&amp;$J26&amp;IF($N26, " "&amp;$J$1, "")&amp;")"</f>
        <v>Sack (Metaldehyde Pellets)</v>
      </c>
      <c r="H26" s="1" t="str">
        <f>IF($N26, [1]Enums!$A$13, [1]Enums!$A$14)&amp;" ("&amp;$J26&amp;IF($N26, " "&amp;$J$1, "")&amp;")"</f>
        <v>Powder Keg (Metaldehyde Pellets)</v>
      </c>
      <c r="I26" s="1" t="str">
        <f>IF($N26, [1]Enums!$A$16, [1]Enums!$A$17)&amp;"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[1]Enums!$A$144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[1]Enums!$A$7, [1]Enums!$A$8)&amp;" ("&amp;$J27&amp;IF($N27, " "&amp;$J$1, "")&amp;")"</f>
        <v>Bag (Nitrile-Butadiene Rubber Pellets)</v>
      </c>
      <c r="G27" s="1" t="str">
        <f>IF($N27, [1]Enums!$A$10, [1]Enums!$A$11)&amp;" ("&amp;$J27&amp;IF($N27, " "&amp;$J$1, "")&amp;")"</f>
        <v>Sack (Nitrile-Butadiene Rubber Pellets)</v>
      </c>
      <c r="H27" s="1" t="str">
        <f>IF($N27, [1]Enums!$A$13, [1]Enums!$A$14)&amp;" ("&amp;$J27&amp;IF($N27, " "&amp;$J$1, "")&amp;")"</f>
        <v>Powder Keg (Nitrile-Butadiene Rubber Pellets)</v>
      </c>
      <c r="I27" s="1" t="str">
        <f>IF($N27, [1]Enums!$A$16, [1]Enums!$A$17)&amp;"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[1]Enums!$A$134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[1]Enums!$A$7, [1]Enums!$A$8)&amp;" ("&amp;$J28&amp;IF($N28, " "&amp;$J$1, "")&amp;")"</f>
        <v>Bag (Paraformaldehyde Pellets)</v>
      </c>
      <c r="G28" s="1" t="str">
        <f>IF($N28, [1]Enums!$A$10, [1]Enums!$A$11)&amp;" ("&amp;$J28&amp;IF($N28, " "&amp;$J$1, "")&amp;")"</f>
        <v>Sack (Paraformaldehyde Pellets)</v>
      </c>
      <c r="H28" s="1" t="str">
        <f>IF($N28, [1]Enums!$A$13, [1]Enums!$A$14)&amp;" ("&amp;$J28&amp;IF($N28, " "&amp;$J$1, "")&amp;")"</f>
        <v>Powder Keg (Paraformaldehyde Pellets)</v>
      </c>
      <c r="I28" s="1" t="str">
        <f>IF($N28, [1]Enums!$A$16, [1]Enums!$A$17)&amp;"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[1]Enums!$A$134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[1]Enums!$A$7, [1]Enums!$A$8)&amp;" ("&amp;$J29&amp;IF($N29, " "&amp;$J$1, "")&amp;")"</f>
        <v>Bag (Paraldehyde Pellets)</v>
      </c>
      <c r="G29" s="1" t="str">
        <f>IF($N29, [1]Enums!$A$10, [1]Enums!$A$11)&amp;" ("&amp;$J29&amp;IF($N29, " "&amp;$J$1, "")&amp;")"</f>
        <v>Sack (Paraldehyde Pellets)</v>
      </c>
      <c r="H29" s="1" t="str">
        <f>IF($N29, [1]Enums!$A$13, [1]Enums!$A$14)&amp;" ("&amp;$J29&amp;IF($N29, " "&amp;$J$1, "")&amp;")"</f>
        <v>Powder Keg (Paraldehyde Pellets)</v>
      </c>
      <c r="I29" s="1" t="str">
        <f>IF($N29, [1]Enums!$A$16, [1]Enums!$A$17)&amp;"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[1]Enums!$A$146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[1]Enums!$A$7, [1]Enums!$A$8)&amp;" ("&amp;$J30&amp;IF($N30, " "&amp;$J$1, "")&amp;")"</f>
        <v>Vial (Phenolic Resin)</v>
      </c>
      <c r="G30" s="1" t="str">
        <f>IF($N30, [1]Enums!$A$10, [1]Enums!$A$11)&amp;" ("&amp;$J30&amp;IF($N30, " "&amp;$J$1, "")&amp;")"</f>
        <v>Beaker (Phenolic Resin)</v>
      </c>
      <c r="H30" s="1" t="str">
        <f>IF($N30, [1]Enums!$A$13, [1]Enums!$A$14)&amp;" ("&amp;$J30&amp;IF($N30, " "&amp;$J$1, "")&amp;")"</f>
        <v>Drum (Phenolic Resin)</v>
      </c>
      <c r="I30" s="1" t="str">
        <f>IF($N30, [1]Enums!$A$16, [1]Enums!$A$17)&amp;"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[1]Enums!$A$134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[1]Enums!$A$7, [1]Enums!$A$8)&amp;" ("&amp;$J31&amp;IF($N31, " "&amp;$J$1, "")&amp;")"</f>
        <v>Bag (Poly(3-Hydroxybutyrate-Co-3-Hydroxyvalerate) Pellets)</v>
      </c>
      <c r="G31" s="1" t="str">
        <f>IF($N31, [1]Enums!$A$10, [1]Enums!$A$11)&amp;" ("&amp;$J31&amp;IF($N31, " "&amp;$J$1, "")&amp;")"</f>
        <v>Sack (Poly(3-Hydroxybutyrate-Co-3-Hydroxyvalerate) Pellets)</v>
      </c>
      <c r="H31" s="1" t="str">
        <f>IF($N31, [1]Enums!$A$13, [1]Enums!$A$14)&amp;" ("&amp;$J31&amp;IF($N31, " "&amp;$J$1, "")&amp;")"</f>
        <v>Powder Keg (Poly(3-Hydroxybutyrate-Co-3-Hydroxyvalerate) Pellets)</v>
      </c>
      <c r="I31" s="1" t="str">
        <f>IF($N31, [1]Enums!$A$16, [1]Enums!$A$17)&amp;"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 t="str">
        <f>[1]Enums!$A$153</f>
        <v>1.3.2</v>
      </c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[1]Enums!$A$7, [1]Enums!$A$8)&amp;" ("&amp;$J32&amp;IF($N32, " "&amp;$J$1, "")&amp;")"</f>
        <v>Bag (Poly1-Butene Pellets)</v>
      </c>
      <c r="G32" s="1" t="str">
        <f>IF($N32, [1]Enums!$A$10, [1]Enums!$A$11)&amp;" ("&amp;$J32&amp;IF($N32, " "&amp;$J$1, "")&amp;")"</f>
        <v>Sack (Poly1-Butene Pellets)</v>
      </c>
      <c r="H32" s="1" t="str">
        <f>IF($N32, [1]Enums!$A$13, [1]Enums!$A$14)&amp;" ("&amp;$J32&amp;IF($N32, " "&amp;$J$1, "")&amp;")"</f>
        <v>Powder Keg (Poly1-Butene Pellets)</v>
      </c>
      <c r="I32" s="1" t="str">
        <f>IF($N32, [1]Enums!$A$16, [1]Enums!$A$17)&amp;"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 t="str">
        <f>[1]Enums!$A$153</f>
        <v>1.3.2</v>
      </c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[1]Enums!$A$7, [1]Enums!$A$8)&amp;" ("&amp;$J33&amp;IF($N33, " "&amp;$J$1, "")&amp;")"</f>
        <v>Bag (Poly2-6-Dimethyl-1-4-Phenylene Ether Pellets)</v>
      </c>
      <c r="G33" s="1" t="str">
        <f>IF($N33, [1]Enums!$A$10, [1]Enums!$A$11)&amp;" ("&amp;$J33&amp;IF($N33, " "&amp;$J$1, "")&amp;")"</f>
        <v>Sack (Poly2-6-Dimethyl-1-4-Phenylene Ether Pellets)</v>
      </c>
      <c r="H33" s="1" t="str">
        <f>IF($N33, [1]Enums!$A$13, [1]Enums!$A$14)&amp;" ("&amp;$J33&amp;IF($N33, " "&amp;$J$1, "")&amp;")"</f>
        <v>Powder Keg (Poly2-6-Dimethyl-1-4-Phenylene Ether Pellets)</v>
      </c>
      <c r="I33" s="1" t="str">
        <f>IF($N33, [1]Enums!$A$16, [1]Enums!$A$17)&amp;" ("&amp;$J33&amp;IF($N33, " "&amp;$J$1, "")&amp;")"</f>
        <v>Chemical Silo (Poly2-6-Dimethyl-1-4-Phenylene Ether Pellets)</v>
      </c>
      <c r="J33" s="1" t="str">
        <f>[1]Polymers!$B33</f>
        <v>Poly2-6-Dimethyl-1-4-Phenylene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 t="str">
        <f>[1]Enums!$A$153</f>
        <v>1.3.2</v>
      </c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[1]Enums!$A$7, [1]Enums!$A$8)&amp;" ("&amp;$J34&amp;IF($N34, " "&amp;$J$1, "")&amp;")"</f>
        <v>Bag (Poly-2-Hydroxy Butyrate Pellets)</v>
      </c>
      <c r="G34" s="1" t="str">
        <f>IF($N34, [1]Enums!$A$10, [1]Enums!$A$11)&amp;" ("&amp;$J34&amp;IF($N34, " "&amp;$J$1, "")&amp;")"</f>
        <v>Sack (Poly-2-Hydroxy Butyrate Pellets)</v>
      </c>
      <c r="H34" s="1" t="str">
        <f>IF($N34, [1]Enums!$A$13, [1]Enums!$A$14)&amp;" ("&amp;$J34&amp;IF($N34, " "&amp;$J$1, "")&amp;")"</f>
        <v>Powder Keg (Poly-2-Hydroxy Butyrate Pellets)</v>
      </c>
      <c r="I34" s="1" t="str">
        <f>IF($N34, [1]Enums!$A$16, [1]Enums!$A$17)&amp;"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 t="str">
        <f>[1]Enums!$A$153</f>
        <v>1.3.2</v>
      </c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[1]Enums!$A$7, [1]Enums!$A$8)&amp;" ("&amp;$J35&amp;IF($N35, " "&amp;$J$1, "")&amp;")"</f>
        <v>Bag (Poly2-Hydroxyethyl Methacrylate Pellets)</v>
      </c>
      <c r="G35" s="1" t="str">
        <f>IF($N35, [1]Enums!$A$10, [1]Enums!$A$11)&amp;" ("&amp;$J35&amp;IF($N35, " "&amp;$J$1, "")&amp;")"</f>
        <v>Sack (Poly2-Hydroxyethyl Methacrylate Pellets)</v>
      </c>
      <c r="H35" s="1" t="str">
        <f>IF($N35, [1]Enums!$A$13, [1]Enums!$A$14)&amp;" ("&amp;$J35&amp;IF($N35, " "&amp;$J$1, "")&amp;")"</f>
        <v>Powder Keg (Poly2-Hydroxyethyl Methacrylate Pellets)</v>
      </c>
      <c r="I35" s="1" t="str">
        <f>IF($N35, [1]Enums!$A$16, [1]Enums!$A$17)&amp;"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[1]Enums!$A$146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[1]Enums!$A$7, [1]Enums!$A$8)&amp;" ("&amp;$J36&amp;IF($N36, " "&amp;$J$1, "")&amp;")"</f>
        <v>Bag (PolyAcrylic Acid Pellets)</v>
      </c>
      <c r="G36" s="1" t="str">
        <f>IF($N36, [1]Enums!$A$10, [1]Enums!$A$11)&amp;" ("&amp;$J36&amp;IF($N36, " "&amp;$J$1, "")&amp;")"</f>
        <v>Sack (PolyAcrylic Acid Pellets)</v>
      </c>
      <c r="H36" s="1" t="str">
        <f>IF($N36, [1]Enums!$A$13, [1]Enums!$A$14)&amp;" ("&amp;$J36&amp;IF($N36, " "&amp;$J$1, "")&amp;")"</f>
        <v>Powder Keg (PolyAcrylic Acid Pellets)</v>
      </c>
      <c r="I36" s="1" t="str">
        <f>IF($N36, [1]Enums!$A$16, [1]Enums!$A$17)&amp;"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[1]Enums!$A$134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[1]Enums!$A$7, [1]Enums!$A$8)&amp;" ("&amp;$J37&amp;IF($N37, " "&amp;$J$1, "")&amp;")"</f>
        <v>Bag (PolyAcrylonitrile Pellets)</v>
      </c>
      <c r="G37" s="1" t="str">
        <f>IF($N37, [1]Enums!$A$10, [1]Enums!$A$11)&amp;" ("&amp;$J37&amp;IF($N37, " "&amp;$J$1, "")&amp;")"</f>
        <v>Sack (PolyAcrylonitrile Pellets)</v>
      </c>
      <c r="H37" s="1" t="str">
        <f>IF($N37, [1]Enums!$A$13, [1]Enums!$A$14)&amp;" ("&amp;$J37&amp;IF($N37, " "&amp;$J$1, "")&amp;")"</f>
        <v>Powder Keg (PolyAcrylonitrile Pellets)</v>
      </c>
      <c r="I37" s="1" t="str">
        <f>IF($N37, [1]Enums!$A$16, [1]Enums!$A$17)&amp;"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[1]Enums!$A$134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[1]Enums!$A$7, [1]Enums!$A$8)&amp;" ("&amp;$J38&amp;IF($N38, " "&amp;$J$1, "")&amp;")"</f>
        <v>Bag (PolyButadiene (low-cis) Pellets)</v>
      </c>
      <c r="G38" s="1" t="str">
        <f>IF($N38, [1]Enums!$A$10, [1]Enums!$A$11)&amp;" ("&amp;$J38&amp;IF($N38, " "&amp;$J$1, "")&amp;")"</f>
        <v>Sack (PolyButadiene (low-cis) Pellets)</v>
      </c>
      <c r="H38" s="1" t="str">
        <f>IF($N38, [1]Enums!$A$13, [1]Enums!$A$14)&amp;" ("&amp;$J38&amp;IF($N38, " "&amp;$J$1, "")&amp;")"</f>
        <v>Powder Keg (PolyButadiene (low-cis) Pellets)</v>
      </c>
      <c r="I38" s="1" t="str">
        <f>IF($N38, [1]Enums!$A$16, [1]Enums!$A$17)&amp;"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[1]Enums!$A$144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[1]Enums!$A$7, [1]Enums!$A$8)&amp;" ("&amp;$J39&amp;IF($N39, " "&amp;$J$1, "")&amp;")"</f>
        <v>Bag (PolyButadiene (high-cis) Pellets)</v>
      </c>
      <c r="G39" s="1" t="str">
        <f>IF($N39, [1]Enums!$A$10, [1]Enums!$A$11)&amp;" ("&amp;$J39&amp;IF($N39, " "&amp;$J$1, "")&amp;")"</f>
        <v>Sack (PolyButadiene (high-cis) Pellets)</v>
      </c>
      <c r="H39" s="1" t="str">
        <f>IF($N39, [1]Enums!$A$13, [1]Enums!$A$14)&amp;" ("&amp;$J39&amp;IF($N39, " "&amp;$J$1, "")&amp;")"</f>
        <v>Powder Keg (PolyButadiene (high-cis) Pellets)</v>
      </c>
      <c r="I39" s="1" t="str">
        <f>IF($N39, [1]Enums!$A$16, [1]Enums!$A$17)&amp;"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[1]Enums!$A$134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[1]Enums!$A$7, [1]Enums!$A$8)&amp;" ("&amp;$J40&amp;IF($N40, " "&amp;$J$1, "")&amp;")"</f>
        <v>Bag (PolyButylene Succinate Pellets)</v>
      </c>
      <c r="G40" s="1" t="str">
        <f>IF($N40, [1]Enums!$A$10, [1]Enums!$A$11)&amp;" ("&amp;$J40&amp;IF($N40, " "&amp;$J$1, "")&amp;")"</f>
        <v>Sack (PolyButylene Succinate Pellets)</v>
      </c>
      <c r="H40" s="1" t="str">
        <f>IF($N40, [1]Enums!$A$13, [1]Enums!$A$14)&amp;" ("&amp;$J40&amp;IF($N40, " "&amp;$J$1, "")&amp;")"</f>
        <v>Powder Keg (PolyButylene Succinate Pellets)</v>
      </c>
      <c r="I40" s="1" t="str">
        <f>IF($N40, [1]Enums!$A$16, [1]Enums!$A$17)&amp;"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[1]Enums!$A$134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[1]Enums!$A$7, [1]Enums!$A$8)&amp;" ("&amp;$J41&amp;IF($N41, " "&amp;$J$1, "")&amp;")"</f>
        <v>Bag (PolyButylene Terephthalate Pellets)</v>
      </c>
      <c r="G41" s="1" t="str">
        <f>IF($N41, [1]Enums!$A$10, [1]Enums!$A$11)&amp;" ("&amp;$J41&amp;IF($N41, " "&amp;$J$1, "")&amp;")"</f>
        <v>Sack (PolyButylene Terephthalate Pellets)</v>
      </c>
      <c r="H41" s="1" t="str">
        <f>IF($N41, [1]Enums!$A$13, [1]Enums!$A$14)&amp;" ("&amp;$J41&amp;IF($N41, " "&amp;$J$1, "")&amp;")"</f>
        <v>Powder Keg (PolyButylene Terephthalate Pellets)</v>
      </c>
      <c r="I41" s="1" t="str">
        <f>IF($N41, [1]Enums!$A$16, [1]Enums!$A$17)&amp;"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[1]Enums!$A$134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[1]Enums!$A$7, [1]Enums!$A$8)&amp;" ("&amp;$J42&amp;IF($N42, " "&amp;$J$1, "")&amp;")"</f>
        <v>Bag (PolyCaprolactone Pellets)</v>
      </c>
      <c r="G42" s="1" t="str">
        <f>IF($N42, [1]Enums!$A$10, [1]Enums!$A$11)&amp;" ("&amp;$J42&amp;IF($N42, " "&amp;$J$1, "")&amp;")"</f>
        <v>Sack (PolyCaprolactone Pellets)</v>
      </c>
      <c r="H42" s="1" t="str">
        <f>IF($N42, [1]Enums!$A$13, [1]Enums!$A$14)&amp;" ("&amp;$J42&amp;IF($N42, " "&amp;$J$1, "")&amp;")"</f>
        <v>Powder Keg (PolyCaprolactone Pellets)</v>
      </c>
      <c r="I42" s="1" t="str">
        <f>IF($N42, [1]Enums!$A$16, [1]Enums!$A$17)&amp;"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[1]Enums!$A$134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[1]Enums!$A$7, [1]Enums!$A$8)&amp;" ("&amp;$J43&amp;IF($N43, " "&amp;$J$1, "")&amp;")"</f>
        <v>Bag (PolyCarbonate Pellets)</v>
      </c>
      <c r="G43" s="1" t="str">
        <f>IF($N43, [1]Enums!$A$10, [1]Enums!$A$11)&amp;" ("&amp;$J43&amp;IF($N43, " "&amp;$J$1, "")&amp;")"</f>
        <v>Sack (PolyCarbonate Pellets)</v>
      </c>
      <c r="H43" s="1" t="str">
        <f>IF($N43, [1]Enums!$A$13, [1]Enums!$A$14)&amp;" ("&amp;$J43&amp;IF($N43, " "&amp;$J$1, "")&amp;")"</f>
        <v>Powder Keg (PolyCarbonate Pellets)</v>
      </c>
      <c r="I43" s="1" t="str">
        <f>IF($N43, [1]Enums!$A$16, [1]Enums!$A$17)&amp;"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 t="str">
        <f>[1]Enums!$A$153</f>
        <v>1.3.2</v>
      </c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[1]Enums!$A$7, [1]Enums!$A$8)&amp;" ("&amp;$J44&amp;IF($N44, " "&amp;$J$1, "")&amp;")"</f>
        <v>Bag (PolyChloroPrene Pellets)</v>
      </c>
      <c r="G44" s="1" t="str">
        <f>IF($N44, [1]Enums!$A$10, [1]Enums!$A$11)&amp;" ("&amp;$J44&amp;IF($N44, " "&amp;$J$1, "")&amp;")"</f>
        <v>Sack (PolyChloroPrene Pellets)</v>
      </c>
      <c r="H44" s="1" t="str">
        <f>IF($N44, [1]Enums!$A$13, [1]Enums!$A$14)&amp;" ("&amp;$J44&amp;IF($N44, " "&amp;$J$1, "")&amp;")"</f>
        <v>Powder Keg (PolyChloroPrene Pellets)</v>
      </c>
      <c r="I44" s="1" t="str">
        <f>IF($N44, [1]Enums!$A$16, [1]Enums!$A$17)&amp;"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[1]Enums!$A$7, [1]Enums!$A$8)&amp;" ("&amp;$J45&amp;IF($N45, " "&amp;$J$1, "")&amp;")"</f>
        <v>Bag (PolyChlorotrifluoroethylene Pellets)</v>
      </c>
      <c r="G45" s="1" t="str">
        <f>IF($N45, [1]Enums!$A$10, [1]Enums!$A$11)&amp;" ("&amp;$J45&amp;IF($N45, " "&amp;$J$1, "")&amp;")"</f>
        <v>Sack (PolyChlorotrifluoroethylene Pellets)</v>
      </c>
      <c r="H45" s="1" t="str">
        <f>IF($N45, [1]Enums!$A$13, [1]Enums!$A$14)&amp;" ("&amp;$J45&amp;IF($N45, " "&amp;$J$1, "")&amp;")"</f>
        <v>Powder Keg (PolyChlorotrifluoroethylene Pellets)</v>
      </c>
      <c r="I45" s="1" t="str">
        <f>IF($N45, [1]Enums!$A$16, [1]Enums!$A$17)&amp;"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[1]Enums!$A$134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[1]Enums!$A$7, [1]Enums!$A$8)&amp;" ("&amp;$J46&amp;IF($N46, " "&amp;$J$1, "")&amp;")"</f>
        <v>Bag (PolyDiMethylSiloxane Pellets)</v>
      </c>
      <c r="G46" s="1" t="str">
        <f>IF($N46, [1]Enums!$A$10, [1]Enums!$A$11)&amp;" ("&amp;$J46&amp;IF($N46, " "&amp;$J$1, "")&amp;")"</f>
        <v>Sack (PolyDiMethylSiloxane Pellets)</v>
      </c>
      <c r="H46" s="1" t="str">
        <f>IF($N46, [1]Enums!$A$13, [1]Enums!$A$14)&amp;" ("&amp;$J46&amp;IF($N46, " "&amp;$J$1, "")&amp;")"</f>
        <v>Powder Keg (PolyDiMethylSiloxane Pellets)</v>
      </c>
      <c r="I46" s="1" t="str">
        <f>IF($N46, [1]Enums!$A$16, [1]Enums!$A$17)&amp;"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[1]Enums!$A$134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[1]Enums!$A$7, [1]Enums!$A$8)&amp;" ("&amp;$J47&amp;IF($N47, " "&amp;$J$1, "")&amp;")"</f>
        <v>Bag (PolyEther Ether Ketone Pellets)</v>
      </c>
      <c r="G47" s="1" t="str">
        <f>IF($N47, [1]Enums!$A$10, [1]Enums!$A$11)&amp;" ("&amp;$J47&amp;IF($N47, " "&amp;$J$1, "")&amp;")"</f>
        <v>Sack (PolyEther Ether Ketone Pellets)</v>
      </c>
      <c r="H47" s="1" t="str">
        <f>IF($N47, [1]Enums!$A$13, [1]Enums!$A$14)&amp;" ("&amp;$J47&amp;IF($N47, " "&amp;$J$1, "")&amp;")"</f>
        <v>Powder Keg (PolyEther Ether Ketone Pellets)</v>
      </c>
      <c r="I47" s="1" t="str">
        <f>IF($N47, [1]Enums!$A$16, [1]Enums!$A$17)&amp;"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[1]Enums!$A$134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[1]Enums!$A$7, [1]Enums!$A$8)&amp;" ("&amp;$J48&amp;IF($N48, " "&amp;$J$1, "")&amp;")"</f>
        <v>Bag (PolyEtherImide Pellets)</v>
      </c>
      <c r="G48" s="1" t="str">
        <f>IF($N48, [1]Enums!$A$10, [1]Enums!$A$11)&amp;" ("&amp;$J48&amp;IF($N48, " "&amp;$J$1, "")&amp;")"</f>
        <v>Sack (PolyEtherImide Pellets)</v>
      </c>
      <c r="H48" s="1" t="str">
        <f>IF($N48, [1]Enums!$A$13, [1]Enums!$A$14)&amp;" ("&amp;$J48&amp;IF($N48, " "&amp;$J$1, "")&amp;")"</f>
        <v>Powder Keg (PolyEtherImide Pellets)</v>
      </c>
      <c r="I48" s="1" t="str">
        <f>IF($N48, [1]Enums!$A$16, [1]Enums!$A$17)&amp;"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[1]Enums!$A$7, [1]Enums!$A$8)&amp;" ("&amp;$J49&amp;IF($N49, " "&amp;$J$1, "")&amp;")"</f>
        <v>Bag (PolyEthyl Acrylate Pellets)</v>
      </c>
      <c r="G49" s="1" t="str">
        <f>IF($N49, [1]Enums!$A$10, [1]Enums!$A$11)&amp;" ("&amp;$J49&amp;IF($N49, " "&amp;$J$1, "")&amp;")"</f>
        <v>Sack (PolyEthyl Acrylate Pellets)</v>
      </c>
      <c r="H49" s="1" t="str">
        <f>IF($N49, [1]Enums!$A$13, [1]Enums!$A$14)&amp;" ("&amp;$J49&amp;IF($N49, " "&amp;$J$1, "")&amp;")"</f>
        <v>Powder Keg (PolyEthyl Acrylate Pellets)</v>
      </c>
      <c r="I49" s="1" t="str">
        <f>IF($N49, [1]Enums!$A$16, [1]Enums!$A$17)&amp;"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[1]Enums!$A$7, [1]Enums!$A$8)&amp;" ("&amp;$J50&amp;IF($N50, " "&amp;$J$1, "")&amp;")"</f>
        <v>Bag (PolyEthylene Adipate Pellets)</v>
      </c>
      <c r="G50" s="1" t="str">
        <f>IF($N50, [1]Enums!$A$10, [1]Enums!$A$11)&amp;" ("&amp;$J50&amp;IF($N50, " "&amp;$J$1, "")&amp;")"</f>
        <v>Sack (PolyEthylene Adipate Pellets)</v>
      </c>
      <c r="H50" s="1" t="str">
        <f>IF($N50, [1]Enums!$A$13, [1]Enums!$A$14)&amp;" ("&amp;$J50&amp;IF($N50, " "&amp;$J$1, "")&amp;")"</f>
        <v>Powder Keg (PolyEthylene Adipate Pellets)</v>
      </c>
      <c r="I50" s="1" t="str">
        <f>IF($N50, [1]Enums!$A$16, [1]Enums!$A$17)&amp;"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[1]Enums!$A$134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[1]Enums!$A$7, [1]Enums!$A$8)&amp;" ("&amp;$J51&amp;IF($N51, " "&amp;$J$1, "")&amp;")"</f>
        <v>Bag (PolyEthylene Glycol Pellets)</v>
      </c>
      <c r="G51" s="1" t="str">
        <f>IF($N51, [1]Enums!$A$10, [1]Enums!$A$11)&amp;" ("&amp;$J51&amp;IF($N51, " "&amp;$J$1, "")&amp;")"</f>
        <v>Sack (PolyEthylene Glycol Pellets)</v>
      </c>
      <c r="H51" s="1" t="str">
        <f>IF($N51, [1]Enums!$A$13, [1]Enums!$A$14)&amp;" ("&amp;$J51&amp;IF($N51, " "&amp;$J$1, "")&amp;")"</f>
        <v>Powder Keg (PolyEthylene Glycol Pellets)</v>
      </c>
      <c r="I51" s="1" t="str">
        <f>IF($N51, [1]Enums!$A$16, [1]Enums!$A$17)&amp;"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[1]Enums!$A$7, [1]Enums!$A$8)&amp;" ("&amp;$J52&amp;IF($N52, " "&amp;$J$1, "")&amp;")"</f>
        <v>Bag (PolyEthylene Hexamethylene Dicarbamate Pellets)</v>
      </c>
      <c r="G52" s="1" t="str">
        <f>IF($N52, [1]Enums!$A$10, [1]Enums!$A$11)&amp;" ("&amp;$J52&amp;IF($N52, " "&amp;$J$1, "")&amp;")"</f>
        <v>Sack (PolyEthylene Hexamethylene Dicarbamate Pellets)</v>
      </c>
      <c r="H52" s="1" t="str">
        <f>IF($N52, [1]Enums!$A$13, [1]Enums!$A$14)&amp;" ("&amp;$J52&amp;IF($N52, " "&amp;$J$1, "")&amp;")"</f>
        <v>Powder Keg (PolyEthylene Hexamethylene Dicarbamate Pellets)</v>
      </c>
      <c r="I52" s="1" t="str">
        <f>IF($N52, [1]Enums!$A$16, [1]Enums!$A$17)&amp;"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[1]Enums!$A$134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[1]Enums!$A$7, [1]Enums!$A$8)&amp;" ("&amp;$J53&amp;IF($N53, " "&amp;$J$1, "")&amp;")"</f>
        <v>Bag (PolyEthylene Naphthalate Pellets)</v>
      </c>
      <c r="G53" s="1" t="str">
        <f>IF($N53, [1]Enums!$A$10, [1]Enums!$A$11)&amp;" ("&amp;$J53&amp;IF($N53, " "&amp;$J$1, "")&amp;")"</f>
        <v>Sack (PolyEthylene Naphthalate Pellets)</v>
      </c>
      <c r="H53" s="1" t="str">
        <f>IF($N53, [1]Enums!$A$13, [1]Enums!$A$14)&amp;" ("&amp;$J53&amp;IF($N53, " "&amp;$J$1, "")&amp;")"</f>
        <v>Powder Keg (PolyEthylene Naphthalate Pellets)</v>
      </c>
      <c r="I53" s="1" t="str">
        <f>IF($N53, [1]Enums!$A$16, [1]Enums!$A$17)&amp;"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[1]Enums!$A$134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[1]Enums!$A$7, [1]Enums!$A$8)&amp;" ("&amp;$J54&amp;IF($N54, " "&amp;$J$1, "")&amp;")"</f>
        <v>Bag (PolyEthylene Oxide Pellets)</v>
      </c>
      <c r="G54" s="1" t="str">
        <f>IF($N54, [1]Enums!$A$10, [1]Enums!$A$11)&amp;" ("&amp;$J54&amp;IF($N54, " "&amp;$J$1, "")&amp;")"</f>
        <v>Sack (PolyEthylene Oxide Pellets)</v>
      </c>
      <c r="H54" s="1" t="str">
        <f>IF($N54, [1]Enums!$A$13, [1]Enums!$A$14)&amp;" ("&amp;$J54&amp;IF($N54, " "&amp;$J$1, "")&amp;")"</f>
        <v>Powder Keg (PolyEthylene Oxide Pellets)</v>
      </c>
      <c r="I54" s="1" t="str">
        <f>IF($N54, [1]Enums!$A$16, [1]Enums!$A$17)&amp;"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[1]Enums!$A$144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[1]Enums!$A$7, [1]Enums!$A$8)&amp;" ("&amp;$J55&amp;IF($N55, " "&amp;$J$1, "")&amp;")"</f>
        <v>Bag (PolyEthylene Sulphide Pellets)</v>
      </c>
      <c r="G55" s="1" t="str">
        <f>IF($N55, [1]Enums!$A$10, [1]Enums!$A$11)&amp;" ("&amp;$J55&amp;IF($N55, " "&amp;$J$1, "")&amp;")"</f>
        <v>Sack (PolyEthylene Sulphide Pellets)</v>
      </c>
      <c r="H55" s="1" t="str">
        <f>IF($N55, [1]Enums!$A$13, [1]Enums!$A$14)&amp;" ("&amp;$J55&amp;IF($N55, " "&amp;$J$1, "")&amp;")"</f>
        <v>Powder Keg (PolyEthylene Sulphide Pellets)</v>
      </c>
      <c r="I55" s="1" t="str">
        <f>IF($N55, [1]Enums!$A$16, [1]Enums!$A$17)&amp;"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[1]Enums!$A$134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[1]Enums!$A$7, [1]Enums!$A$8)&amp;" ("&amp;$J56&amp;IF($N56, " "&amp;$J$1, "")&amp;")"</f>
        <v>Bag (PolyEthylene Terephthalate Pellets)</v>
      </c>
      <c r="G56" s="1" t="str">
        <f>IF($N56, [1]Enums!$A$10, [1]Enums!$A$11)&amp;" ("&amp;$J56&amp;IF($N56, " "&amp;$J$1, "")&amp;")"</f>
        <v>Sack (PolyEthylene Terephthalate Pellets)</v>
      </c>
      <c r="H56" s="1" t="str">
        <f>IF($N56, [1]Enums!$A$13, [1]Enums!$A$14)&amp;" ("&amp;$J56&amp;IF($N56, " "&amp;$J$1, "")&amp;")"</f>
        <v>Powder Keg (PolyEthylene Terephthalate Pellets)</v>
      </c>
      <c r="I56" s="1" t="str">
        <f>IF($N56, [1]Enums!$A$16, [1]Enums!$A$17)&amp;"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[1]Enums!$A$134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[1]Enums!$A$7, [1]Enums!$A$8)&amp;" ("&amp;$J57&amp;IF($N57, " "&amp;$J$1, "")&amp;")"</f>
        <v>Bag (PolyEthylene Terephthalate Glycol-Modified Pellets)</v>
      </c>
      <c r="G57" s="1" t="str">
        <f>IF($N57, [1]Enums!$A$10, [1]Enums!$A$11)&amp;" ("&amp;$J57&amp;IF($N57, " "&amp;$J$1, "")&amp;")"</f>
        <v>Sack (PolyEthylene Terephthalate Glycol-Modified Pellets)</v>
      </c>
      <c r="H57" s="1" t="str">
        <f>IF($N57, [1]Enums!$A$13, [1]Enums!$A$14)&amp;" ("&amp;$J57&amp;IF($N57, " "&amp;$J$1, "")&amp;")"</f>
        <v>Powder Keg (PolyEthylene Terephthalate Glycol-Modified Pellets)</v>
      </c>
      <c r="I57" s="1" t="str">
        <f>IF($N57, [1]Enums!$A$16, [1]Enums!$A$17)&amp;"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[1]Enums!$A$134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[1]Enums!$A$7, [1]Enums!$A$8)&amp;" ("&amp;$J58&amp;IF($N58, " "&amp;$J$1, "")&amp;")"</f>
        <v>Bag (PolyGlycolic Acid Pellets)</v>
      </c>
      <c r="G58" s="1" t="str">
        <f>IF($N58, [1]Enums!$A$10, [1]Enums!$A$11)&amp;" ("&amp;$J58&amp;IF($N58, " "&amp;$J$1, "")&amp;")"</f>
        <v>Sack (PolyGlycolic Acid Pellets)</v>
      </c>
      <c r="H58" s="1" t="str">
        <f>IF($N58, [1]Enums!$A$13, [1]Enums!$A$14)&amp;" ("&amp;$J58&amp;IF($N58, " "&amp;$J$1, "")&amp;")"</f>
        <v>Powder Keg (PolyGlycolic Acid Pellets)</v>
      </c>
      <c r="I58" s="1" t="str">
        <f>IF($N58, [1]Enums!$A$16, [1]Enums!$A$17)&amp;"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[1]Enums!$A$144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[1]Enums!$A$7, [1]Enums!$A$8)&amp;" ("&amp;$J59&amp;IF($N59, " "&amp;$J$1, "")&amp;")"</f>
        <v>Bag (PolyHexamethylene Adipamide Pellets)</v>
      </c>
      <c r="G59" s="1" t="str">
        <f>IF($N59, [1]Enums!$A$10, [1]Enums!$A$11)&amp;" ("&amp;$J59&amp;IF($N59, " "&amp;$J$1, "")&amp;")"</f>
        <v>Sack (PolyHexamethylene Adipamide Pellets)</v>
      </c>
      <c r="H59" s="1" t="str">
        <f>IF($N59, [1]Enums!$A$13, [1]Enums!$A$14)&amp;" ("&amp;$J59&amp;IF($N59, " "&amp;$J$1, "")&amp;")"</f>
        <v>Powder Keg (PolyHexamethylene Adipamide Pellets)</v>
      </c>
      <c r="I59" s="1" t="str">
        <f>IF($N59, [1]Enums!$A$16, [1]Enums!$A$17)&amp;"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[1]Enums!$A$144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[1]Enums!$A$7, [1]Enums!$A$8)&amp;" ("&amp;$J60&amp;IF($N60, " "&amp;$J$1, "")&amp;")"</f>
        <v>Bag (PolyHexamethylene Sebacamide Pellets)</v>
      </c>
      <c r="G60" s="1" t="str">
        <f>IF($N60, [1]Enums!$A$10, [1]Enums!$A$11)&amp;" ("&amp;$J60&amp;IF($N60, " "&amp;$J$1, "")&amp;")"</f>
        <v>Sack (PolyHexamethylene Sebacamide Pellets)</v>
      </c>
      <c r="H60" s="1" t="str">
        <f>IF($N60, [1]Enums!$A$13, [1]Enums!$A$14)&amp;" ("&amp;$J60&amp;IF($N60, " "&amp;$J$1, "")&amp;")"</f>
        <v>Powder Keg (PolyHexamethylene Sebacamide Pellets)</v>
      </c>
      <c r="I60" s="1" t="str">
        <f>IF($N60, [1]Enums!$A$16, [1]Enums!$A$17)&amp;"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[1]Enums!$A$134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[1]Enums!$A$7, [1]Enums!$A$8)&amp;" ("&amp;$J61&amp;IF($N61, " "&amp;$J$1, "")&amp;")"</f>
        <v>Bag (PolyHydroxyalkanoate Pellets)</v>
      </c>
      <c r="G61" s="1" t="str">
        <f>IF($N61, [1]Enums!$A$10, [1]Enums!$A$11)&amp;" ("&amp;$J61&amp;IF($N61, " "&amp;$J$1, "")&amp;")"</f>
        <v>Sack (PolyHydroxyalkanoate Pellets)</v>
      </c>
      <c r="H61" s="1" t="str">
        <f>IF($N61, [1]Enums!$A$13, [1]Enums!$A$14)&amp;" ("&amp;$J61&amp;IF($N61, " "&amp;$J$1, "")&amp;")"</f>
        <v>Powder Keg (PolyHydroxyalkanoate Pellets)</v>
      </c>
      <c r="I61" s="1" t="str">
        <f>IF($N61, [1]Enums!$A$16, [1]Enums!$A$17)&amp;"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[1]Enums!$A$7, [1]Enums!$A$8)&amp;" ("&amp;$J62&amp;IF($N62, " "&amp;$J$1, "")&amp;")"</f>
        <v>Bag (PolyHydroxybutyrate-Co-Hydroxyvalerate Pellets)</v>
      </c>
      <c r="G62" s="1" t="str">
        <f>IF($N62, [1]Enums!$A$10, [1]Enums!$A$11)&amp;" ("&amp;$J62&amp;IF($N62, " "&amp;$J$1, "")&amp;")"</f>
        <v>Sack (PolyHydroxybutyrate-Co-Hydroxyvalerate Pellets)</v>
      </c>
      <c r="H62" s="1" t="str">
        <f>IF($N62, [1]Enums!$A$13, [1]Enums!$A$14)&amp;" ("&amp;$J62&amp;IF($N62, " "&amp;$J$1, "")&amp;")"</f>
        <v>Powder Keg (PolyHydroxybutyrate-Co-Hydroxyvalerate Pellets)</v>
      </c>
      <c r="I62" s="1" t="str">
        <f>IF($N62, [1]Enums!$A$16, [1]Enums!$A$17)&amp;"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[1]Enums!$A$134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[1]Enums!$A$7, [1]Enums!$A$8)&amp;" ("&amp;$J63&amp;IF($N63, " "&amp;$J$1, "")&amp;")"</f>
        <v>Bag (PolyImide Pellets)</v>
      </c>
      <c r="G63" s="1" t="str">
        <f>IF($N63, [1]Enums!$A$10, [1]Enums!$A$11)&amp;" ("&amp;$J63&amp;IF($N63, " "&amp;$J$1, "")&amp;")"</f>
        <v>Sack (PolyImide Pellets)</v>
      </c>
      <c r="H63" s="1" t="str">
        <f>IF($N63, [1]Enums!$A$13, [1]Enums!$A$14)&amp;" ("&amp;$J63&amp;IF($N63, " "&amp;$J$1, "")&amp;")"</f>
        <v>Powder Keg (PolyImide Pellets)</v>
      </c>
      <c r="I63" s="1" t="str">
        <f>IF($N63, [1]Enums!$A$16, [1]Enums!$A$17)&amp;"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[1]Enums!$A$7, [1]Enums!$A$8)&amp;" ("&amp;$J64&amp;IF($N64, " "&amp;$J$1, "")&amp;")"</f>
        <v>Bag (PolyIsoBorynl Acrylate Pellets)</v>
      </c>
      <c r="G64" s="1" t="str">
        <f>IF($N64, [1]Enums!$A$10, [1]Enums!$A$11)&amp;" ("&amp;$J64&amp;IF($N64, " "&amp;$J$1, "")&amp;")"</f>
        <v>Sack (PolyIsoBorynl Acrylate Pellets)</v>
      </c>
      <c r="H64" s="1" t="str">
        <f>IF($N64, [1]Enums!$A$13, [1]Enums!$A$14)&amp;" ("&amp;$J64&amp;IF($N64, " "&amp;$J$1, "")&amp;")"</f>
        <v>Powder Keg (PolyIsoBorynl Acrylate Pellets)</v>
      </c>
      <c r="I64" s="1" t="str">
        <f>IF($N64, [1]Enums!$A$16, [1]Enums!$A$17)&amp;"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[1]Enums!$A$7, [1]Enums!$A$8)&amp;" ("&amp;$J65&amp;IF($N65, " "&amp;$J$1, "")&amp;")"</f>
        <v>Bag (PolyIsoButyl Acrylate Pellets)</v>
      </c>
      <c r="G65" s="1" t="str">
        <f>IF($N65, [1]Enums!$A$10, [1]Enums!$A$11)&amp;" ("&amp;$J65&amp;IF($N65, " "&amp;$J$1, "")&amp;")"</f>
        <v>Sack (PolyIsoButyl Acrylate Pellets)</v>
      </c>
      <c r="H65" s="1" t="str">
        <f>IF($N65, [1]Enums!$A$13, [1]Enums!$A$14)&amp;" ("&amp;$J65&amp;IF($N65, " "&amp;$J$1, "")&amp;")"</f>
        <v>Powder Keg (PolyIsoButyl Acrylate Pellets)</v>
      </c>
      <c r="I65" s="1" t="str">
        <f>IF($N65, [1]Enums!$A$16, [1]Enums!$A$17)&amp;"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[1]Enums!$A$134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[1]Enums!$A$7, [1]Enums!$A$8)&amp;" ("&amp;$J66&amp;IF($N66, " "&amp;$J$1, "")&amp;")"</f>
        <v>Bag (PolyIsoButylene Pellets)</v>
      </c>
      <c r="G66" s="1" t="str">
        <f>IF($N66, [1]Enums!$A$10, [1]Enums!$A$11)&amp;" ("&amp;$J66&amp;IF($N66, " "&amp;$J$1, "")&amp;")"</f>
        <v>Sack (PolyIsoButylene Pellets)</v>
      </c>
      <c r="H66" s="1" t="str">
        <f>IF($N66, [1]Enums!$A$13, [1]Enums!$A$14)&amp;" ("&amp;$J66&amp;IF($N66, " "&amp;$J$1, "")&amp;")"</f>
        <v>Powder Keg (PolyIsoButylene Pellets)</v>
      </c>
      <c r="I66" s="1" t="str">
        <f>IF($N66, [1]Enums!$A$16, [1]Enums!$A$17)&amp;"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[1]Enums!$A$134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[1]Enums!$A$7, [1]Enums!$A$8)&amp;" ("&amp;$J67&amp;IF($N67, " "&amp;$J$1, "")&amp;")"</f>
        <v>Bag (PolyIsoPrene Pellets)</v>
      </c>
      <c r="G67" s="1" t="str">
        <f>IF($N67, [1]Enums!$A$10, [1]Enums!$A$11)&amp;" ("&amp;$J67&amp;IF($N67, " "&amp;$J$1, "")&amp;")"</f>
        <v>Sack (PolyIsoPrene Pellets)</v>
      </c>
      <c r="H67" s="1" t="str">
        <f>IF($N67, [1]Enums!$A$13, [1]Enums!$A$14)&amp;" ("&amp;$J67&amp;IF($N67, " "&amp;$J$1, "")&amp;")"</f>
        <v>Powder Keg (PolyIsoPrene Pellets)</v>
      </c>
      <c r="I67" s="1" t="str">
        <f>IF($N67, [1]Enums!$A$16, [1]Enums!$A$17)&amp;"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[1]Enums!$A$134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[1]Enums!$A$7, [1]Enums!$A$8)&amp;" ("&amp;$J68&amp;IF($N68, " "&amp;$J$1, "")&amp;")"</f>
        <v>Bag (PolyLactic Acid Pellets)</v>
      </c>
      <c r="G68" s="1" t="str">
        <f>IF($N68, [1]Enums!$A$10, [1]Enums!$A$11)&amp;" ("&amp;$J68&amp;IF($N68, " "&amp;$J$1, "")&amp;")"</f>
        <v>Sack (PolyLactic Acid Pellets)</v>
      </c>
      <c r="H68" s="1" t="str">
        <f>IF($N68, [1]Enums!$A$13, [1]Enums!$A$14)&amp;" ("&amp;$J68&amp;IF($N68, " "&amp;$J$1, "")&amp;")"</f>
        <v>Powder Keg (PolyLactic Acid Pellets)</v>
      </c>
      <c r="I68" s="1" t="str">
        <f>IF($N68, [1]Enums!$A$16, [1]Enums!$A$17)&amp;"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[1]Enums!$A$7, [1]Enums!$A$8)&amp;" ("&amp;$J69&amp;IF($N69, " "&amp;$J$1, "")&amp;")"</f>
        <v>Bag (PolyLactic-Co-Glycolic Acid Pellets)</v>
      </c>
      <c r="G69" s="1" t="str">
        <f>IF($N69, [1]Enums!$A$10, [1]Enums!$A$11)&amp;" ("&amp;$J69&amp;IF($N69, " "&amp;$J$1, "")&amp;")"</f>
        <v>Sack (PolyLactic-Co-Glycolic Acid Pellets)</v>
      </c>
      <c r="H69" s="1" t="str">
        <f>IF($N69, [1]Enums!$A$13, [1]Enums!$A$14)&amp;" ("&amp;$J69&amp;IF($N69, " "&amp;$J$1, "")&amp;")"</f>
        <v>Powder Keg (PolyLactic-Co-Glycolic Acid Pellets)</v>
      </c>
      <c r="I69" s="1" t="str">
        <f>IF($N69, [1]Enums!$A$16, [1]Enums!$A$17)&amp;"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 t="str">
        <f>[1]Enums!$A$153</f>
        <v>1.3.2</v>
      </c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[1]Enums!$A$7, [1]Enums!$A$8)&amp;" ("&amp;$J70&amp;IF($N70, " "&amp;$J$1, "")&amp;")"</f>
        <v>Bag (PolyMethyl Acrylate Pellets)</v>
      </c>
      <c r="G70" s="1" t="str">
        <f>IF($N70, [1]Enums!$A$10, [1]Enums!$A$11)&amp;" ("&amp;$J70&amp;IF($N70, " "&amp;$J$1, "")&amp;")"</f>
        <v>Sack (PolyMethyl Acrylate Pellets)</v>
      </c>
      <c r="H70" s="1" t="str">
        <f>IF($N70, [1]Enums!$A$13, [1]Enums!$A$14)&amp;" ("&amp;$J70&amp;IF($N70, " "&amp;$J$1, "")&amp;")"</f>
        <v>Powder Keg (PolyMethyl Acrylate Pellets)</v>
      </c>
      <c r="I70" s="1" t="str">
        <f>IF($N70, [1]Enums!$A$16, [1]Enums!$A$17)&amp;"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[1]Enums!$A$7, [1]Enums!$A$8)&amp;" ("&amp;$J71&amp;IF($N71, " "&amp;$J$1, "")&amp;")"</f>
        <v>Bag (PolyMethyl Cyanoacrylate Pellets)</v>
      </c>
      <c r="G71" s="1" t="str">
        <f>IF($N71, [1]Enums!$A$10, [1]Enums!$A$11)&amp;" ("&amp;$J71&amp;IF($N71, " "&amp;$J$1, "")&amp;")"</f>
        <v>Sack (PolyMethyl Cyanoacrylate Pellets)</v>
      </c>
      <c r="H71" s="1" t="str">
        <f>IF($N71, [1]Enums!$A$13, [1]Enums!$A$14)&amp;" ("&amp;$J71&amp;IF($N71, " "&amp;$J$1, "")&amp;")"</f>
        <v>Powder Keg (PolyMethyl Cyanoacrylate Pellets)</v>
      </c>
      <c r="I71" s="1" t="str">
        <f>IF($N71, [1]Enums!$A$16, [1]Enums!$A$17)&amp;"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 t="str">
        <f>[1]Enums!$A$153</f>
        <v>1.3.2</v>
      </c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[1]Enums!$A$7, [1]Enums!$A$8)&amp;" ("&amp;$J72&amp;IF($N72, " "&amp;$J$1, "")&amp;")"</f>
        <v>Bag (PolyMethyl Methacrylate Pellets)</v>
      </c>
      <c r="G72" s="1" t="str">
        <f>IF($N72, [1]Enums!$A$10, [1]Enums!$A$11)&amp;" ("&amp;$J72&amp;IF($N72, " "&amp;$J$1, "")&amp;")"</f>
        <v>Sack (PolyMethyl Methacrylate Pellets)</v>
      </c>
      <c r="H72" s="1" t="str">
        <f>IF($N72, [1]Enums!$A$13, [1]Enums!$A$14)&amp;" ("&amp;$J72&amp;IF($N72, " "&amp;$J$1, "")&amp;")"</f>
        <v>Powder Keg (PolyMethyl Methacrylate Pellets)</v>
      </c>
      <c r="I72" s="1" t="str">
        <f>IF($N72, [1]Enums!$A$16, [1]Enums!$A$17)&amp;"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 t="str">
        <f>[1]Enums!$A$153</f>
        <v>1.3.2</v>
      </c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[1]Enums!$A$7, [1]Enums!$A$8)&amp;" ("&amp;$J73&amp;IF($N73, " "&amp;$J$1, "")&amp;")"</f>
        <v>Bag (PolyM-Methyl Styrene Pellets)</v>
      </c>
      <c r="G73" s="1" t="str">
        <f>IF($N73, [1]Enums!$A$10, [1]Enums!$A$11)&amp;" ("&amp;$J73&amp;IF($N73, " "&amp;$J$1, "")&amp;")"</f>
        <v>Sack (PolyM-Methyl Styrene Pellets)</v>
      </c>
      <c r="H73" s="1" t="str">
        <f>IF($N73, [1]Enums!$A$13, [1]Enums!$A$14)&amp;" ("&amp;$J73&amp;IF($N73, " "&amp;$J$1, "")&amp;")"</f>
        <v>Powder Keg (PolyM-Methyl Styrene Pellets)</v>
      </c>
      <c r="I73" s="1" t="str">
        <f>IF($N73, [1]Enums!$A$16, [1]Enums!$A$17)&amp;"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[1]Enums!$A$145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[1]Enums!$A$7, [1]Enums!$A$8)&amp;" ("&amp;$J74&amp;IF($N74, " "&amp;$J$1, "")&amp;")"</f>
        <v>Bag (PolyM-Phenylene Isophthalamide Pellets)</v>
      </c>
      <c r="G74" s="1" t="str">
        <f>IF($N74, [1]Enums!$A$10, [1]Enums!$A$11)&amp;" ("&amp;$J74&amp;IF($N74, " "&amp;$J$1, "")&amp;")"</f>
        <v>Sack (PolyM-Phenylene Isophthalamide Pellets)</v>
      </c>
      <c r="H74" s="1" t="str">
        <f>IF($N74, [1]Enums!$A$13, [1]Enums!$A$14)&amp;" ("&amp;$J74&amp;IF($N74, " "&amp;$J$1, "")&amp;")"</f>
        <v>Powder Keg (PolyM-Phenylene Isophthalamide Pellets)</v>
      </c>
      <c r="I74" s="1" t="str">
        <f>IF($N74, [1]Enums!$A$16, [1]Enums!$A$17)&amp;"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[1]Enums!$A$7, [1]Enums!$A$8)&amp;" ("&amp;$J75&amp;IF($N75, " "&amp;$J$1, "")&amp;")"</f>
        <v>Bag (PolyN-Butyl Acrylate Pellets)</v>
      </c>
      <c r="G75" s="1" t="str">
        <f>IF($N75, [1]Enums!$A$10, [1]Enums!$A$11)&amp;" ("&amp;$J75&amp;IF($N75, " "&amp;$J$1, "")&amp;")"</f>
        <v>Sack (PolyN-Butyl Acrylate Pellets)</v>
      </c>
      <c r="H75" s="1" t="str">
        <f>IF($N75, [1]Enums!$A$13, [1]Enums!$A$14)&amp;" ("&amp;$J75&amp;IF($N75, " "&amp;$J$1, "")&amp;")"</f>
        <v>Powder Keg (PolyN-Butyl Acrylate Pellets)</v>
      </c>
      <c r="I75" s="1" t="str">
        <f>IF($N75, [1]Enums!$A$16, [1]Enums!$A$17)&amp;"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[1]Enums!$A$134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[1]Enums!$A$7, [1]Enums!$A$8)&amp;" ("&amp;$J76&amp;IF($N76, " "&amp;$J$1, "")&amp;")"</f>
        <v>Bag (PolyOxymethylene Pellets)</v>
      </c>
      <c r="G76" s="1" t="str">
        <f>IF($N76, [1]Enums!$A$10, [1]Enums!$A$11)&amp;" ("&amp;$J76&amp;IF($N76, " "&amp;$J$1, "")&amp;")"</f>
        <v>Sack (PolyOxymethylene Pellets)</v>
      </c>
      <c r="H76" s="1" t="str">
        <f>IF($N76, [1]Enums!$A$13, [1]Enums!$A$14)&amp;" ("&amp;$J76&amp;IF($N76, " "&amp;$J$1, "")&amp;")"</f>
        <v>Powder Keg (PolyOxymethylene Pellets)</v>
      </c>
      <c r="I76" s="1" t="str">
        <f>IF($N76, [1]Enums!$A$16, [1]Enums!$A$17)&amp;"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[1]Enums!$A$7, [1]Enums!$A$8)&amp;" ("&amp;$J77&amp;IF($N77, " "&amp;$J$1, "")&amp;")"</f>
        <v>Bag (PolyPentamethylene Hexamethylene Dicarbamate Pellets)</v>
      </c>
      <c r="G77" s="1" t="str">
        <f>IF($N77, [1]Enums!$A$10, [1]Enums!$A$11)&amp;" ("&amp;$J77&amp;IF($N77, " "&amp;$J$1, "")&amp;")"</f>
        <v>Sack (PolyPentamethylene Hexamethylene Dicarbamate Pellets)</v>
      </c>
      <c r="H77" s="1" t="str">
        <f>IF($N77, [1]Enums!$A$13, [1]Enums!$A$14)&amp;" ("&amp;$J77&amp;IF($N77, " "&amp;$J$1, "")&amp;")"</f>
        <v>Powder Keg (PolyPentamethylene Hexamethylene Dicarbamate Pellets)</v>
      </c>
      <c r="I77" s="1" t="str">
        <f>IF($N77, [1]Enums!$A$16, [1]Enums!$A$17)&amp;"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 t="str">
        <f>[1]Enums!$A$153</f>
        <v>1.3.2</v>
      </c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[1]Enums!$A$7, [1]Enums!$A$8)&amp;" ("&amp;$J78&amp;IF($N78, " "&amp;$J$1, "")&amp;")"</f>
        <v>Bag (PolyPhenol Pellets)</v>
      </c>
      <c r="G78" s="1" t="str">
        <f>IF($N78, [1]Enums!$A$10, [1]Enums!$A$11)&amp;" ("&amp;$J78&amp;IF($N78, " "&amp;$J$1, "")&amp;")"</f>
        <v>Sack (PolyPhenol Pellets)</v>
      </c>
      <c r="H78" s="1" t="str">
        <f>IF($N78, [1]Enums!$A$13, [1]Enums!$A$14)&amp;" ("&amp;$J78&amp;IF($N78, " "&amp;$J$1, "")&amp;")"</f>
        <v>Powder Keg (PolyPhenol Pellets)</v>
      </c>
      <c r="I78" s="1" t="str">
        <f>IF($N78, [1]Enums!$A$16, [1]Enums!$A$17)&amp;"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[1]Enums!$A$7, [1]Enums!$A$8)&amp;" ("&amp;$J79&amp;IF($N79, " "&amp;$J$1, "")&amp;")"</f>
        <v>Bag (PolyPhenylene Oxide Pellets)</v>
      </c>
      <c r="G79" s="1" t="str">
        <f>IF($N79, [1]Enums!$A$10, [1]Enums!$A$11)&amp;" ("&amp;$J79&amp;IF($N79, " "&amp;$J$1, "")&amp;")"</f>
        <v>Sack (PolyPhenylene Oxide Pellets)</v>
      </c>
      <c r="H79" s="1" t="str">
        <f>IF($N79, [1]Enums!$A$13, [1]Enums!$A$14)&amp;" ("&amp;$J79&amp;IF($N79, " "&amp;$J$1, "")&amp;")"</f>
        <v>Powder Keg (PolyPhenylene Oxide Pellets)</v>
      </c>
      <c r="I79" s="1" t="str">
        <f>IF($N79, [1]Enums!$A$16, [1]Enums!$A$17)&amp;"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[1]Enums!$A$7, [1]Enums!$A$8)&amp;" ("&amp;$J80&amp;IF($N80, " "&amp;$J$1, "")&amp;")"</f>
        <v>Bag (PolyPhosphazene Pellets)</v>
      </c>
      <c r="G80" s="1" t="str">
        <f>IF($N80, [1]Enums!$A$10, [1]Enums!$A$11)&amp;" ("&amp;$J80&amp;IF($N80, " "&amp;$J$1, "")&amp;")"</f>
        <v>Sack (PolyPhosphazene Pellets)</v>
      </c>
      <c r="H80" s="1" t="str">
        <f>IF($N80, [1]Enums!$A$13, [1]Enums!$A$14)&amp;" ("&amp;$J80&amp;IF($N80, " "&amp;$J$1, "")&amp;")"</f>
        <v>Powder Keg (PolyPhosphazene Pellets)</v>
      </c>
      <c r="I80" s="1" t="str">
        <f>IF($N80, [1]Enums!$A$16, [1]Enums!$A$17)&amp;"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[1]Enums!$A$7, [1]Enums!$A$8)&amp;" ("&amp;$J81&amp;IF($N81, " "&amp;$J$1, "")&amp;")"</f>
        <v>Bag (PolyP-Methyl Styrene Pellets)</v>
      </c>
      <c r="G81" s="1" t="str">
        <f>IF($N81, [1]Enums!$A$10, [1]Enums!$A$11)&amp;" ("&amp;$J81&amp;IF($N81, " "&amp;$J$1, "")&amp;")"</f>
        <v>Sack (PolyP-Methyl Styrene Pellets)</v>
      </c>
      <c r="H81" s="1" t="str">
        <f>IF($N81, [1]Enums!$A$13, [1]Enums!$A$14)&amp;" ("&amp;$J81&amp;IF($N81, " "&amp;$J$1, "")&amp;")"</f>
        <v>Powder Keg (PolyP-Methyl Styrene Pellets)</v>
      </c>
      <c r="I81" s="1" t="str">
        <f>IF($N81, [1]Enums!$A$16, [1]Enums!$A$17)&amp;"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[1]Enums!$A$7, [1]Enums!$A$8)&amp;" ("&amp;$J82&amp;IF($N82, " "&amp;$J$1, "")&amp;")"</f>
        <v>Bag (PolyP-Phenylene Sulphide Pellets)</v>
      </c>
      <c r="G82" s="1" t="str">
        <f>IF($N82, [1]Enums!$A$10, [1]Enums!$A$11)&amp;" ("&amp;$J82&amp;IF($N82, " "&amp;$J$1, "")&amp;")"</f>
        <v>Sack (PolyP-Phenylene Sulphide Pellets)</v>
      </c>
      <c r="H82" s="1" t="str">
        <f>IF($N82, [1]Enums!$A$13, [1]Enums!$A$14)&amp;" ("&amp;$J82&amp;IF($N82, " "&amp;$J$1, "")&amp;")"</f>
        <v>Powder Keg (PolyP-Phenylene Sulphide Pellets)</v>
      </c>
      <c r="I82" s="1" t="str">
        <f>IF($N82, [1]Enums!$A$16, [1]Enums!$A$17)&amp;"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[1]Enums!$A$144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[1]Enums!$A$7, [1]Enums!$A$8)&amp;" ("&amp;$J83&amp;IF($N83, " "&amp;$J$1, "")&amp;")"</f>
        <v>Bag (PolyP-Phenylene Terephthalamide Pellets)</v>
      </c>
      <c r="G83" s="1" t="str">
        <f>IF($N83, [1]Enums!$A$10, [1]Enums!$A$11)&amp;" ("&amp;$J83&amp;IF($N83, " "&amp;$J$1, "")&amp;")"</f>
        <v>Sack (PolyP-Phenylene Terephthalamide Pellets)</v>
      </c>
      <c r="H83" s="1" t="str">
        <f>IF($N83, [1]Enums!$A$13, [1]Enums!$A$14)&amp;" ("&amp;$J83&amp;IF($N83, " "&amp;$J$1, "")&amp;")"</f>
        <v>Powder Keg (PolyP-Phenylene Terephthalamide Pellets)</v>
      </c>
      <c r="I83" s="1" t="str">
        <f>IF($N83, [1]Enums!$A$16, [1]Enums!$A$17)&amp;"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[1]Enums!$A$134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[1]Enums!$A$7, [1]Enums!$A$8)&amp;" ("&amp;$J84&amp;IF($N84, " "&amp;$J$1, "")&amp;")"</f>
        <v>Bag (PolyPropylene Pellets)</v>
      </c>
      <c r="G84" s="1" t="str">
        <f>IF($N84, [1]Enums!$A$10, [1]Enums!$A$11)&amp;" ("&amp;$J84&amp;IF($N84, " "&amp;$J$1, "")&amp;")"</f>
        <v>Sack (PolyPropylene Pellets)</v>
      </c>
      <c r="H84" s="1" t="str">
        <f>IF($N84, [1]Enums!$A$13, [1]Enums!$A$14)&amp;" ("&amp;$J84&amp;IF($N84, " "&amp;$J$1, "")&amp;")"</f>
        <v>Powder Keg (PolyPropylene Pellets)</v>
      </c>
      <c r="I84" s="1" t="str">
        <f>IF($N84, [1]Enums!$A$16, [1]Enums!$A$17)&amp;"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[1]Enums!$A$7, [1]Enums!$A$8)&amp;" ("&amp;$J85&amp;IF($N85, " "&amp;$J$1, "")&amp;")"</f>
        <v>Bag (PolyPropylene Glycol Pellets)</v>
      </c>
      <c r="G85" s="1" t="str">
        <f>IF($N85, [1]Enums!$A$10, [1]Enums!$A$11)&amp;" ("&amp;$J85&amp;IF($N85, " "&amp;$J$1, "")&amp;")"</f>
        <v>Sack (PolyPropylene Glycol Pellets)</v>
      </c>
      <c r="H85" s="1" t="str">
        <f>IF($N85, [1]Enums!$A$13, [1]Enums!$A$14)&amp;" ("&amp;$J85&amp;IF($N85, " "&amp;$J$1, "")&amp;")"</f>
        <v>Powder Keg (PolyPropylene Glycol Pellets)</v>
      </c>
      <c r="I85" s="1" t="str">
        <f>IF($N85, [1]Enums!$A$16, [1]Enums!$A$17)&amp;"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[1]Enums!$A$7, [1]Enums!$A$8)&amp;" ("&amp;$J86&amp;IF($N86, " "&amp;$J$1, "")&amp;")"</f>
        <v>Bag (PolyPropylene Oxide Pellets)</v>
      </c>
      <c r="G86" s="1" t="str">
        <f>IF($N86, [1]Enums!$A$10, [1]Enums!$A$11)&amp;" ("&amp;$J86&amp;IF($N86, " "&amp;$J$1, "")&amp;")"</f>
        <v>Sack (PolyPropylene Oxide Pellets)</v>
      </c>
      <c r="H86" s="1" t="str">
        <f>IF($N86, [1]Enums!$A$13, [1]Enums!$A$14)&amp;" ("&amp;$J86&amp;IF($N86, " "&amp;$J$1, "")&amp;")"</f>
        <v>Powder Keg (PolyPropylene Oxide Pellets)</v>
      </c>
      <c r="I86" s="1" t="str">
        <f>IF($N86, [1]Enums!$A$16, [1]Enums!$A$17)&amp;"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[1]Enums!$A$134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[1]Enums!$A$7, [1]Enums!$A$8)&amp;" ("&amp;$J87&amp;IF($N87, " "&amp;$J$1, "")&amp;")"</f>
        <v>Bag (PolyStyrene Pellets)</v>
      </c>
      <c r="G87" s="1" t="str">
        <f>IF($N87, [1]Enums!$A$10, [1]Enums!$A$11)&amp;" ("&amp;$J87&amp;IF($N87, " "&amp;$J$1, "")&amp;")"</f>
        <v>Sack (PolyStyrene Pellets)</v>
      </c>
      <c r="H87" s="1" t="str">
        <f>IF($N87, [1]Enums!$A$13, [1]Enums!$A$14)&amp;" ("&amp;$J87&amp;IF($N87, " "&amp;$J$1, "")&amp;")"</f>
        <v>Powder Keg (PolyStyrene Pellets)</v>
      </c>
      <c r="I87" s="1" t="str">
        <f>IF($N87, [1]Enums!$A$16, [1]Enums!$A$17)&amp;"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[1]Enums!$A$7, [1]Enums!$A$8)&amp;" ("&amp;$J88&amp;IF($N88, " "&amp;$J$1, "")&amp;")"</f>
        <v>Bag (PolyTert-Butyl Acrylate Pellets)</v>
      </c>
      <c r="G88" s="1" t="str">
        <f>IF($N88, [1]Enums!$A$10, [1]Enums!$A$11)&amp;" ("&amp;$J88&amp;IF($N88, " "&amp;$J$1, "")&amp;")"</f>
        <v>Sack (PolyTert-Butyl Acrylate Pellets)</v>
      </c>
      <c r="H88" s="1" t="str">
        <f>IF($N88, [1]Enums!$A$13, [1]Enums!$A$14)&amp;" ("&amp;$J88&amp;IF($N88, " "&amp;$J$1, "")&amp;")"</f>
        <v>Powder Keg (PolyTert-Butyl Acrylate Pellets)</v>
      </c>
      <c r="I88" s="1" t="str">
        <f>IF($N88, [1]Enums!$A$16, [1]Enums!$A$17)&amp;"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[1]Enums!$A$134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[1]Enums!$A$7, [1]Enums!$A$8)&amp;" ("&amp;$J89&amp;IF($N89, " "&amp;$J$1, "")&amp;")"</f>
        <v>Bag (PolyTetraFluoroEthylene Pellets)</v>
      </c>
      <c r="G89" s="1" t="str">
        <f>IF($N89, [1]Enums!$A$10, [1]Enums!$A$11)&amp;" ("&amp;$J89&amp;IF($N89, " "&amp;$J$1, "")&amp;")"</f>
        <v>Sack (PolyTetraFluoroEthylene Pellets)</v>
      </c>
      <c r="H89" s="1" t="str">
        <f>IF($N89, [1]Enums!$A$13, [1]Enums!$A$14)&amp;" ("&amp;$J89&amp;IF($N89, " "&amp;$J$1, "")&amp;")"</f>
        <v>Powder Keg (PolyTetraFluoroEthylene Pellets)</v>
      </c>
      <c r="I89" s="1" t="str">
        <f>IF($N89, [1]Enums!$A$16, [1]Enums!$A$17)&amp;"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[1]Enums!$A$7, [1]Enums!$A$8)&amp;" ("&amp;$J90&amp;IF($N90, " "&amp;$J$1, "")&amp;")"</f>
        <v>Bag (PolyTetramethylene Ether Glycol Pellets)</v>
      </c>
      <c r="G90" s="1" t="str">
        <f>IF($N90, [1]Enums!$A$10, [1]Enums!$A$11)&amp;" ("&amp;$J90&amp;IF($N90, " "&amp;$J$1, "")&amp;")"</f>
        <v>Sack (PolyTetramethylene Ether Glycol Pellets)</v>
      </c>
      <c r="H90" s="1" t="str">
        <f>IF($N90, [1]Enums!$A$13, [1]Enums!$A$14)&amp;" ("&amp;$J90&amp;IF($N90, " "&amp;$J$1, "")&amp;")"</f>
        <v>Powder Keg (PolyTetramethylene Ether Glycol Pellets)</v>
      </c>
      <c r="I90" s="1" t="str">
        <f>IF($N90, [1]Enums!$A$16, [1]Enums!$A$17)&amp;"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[1]Enums!$A$7, [1]Enums!$A$8)&amp;" ("&amp;$J91&amp;IF($N91, " "&amp;$J$1, "")&amp;")"</f>
        <v>Bag (PolyTetramethylene Glycol Pellets)</v>
      </c>
      <c r="G91" s="1" t="str">
        <f>IF($N91, [1]Enums!$A$10, [1]Enums!$A$11)&amp;" ("&amp;$J91&amp;IF($N91, " "&amp;$J$1, "")&amp;")"</f>
        <v>Sack (PolyTetramethylene Glycol Pellets)</v>
      </c>
      <c r="H91" s="1" t="str">
        <f>IF($N91, [1]Enums!$A$13, [1]Enums!$A$14)&amp;" ("&amp;$J91&amp;IF($N91, " "&amp;$J$1, "")&amp;")"</f>
        <v>Powder Keg (PolyTetramethylene Glycol Pellets)</v>
      </c>
      <c r="I91" s="1" t="str">
        <f>IF($N91, [1]Enums!$A$16, [1]Enums!$A$17)&amp;"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[1]Enums!$A$7, [1]Enums!$A$8)&amp;" ("&amp;$J92&amp;IF($N92, " "&amp;$J$1, "")&amp;")"</f>
        <v>Bag (PolyThiazyl Pellets)</v>
      </c>
      <c r="G92" s="1" t="str">
        <f>IF($N92, [1]Enums!$A$10, [1]Enums!$A$11)&amp;" ("&amp;$J92&amp;IF($N92, " "&amp;$J$1, "")&amp;")"</f>
        <v>Sack (PolyThiazyl Pellets)</v>
      </c>
      <c r="H92" s="1" t="str">
        <f>IF($N92, [1]Enums!$A$13, [1]Enums!$A$14)&amp;" ("&amp;$J92&amp;IF($N92, " "&amp;$J$1, "")&amp;")"</f>
        <v>Powder Keg (PolyThiazyl Pellets)</v>
      </c>
      <c r="I92" s="1" t="str">
        <f>IF($N92, [1]Enums!$A$16, [1]Enums!$A$17)&amp;"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[1]Enums!$A$134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[1]Enums!$A$7, [1]Enums!$A$8)&amp;" ("&amp;$J93&amp;IF($N93, " "&amp;$J$1, "")&amp;")"</f>
        <v>Bag (PolyTrimethylene Terephthalate Pellets)</v>
      </c>
      <c r="G93" s="1" t="str">
        <f>IF($N93, [1]Enums!$A$10, [1]Enums!$A$11)&amp;" ("&amp;$J93&amp;IF($N93, " "&amp;$J$1, "")&amp;")"</f>
        <v>Sack (PolyTrimethylene Terephthalate Pellets)</v>
      </c>
      <c r="H93" s="1" t="str">
        <f>IF($N93, [1]Enums!$A$13, [1]Enums!$A$14)&amp;" ("&amp;$J93&amp;IF($N93, " "&amp;$J$1, "")&amp;")"</f>
        <v>Powder Keg (PolyTrimethylene Terephthalate Pellets)</v>
      </c>
      <c r="I93" s="1" t="str">
        <f>IF($N93, [1]Enums!$A$16, [1]Enums!$A$17)&amp;"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[1]Enums!$A$134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[1]Enums!$A$7, [1]Enums!$A$8)&amp;" ("&amp;$J94&amp;IF($N94, " "&amp;$J$1, "")&amp;")"</f>
        <v>Bag (PolyUrethane Pellets)</v>
      </c>
      <c r="G94" s="1" t="str">
        <f>IF($N94, [1]Enums!$A$10, [1]Enums!$A$11)&amp;" ("&amp;$J94&amp;IF($N94, " "&amp;$J$1, "")&amp;")"</f>
        <v>Sack (PolyUrethane Pellets)</v>
      </c>
      <c r="H94" s="1" t="str">
        <f>IF($N94, [1]Enums!$A$13, [1]Enums!$A$14)&amp;" ("&amp;$J94&amp;IF($N94, " "&amp;$J$1, "")&amp;")"</f>
        <v>Powder Keg (PolyUrethane Pellets)</v>
      </c>
      <c r="I94" s="1" t="str">
        <f>IF($N94, [1]Enums!$A$16, [1]Enums!$A$17)&amp;"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[1]Enums!$A$134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[1]Enums!$A$7, [1]Enums!$A$8)&amp;" ("&amp;$J95&amp;IF($N95, " "&amp;$J$1, "")&amp;")"</f>
        <v>Bag (PolyVinyl Acetate Pellets)</v>
      </c>
      <c r="G95" s="1" t="str">
        <f>IF($N95, [1]Enums!$A$10, [1]Enums!$A$11)&amp;" ("&amp;$J95&amp;IF($N95, " "&amp;$J$1, "")&amp;")"</f>
        <v>Sack (PolyVinyl Acetate Pellets)</v>
      </c>
      <c r="H95" s="1" t="str">
        <f>IF($N95, [1]Enums!$A$13, [1]Enums!$A$14)&amp;" ("&amp;$J95&amp;IF($N95, " "&amp;$J$1, "")&amp;")"</f>
        <v>Powder Keg (PolyVinyl Acetate Pellets)</v>
      </c>
      <c r="I95" s="1" t="str">
        <f>IF($N95, [1]Enums!$A$16, [1]Enums!$A$17)&amp;"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[1]Enums!$A$134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[1]Enums!$A$7, [1]Enums!$A$8)&amp;" ("&amp;$J96&amp;IF($N96, " "&amp;$J$1, "")&amp;")"</f>
        <v>Bag (PolyVinyl Alcohol Pellets)</v>
      </c>
      <c r="G96" s="1" t="str">
        <f>IF($N96, [1]Enums!$A$10, [1]Enums!$A$11)&amp;" ("&amp;$J96&amp;IF($N96, " "&amp;$J$1, "")&amp;")"</f>
        <v>Sack (PolyVinyl Alcohol Pellets)</v>
      </c>
      <c r="H96" s="1" t="str">
        <f>IF($N96, [1]Enums!$A$13, [1]Enums!$A$14)&amp;" ("&amp;$J96&amp;IF($N96, " "&amp;$J$1, "")&amp;")"</f>
        <v>Powder Keg (PolyVinyl Alcohol Pellets)</v>
      </c>
      <c r="I96" s="1" t="str">
        <f>IF($N96, [1]Enums!$A$16, [1]Enums!$A$17)&amp;"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[1]Enums!$A$7, [1]Enums!$A$8)&amp;" ("&amp;$J97&amp;IF($N97, " "&amp;$J$1, "")&amp;")"</f>
        <v>Bag (PolyVinyl Butyral Pellets)</v>
      </c>
      <c r="G97" s="1" t="str">
        <f>IF($N97, [1]Enums!$A$10, [1]Enums!$A$11)&amp;" ("&amp;$J97&amp;IF($N97, " "&amp;$J$1, "")&amp;")"</f>
        <v>Sack (PolyVinyl Butyral Pellets)</v>
      </c>
      <c r="H97" s="1" t="str">
        <f>IF($N97, [1]Enums!$A$13, [1]Enums!$A$14)&amp;" ("&amp;$J97&amp;IF($N97, " "&amp;$J$1, "")&amp;")"</f>
        <v>Powder Keg (PolyVinyl Butyral Pellets)</v>
      </c>
      <c r="I97" s="1" t="str">
        <f>IF($N97, [1]Enums!$A$16, [1]Enums!$A$17)&amp;"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[1]Enums!$A$134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[1]Enums!$A$7, [1]Enums!$A$8)&amp;" ("&amp;$J98&amp;IF($N98, " "&amp;$J$1, "")&amp;")"</f>
        <v>Bag (PolyVinyl Chloride Pellets)</v>
      </c>
      <c r="G98" s="1" t="str">
        <f>IF($N98, [1]Enums!$A$10, [1]Enums!$A$11)&amp;" ("&amp;$J98&amp;IF($N98, " "&amp;$J$1, "")&amp;")"</f>
        <v>Sack (PolyVinyl Chloride Pellets)</v>
      </c>
      <c r="H98" s="1" t="str">
        <f>IF($N98, [1]Enums!$A$13, [1]Enums!$A$14)&amp;" ("&amp;$J98&amp;IF($N98, " "&amp;$J$1, "")&amp;")"</f>
        <v>Powder Keg (PolyVinyl Chloride Pellets)</v>
      </c>
      <c r="I98" s="1" t="str">
        <f>IF($N98, [1]Enums!$A$16, [1]Enums!$A$17)&amp;"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[1]Enums!$A$134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[1]Enums!$A$7, [1]Enums!$A$8)&amp;" ("&amp;$J99&amp;IF($N99, " "&amp;$J$1, "")&amp;")"</f>
        <v>Bag (PolyVinyl Chloride Acetate Pellets)</v>
      </c>
      <c r="G99" s="1" t="str">
        <f>IF($N99, [1]Enums!$A$10, [1]Enums!$A$11)&amp;" ("&amp;$J99&amp;IF($N99, " "&amp;$J$1, "")&amp;")"</f>
        <v>Sack (PolyVinyl Chloride Acetate Pellets)</v>
      </c>
      <c r="H99" s="1" t="str">
        <f>IF($N99, [1]Enums!$A$13, [1]Enums!$A$14)&amp;" ("&amp;$J99&amp;IF($N99, " "&amp;$J$1, "")&amp;")"</f>
        <v>Powder Keg (PolyVinyl Chloride Acetate Pellets)</v>
      </c>
      <c r="I99" s="1" t="str">
        <f>IF($N99, [1]Enums!$A$16, [1]Enums!$A$17)&amp;"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[1]Enums!$A$7, [1]Enums!$A$8)&amp;" ("&amp;$J100&amp;IF($N100, " "&amp;$J$1, "")&amp;")"</f>
        <v>Bag (PolyVinyl Fluoride Pellets)</v>
      </c>
      <c r="G100" s="1" t="str">
        <f>IF($N100, [1]Enums!$A$10, [1]Enums!$A$11)&amp;" ("&amp;$J100&amp;IF($N100, " "&amp;$J$1, "")&amp;")"</f>
        <v>Sack (PolyVinyl Fluoride Pellets)</v>
      </c>
      <c r="H100" s="1" t="str">
        <f>IF($N100, [1]Enums!$A$13, [1]Enums!$A$14)&amp;" ("&amp;$J100&amp;IF($N100, " "&amp;$J$1, "")&amp;")"</f>
        <v>Powder Keg (PolyVinyl Fluoride Pellets)</v>
      </c>
      <c r="I100" s="1" t="str">
        <f>IF($N100, [1]Enums!$A$16, [1]Enums!$A$17)&amp;"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[1]Enums!$A$7, [1]Enums!$A$8)&amp;" ("&amp;$J101&amp;IF($N101, " "&amp;$J$1, "")&amp;")"</f>
        <v>Bag (PolyVinyl Formal Pellets)</v>
      </c>
      <c r="G101" s="1" t="str">
        <f>IF($N101, [1]Enums!$A$10, [1]Enums!$A$11)&amp;" ("&amp;$J101&amp;IF($N101, " "&amp;$J$1, "")&amp;")"</f>
        <v>Sack (PolyVinyl Formal Pellets)</v>
      </c>
      <c r="H101" s="1" t="str">
        <f>IF($N101, [1]Enums!$A$13, [1]Enums!$A$14)&amp;" ("&amp;$J101&amp;IF($N101, " "&amp;$J$1, "")&amp;")"</f>
        <v>Powder Keg (PolyVinyl Formal Pellets)</v>
      </c>
      <c r="I101" s="1" t="str">
        <f>IF($N101, [1]Enums!$A$16, [1]Enums!$A$17)&amp;"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[1]Enums!$A$7, [1]Enums!$A$8)&amp;" ("&amp;$J102&amp;IF($N102, " "&amp;$J$1, "")&amp;")"</f>
        <v>Bag (PolyVinyl Methyl Ether Pellets)</v>
      </c>
      <c r="G102" s="1" t="str">
        <f>IF($N102, [1]Enums!$A$10, [1]Enums!$A$11)&amp;" ("&amp;$J102&amp;IF($N102, " "&amp;$J$1, "")&amp;")"</f>
        <v>Sack (PolyVinyl Methyl Ether Pellets)</v>
      </c>
      <c r="H102" s="1" t="str">
        <f>IF($N102, [1]Enums!$A$13, [1]Enums!$A$14)&amp;" ("&amp;$J102&amp;IF($N102, " "&amp;$J$1, "")&amp;")"</f>
        <v>Powder Keg (PolyVinyl Methyl Ether Pellets)</v>
      </c>
      <c r="I102" s="1" t="str">
        <f>IF($N102, [1]Enums!$A$16, [1]Enums!$A$17)&amp;"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[1]Enums!$A$7, [1]Enums!$A$8)&amp;" ("&amp;$J103&amp;IF($N103, " "&amp;$J$1, "")&amp;")"</f>
        <v>Bag (PolyVinylidene Dichloride Pellets)</v>
      </c>
      <c r="G103" s="1" t="str">
        <f>IF($N103, [1]Enums!$A$10, [1]Enums!$A$11)&amp;" ("&amp;$J103&amp;IF($N103, " "&amp;$J$1, "")&amp;")"</f>
        <v>Sack (PolyVinylidene Dichloride Pellets)</v>
      </c>
      <c r="H103" s="1" t="str">
        <f>IF($N103, [1]Enums!$A$13, [1]Enums!$A$14)&amp;" ("&amp;$J103&amp;IF($N103, " "&amp;$J$1, "")&amp;")"</f>
        <v>Powder Keg (PolyVinylidene Dichloride Pellets)</v>
      </c>
      <c r="I103" s="1" t="str">
        <f>IF($N103, [1]Enums!$A$16, [1]Enums!$A$17)&amp;"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[1]Enums!$A$7, [1]Enums!$A$8)&amp;" ("&amp;$J104&amp;IF($N104, " "&amp;$J$1, "")&amp;")"</f>
        <v>Bag (PolyVinylidene Fluoride Pellets)</v>
      </c>
      <c r="G104" s="1" t="str">
        <f>IF($N104, [1]Enums!$A$10, [1]Enums!$A$11)&amp;" ("&amp;$J104&amp;IF($N104, " "&amp;$J$1, "")&amp;")"</f>
        <v>Sack (PolyVinylidene Fluoride Pellets)</v>
      </c>
      <c r="H104" s="1" t="str">
        <f>IF($N104, [1]Enums!$A$13, [1]Enums!$A$14)&amp;" ("&amp;$J104&amp;IF($N104, " "&amp;$J$1, "")&amp;")"</f>
        <v>Powder Keg (PolyVinylidene Fluoride Pellets)</v>
      </c>
      <c r="I104" s="1" t="str">
        <f>IF($N104, [1]Enums!$A$16, [1]Enums!$A$17)&amp;"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[1]Enums!$A$7, [1]Enums!$A$8)&amp;" ("&amp;$J105&amp;IF($N105, " "&amp;$J$1, "")&amp;")"</f>
        <v>Bag (PolyVinylidene Fluoride-Trifluoroethylene Pellets)</v>
      </c>
      <c r="G105" s="1" t="str">
        <f>IF($N105, [1]Enums!$A$10, [1]Enums!$A$11)&amp;" ("&amp;$J105&amp;IF($N105, " "&amp;$J$1, "")&amp;")"</f>
        <v>Sack (PolyVinylidene Fluoride-Trifluoroethylene Pellets)</v>
      </c>
      <c r="H105" s="1" t="str">
        <f>IF($N105, [1]Enums!$A$13, [1]Enums!$A$14)&amp;" ("&amp;$J105&amp;IF($N105, " "&amp;$J$1, "")&amp;")"</f>
        <v>Powder Keg (PolyVinylidene Fluoride-Trifluoroethylene Pellets)</v>
      </c>
      <c r="I105" s="1" t="str">
        <f>IF($N105, [1]Enums!$A$16, [1]Enums!$A$17)&amp;"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[1]Enums!$A$144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[1]Enums!$A$7, [1]Enums!$A$8)&amp;" ("&amp;$J106&amp;IF($N106, " "&amp;$J$1, "")&amp;")"</f>
        <v>Bag (Styrene-Acrylonitrile Pellets)</v>
      </c>
      <c r="G106" s="1" t="str">
        <f>IF($N106, [1]Enums!$A$10, [1]Enums!$A$11)&amp;" ("&amp;$J106&amp;IF($N106, " "&amp;$J$1, "")&amp;")"</f>
        <v>Sack (Styrene-Acrylonitrile Pellets)</v>
      </c>
      <c r="H106" s="1" t="str">
        <f>IF($N106, [1]Enums!$A$13, [1]Enums!$A$14)&amp;" ("&amp;$J106&amp;IF($N106, " "&amp;$J$1, "")&amp;")"</f>
        <v>Powder Keg (Styrene-Acrylonitrile Pellets)</v>
      </c>
      <c r="I106" s="1" t="str">
        <f>IF($N106, [1]Enums!$A$16, [1]Enums!$A$17)&amp;"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[1]Enums!$A$134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[1]Enums!$A$7, [1]Enums!$A$8)&amp;" ("&amp;$J107&amp;IF($N107, " "&amp;$J$1, "")&amp;")"</f>
        <v>Bag (Styrene-Butadiene Rubber Pellets)</v>
      </c>
      <c r="G107" s="1" t="str">
        <f>IF($N107, [1]Enums!$A$10, [1]Enums!$A$11)&amp;" ("&amp;$J107&amp;IF($N107, " "&amp;$J$1, "")&amp;")"</f>
        <v>Sack (Styrene-Butadiene Rubber Pellets)</v>
      </c>
      <c r="H107" s="1" t="str">
        <f>IF($N107, [1]Enums!$A$13, [1]Enums!$A$14)&amp;" ("&amp;$J107&amp;IF($N107, " "&amp;$J$1, "")&amp;")"</f>
        <v>Powder Keg (Styrene-Butadiene Rubber Pellets)</v>
      </c>
      <c r="I107" s="1" t="str">
        <f>IF($N107, [1]Enums!$A$16, [1]Enums!$A$17)&amp;"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[1]Enums!$A$144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[1]Enums!$A$7, [1]Enums!$A$8)&amp;" ("&amp;$J108&amp;IF($N108, " "&amp;$J$1, "")&amp;")"</f>
        <v>Bag (Styrene-Butadiene-Styrene Pellets)</v>
      </c>
      <c r="G108" s="1" t="str">
        <f>IF($N108, [1]Enums!$A$10, [1]Enums!$A$11)&amp;" ("&amp;$J108&amp;IF($N108, " "&amp;$J$1, "")&amp;")"</f>
        <v>Sack (Styrene-Butadiene-Styrene Pellets)</v>
      </c>
      <c r="H108" s="1" t="str">
        <f>IF($N108, [1]Enums!$A$13, [1]Enums!$A$14)&amp;" ("&amp;$J108&amp;IF($N108, " "&amp;$J$1, "")&amp;")"</f>
        <v>Powder Keg (Styrene-Butadiene-Styrene Pellets)</v>
      </c>
      <c r="I108" s="1" t="str">
        <f>IF($N108, [1]Enums!$A$16, [1]Enums!$A$17)&amp;"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 t="str">
        <f>[1]Enums!$A$153</f>
        <v>1.3.2</v>
      </c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[1]Enums!$A$7, [1]Enums!$A$8)&amp;" ("&amp;$J109&amp;IF($N109, " "&amp;$J$1, "")&amp;")"</f>
        <v>Bag (Styrene-Isoprene-Styrene Pellets)</v>
      </c>
      <c r="G109" s="1" t="str">
        <f>IF($N109, [1]Enums!$A$10, [1]Enums!$A$11)&amp;" ("&amp;$J109&amp;IF($N109, " "&amp;$J$1, "")&amp;")"</f>
        <v>Sack (Styrene-Isoprene-Styrene Pellets)</v>
      </c>
      <c r="H109" s="1" t="str">
        <f>IF($N109, [1]Enums!$A$13, [1]Enums!$A$14)&amp;" ("&amp;$J109&amp;IF($N109, " "&amp;$J$1, "")&amp;")"</f>
        <v>Powder Keg (Styrene-Isoprene-Styrene Pellets)</v>
      </c>
      <c r="I109" s="1" t="str">
        <f>IF($N109, [1]Enums!$A$16, [1]Enums!$A$17)&amp;"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[1]Enums!$A$7, [1]Enums!$A$8)&amp;" ("&amp;$J110&amp;IF($N110, " "&amp;$J$1, "")&amp;")"</f>
        <v>Bag (Styrene-Maleic Anhydride Copolymer Pellets)</v>
      </c>
      <c r="G110" s="1" t="str">
        <f>IF($N110, [1]Enums!$A$10, [1]Enums!$A$11)&amp;" ("&amp;$J110&amp;IF($N110, " "&amp;$J$1, "")&amp;")"</f>
        <v>Sack (Styrene-Maleic Anhydride Copolymer Pellets)</v>
      </c>
      <c r="H110" s="1" t="str">
        <f>IF($N110, [1]Enums!$A$13, [1]Enums!$A$14)&amp;" ("&amp;$J110&amp;IF($N110, " "&amp;$J$1, "")&amp;")"</f>
        <v>Powder Keg (Styrene-Maleic Anhydride Copolymer Pellets)</v>
      </c>
      <c r="I110" s="1" t="str">
        <f>IF($N110, [1]Enums!$A$16, [1]Enums!$A$17)&amp;"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[1]Enums!$A$134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[1]Enums!$A$7, [1]Enums!$A$8)&amp;" ("&amp;$J111&amp;IF($N111, " "&amp;$J$1, "")&amp;")"</f>
        <v>Bag (Ultra-High-Molecular-Weight PolyEthylene Pellets)</v>
      </c>
      <c r="G111" s="1" t="str">
        <f>IF($N111, [1]Enums!$A$10, [1]Enums!$A$11)&amp;" ("&amp;$J111&amp;IF($N111, " "&amp;$J$1, "")&amp;")"</f>
        <v>Sack (Ultra-High-Molecular-Weight PolyEthylene Pellets)</v>
      </c>
      <c r="H111" s="1" t="str">
        <f>IF($N111, [1]Enums!$A$13, [1]Enums!$A$14)&amp;" ("&amp;$J111&amp;IF($N111, " "&amp;$J$1, "")&amp;")"</f>
        <v>Powder Keg (Ultra-High-Molecular-Weight PolyEthylene Pellets)</v>
      </c>
      <c r="I111" s="1" t="str">
        <f>IF($N111, [1]Enums!$A$16, [1]Enums!$A$17)&amp;"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[1]Enums!$A$7, [1]Enums!$A$8)&amp;" ("&amp;$J112&amp;IF($N112, " "&amp;$J$1, "")&amp;")"</f>
        <v>Bag (Urea-Formaldehyde Polymers Pellets)</v>
      </c>
      <c r="G112" s="1" t="str">
        <f>IF($N112, [1]Enums!$A$10, [1]Enums!$A$11)&amp;" ("&amp;$J112&amp;IF($N112, " "&amp;$J$1, "")&amp;")"</f>
        <v>Sack (Urea-Formaldehyde Polymers Pellets)</v>
      </c>
      <c r="H112" s="1" t="str">
        <f>IF($N112, [1]Enums!$A$13, [1]Enums!$A$14)&amp;" ("&amp;$J112&amp;IF($N112, " "&amp;$J$1, "")&amp;")"</f>
        <v>Powder Keg (Urea-Formaldehyde Polymers Pellets)</v>
      </c>
      <c r="I112" s="1" t="str">
        <f>IF($N112, [1]Enums!$A$16, [1]Enums!$A$17)&amp;"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[1]Enums!$A$134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[1]Enums!$A$7, [1]Enums!$A$8)&amp;" ("&amp;$J113&amp;IF($N113, " "&amp;$J$1, "")&amp;")"</f>
        <v>Bag (Very-Low-Density PolyEthylene Pellets)</v>
      </c>
      <c r="G113" s="1" t="str">
        <f>IF($N113, [1]Enums!$A$10, [1]Enums!$A$11)&amp;" ("&amp;$J113&amp;IF($N113, " "&amp;$J$1, "")&amp;")"</f>
        <v>Sack (Very-Low-Density PolyEthylene Pellets)</v>
      </c>
      <c r="H113" s="1" t="str">
        <f>IF($N113, [1]Enums!$A$13, [1]Enums!$A$14)&amp;" ("&amp;$J113&amp;IF($N113, " "&amp;$J$1, "")&amp;")"</f>
        <v>Powder Keg (Very-Low-Density PolyEthylene Pellets)</v>
      </c>
      <c r="I113" s="1" t="str">
        <f>IF($N113, [1]Enums!$A$16, [1]Enums!$A$17)&amp;"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[1]Enums!$A$134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[1]Enums!$A$7, [1]Enums!$A$8)&amp;" ("&amp;$J114&amp;IF($N114, " "&amp;$J$1, "")&amp;")"</f>
        <v>Bag (Vinyl Acetate-Acrylic Acid Pellets)</v>
      </c>
      <c r="G114" s="1" t="str">
        <f>IF($N114, [1]Enums!$A$10, [1]Enums!$A$11)&amp;" ("&amp;$J114&amp;IF($N114, " "&amp;$J$1, "")&amp;")"</f>
        <v>Sack (Vinyl Acetate-Acrylic Acid Pellets)</v>
      </c>
      <c r="H114" s="1" t="str">
        <f>IF($N114, [1]Enums!$A$13, [1]Enums!$A$14)&amp;" ("&amp;$J114&amp;IF($N114, " "&amp;$J$1, "")&amp;")"</f>
        <v>Powder Keg (Vinyl Acetate-Acrylic Acid Pellets)</v>
      </c>
      <c r="I114" s="1" t="str">
        <f>IF($N114, [1]Enums!$A$16, [1]Enums!$A$17)&amp;"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[1]Enums!$A$144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[1]Enums!$A$7, [1]Enums!$A$8)&amp;" ("&amp;$J115&amp;IF($N115, " "&amp;$J$1, "")&amp;")"</f>
        <v>Bag (Polycaprolactam Pellets)</v>
      </c>
      <c r="G115" s="1" t="str">
        <f>IF($N115, [1]Enums!$A$10, [1]Enums!$A$11)&amp;" ("&amp;$J115&amp;IF($N115, " "&amp;$J$1, "")&amp;")"</f>
        <v>Sack (Polycaprolactam Pellets)</v>
      </c>
      <c r="H115" s="1" t="str">
        <f>IF($N115, [1]Enums!$A$13, [1]Enums!$A$14)&amp;" ("&amp;$J115&amp;IF($N115, " "&amp;$J$1, "")&amp;")"</f>
        <v>Powder Keg (Polycaprolactam Pellets)</v>
      </c>
      <c r="I115" s="1" t="str">
        <f>IF($N115, [1]Enums!$A$16, [1]Enums!$A$17)&amp;"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[1]Enums!$A$146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[1]Enums!$A$7, [1]Enums!$A$8)&amp;" ("&amp;$J116&amp;IF($N116, " "&amp;$J$1, "")&amp;")"</f>
        <v>Vial (Epoxy-Carbon Fiber Resin)</v>
      </c>
      <c r="G116" s="1" t="str">
        <f>IF($N116, [1]Enums!$A$10, [1]Enums!$A$11)&amp;" ("&amp;$J116&amp;IF($N116, " "&amp;$J$1, "")&amp;")"</f>
        <v>Beaker (Epoxy-Carbon Fiber Resin)</v>
      </c>
      <c r="H116" s="1" t="str">
        <f>IF($N116, [1]Enums!$A$13, [1]Enums!$A$14)&amp;" ("&amp;$J116&amp;IF($N116, " "&amp;$J$1, "")&amp;")"</f>
        <v>Drum (Epoxy-Carbon Fiber Resin)</v>
      </c>
      <c r="I116" s="1" t="str">
        <f>IF($N116, [1]Enums!$A$16, [1]Enums!$A$17)&amp;"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[1]Enums!$A$146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[1]Enums!$A$7, [1]Enums!$A$8)&amp;" ("&amp;$J117&amp;IF($N117, " "&amp;$J$1, "")&amp;")"</f>
        <v>Vial (Phenolic-Carbon Fiber Resin)</v>
      </c>
      <c r="G117" s="1" t="str">
        <f>IF($N117, [1]Enums!$A$10, [1]Enums!$A$11)&amp;" ("&amp;$J117&amp;IF($N117, " "&amp;$J$1, "")&amp;")"</f>
        <v>Beaker (Phenolic-Carbon Fiber Resin)</v>
      </c>
      <c r="H117" s="1" t="str">
        <f>IF($N117, [1]Enums!$A$13, [1]Enums!$A$14)&amp;" ("&amp;$J117&amp;IF($N117, " "&amp;$J$1, "")&amp;")"</f>
        <v>Drum (Phenolic-Carbon Fiber Resin)</v>
      </c>
      <c r="I117" s="1" t="str">
        <f>IF($N117, [1]Enums!$A$16, [1]Enums!$A$17)&amp;"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 t="str">
        <f>[1]Enums!$A$153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[1]Enums!$A$7, [1]Enums!$A$8)&amp;" ("&amp;$J118&amp;IF($N118, " "&amp;$J$1, "")&amp;")"</f>
        <v>Vial (Negative Photoresist)</v>
      </c>
      <c r="G118" s="1" t="str">
        <f>IF($N118, [1]Enums!$A$10, [1]Enums!$A$11)&amp;" ("&amp;$J118&amp;IF($N118, " "&amp;$J$1, "")&amp;")"</f>
        <v>Beaker (Negative Photoresist)</v>
      </c>
      <c r="H118" s="1" t="str">
        <f>IF($N118, [1]Enums!$A$13, [1]Enums!$A$14)&amp;" ("&amp;$J118&amp;IF($N118, " "&amp;$J$1, "")&amp;")"</f>
        <v>Drum (Negative Photoresist)</v>
      </c>
      <c r="I118" s="1" t="str">
        <f>IF($N118, [1]Enums!$A$16, [1]Enums!$A$17)&amp;"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2">
      <c r="A119" s="2" t="str">
        <f>[1]Enums!$A$153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[1]Enums!$A$7, [1]Enums!$A$8)&amp;" ("&amp;$J119&amp;IF($N119, " "&amp;$J$1, "")&amp;")"</f>
        <v>Vial (Positive Photoresist)</v>
      </c>
      <c r="G119" s="1" t="str">
        <f>IF($N119, [1]Enums!$A$10, [1]Enums!$A$11)&amp;" ("&amp;$J119&amp;IF($N119, " "&amp;$J$1, "")&amp;")"</f>
        <v>Beaker (Positive Photoresist)</v>
      </c>
      <c r="H119" s="1" t="str">
        <f>IF($N119, [1]Enums!$A$13, [1]Enums!$A$14)&amp;" ("&amp;$J119&amp;IF($N119, " "&amp;$J$1, "")&amp;")"</f>
        <v>Drum (Positive Photoresist)</v>
      </c>
      <c r="I119" s="1" t="str">
        <f>IF($N119, [1]Enums!$A$16, [1]Enums!$A$17)&amp;"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S65"/>
  <sheetViews>
    <sheetView topLeftCell="A4" workbookViewId="0">
      <selection activeCell="C2" sqref="C2:C8"/>
    </sheetView>
  </sheetViews>
  <sheetFormatPr defaultRowHeight="12.75" x14ac:dyDescent="0.2"/>
  <cols>
    <col min="2" max="2" width="5.28515625" customWidth="1"/>
    <col min="3" max="3" width="34.28515625" customWidth="1"/>
    <col min="4" max="4" width="8.42578125" customWidth="1"/>
    <col min="5" max="5" width="15" customWidth="1"/>
    <col min="6" max="6" width="19.85546875" bestFit="1" customWidth="1"/>
    <col min="8" max="8" width="26" customWidth="1"/>
    <col min="9" max="9" width="31.140625" customWidth="1"/>
    <col min="10" max="10" width="34" customWidth="1"/>
    <col min="11" max="11" width="15.42578125" bestFit="1" customWidth="1"/>
    <col min="12" max="12" width="18" bestFit="1" customWidth="1"/>
  </cols>
  <sheetData>
    <row r="1" spans="1:19" ht="15" x14ac:dyDescent="0.25">
      <c r="A1" s="7" t="str">
        <f>[1]Enums!$A$133</f>
        <v>Version</v>
      </c>
      <c r="B1" s="9" t="s">
        <v>2651</v>
      </c>
      <c r="C1" s="7" t="str">
        <f xml:space="preserve"> [1]Enums!$B$69</f>
        <v>Mask</v>
      </c>
      <c r="D1" s="7" t="str">
        <f xml:space="preserve"> [1]Enums!$B$69</f>
        <v>Mask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5" x14ac:dyDescent="0.25">
      <c r="A2" s="2" t="str">
        <f>[1]Enums!$A$153</f>
        <v>1.3.2</v>
      </c>
      <c r="B2" s="3" t="s">
        <v>2521</v>
      </c>
      <c r="C2" s="10" t="str">
        <f>D2&amp;" ("&amp;E2&amp;")"&amp;"("&amp;F2&amp;")"</f>
        <v>Mask (Solar Cell)(PR Backplane)</v>
      </c>
      <c r="D2" s="10" t="str">
        <f xml:space="preserve"> [1]Enums!$B$69</f>
        <v>Mask</v>
      </c>
      <c r="E2" s="15" t="str">
        <f xml:space="preserve"> Electronics!$E$2</f>
        <v>Solar Cell</v>
      </c>
      <c r="F2" s="2" t="s">
        <v>2690</v>
      </c>
    </row>
    <row r="3" spans="1:19" ht="15" x14ac:dyDescent="0.25">
      <c r="A3" s="2" t="str">
        <f>[1]Enums!$A$153</f>
        <v>1.3.2</v>
      </c>
      <c r="B3" s="3" t="s">
        <v>2522</v>
      </c>
      <c r="C3" s="10" t="str">
        <f t="shared" ref="C3:C55" si="0">D3&amp;" ("&amp;E3&amp;")"&amp;"("&amp;F3&amp;")"</f>
        <v>Mask (Solar Cell)(PR Semiconductor)</v>
      </c>
      <c r="D3" s="10" t="str">
        <f xml:space="preserve"> [1]Enums!$B$69</f>
        <v>Mask</v>
      </c>
      <c r="E3" s="15" t="str">
        <f xml:space="preserve"> Electronics!$E$2</f>
        <v>Solar Cell</v>
      </c>
      <c r="F3" s="2" t="s">
        <v>2691</v>
      </c>
    </row>
    <row r="4" spans="1:19" ht="15" x14ac:dyDescent="0.25">
      <c r="A4" s="2" t="str">
        <f>[1]Enums!$A$153</f>
        <v>1.3.2</v>
      </c>
      <c r="B4" s="3" t="s">
        <v>2523</v>
      </c>
      <c r="C4" s="10" t="str">
        <f t="shared" si="0"/>
        <v>Mask (Solar Cell)(PR Dielectric)</v>
      </c>
      <c r="D4" s="10" t="str">
        <f xml:space="preserve"> [1]Enums!$B$69</f>
        <v>Mask</v>
      </c>
      <c r="E4" s="15" t="str">
        <f xml:space="preserve"> Electronics!$E$2</f>
        <v>Solar Cell</v>
      </c>
      <c r="F4" s="2" t="s">
        <v>2692</v>
      </c>
    </row>
    <row r="5" spans="1:19" ht="15" x14ac:dyDescent="0.25">
      <c r="A5" s="2" t="str">
        <f>[1]Enums!$A$153</f>
        <v>1.3.2</v>
      </c>
      <c r="B5" s="3" t="s">
        <v>2524</v>
      </c>
      <c r="C5" s="10" t="str">
        <f t="shared" si="0"/>
        <v>Mask (Solar Cell)(PR Traces)</v>
      </c>
      <c r="D5" s="10" t="str">
        <f xml:space="preserve"> [1]Enums!$B$69</f>
        <v>Mask</v>
      </c>
      <c r="E5" s="15" t="str">
        <f xml:space="preserve"> Electronics!$E$2</f>
        <v>Solar Cell</v>
      </c>
      <c r="F5" s="2" t="s">
        <v>2693</v>
      </c>
    </row>
    <row r="6" spans="1:19" ht="15" x14ac:dyDescent="0.25">
      <c r="A6" s="2" t="str">
        <f>[1]Enums!$A$153</f>
        <v>1.3.2</v>
      </c>
      <c r="B6" s="3" t="s">
        <v>2525</v>
      </c>
      <c r="C6" s="10" t="str">
        <f t="shared" si="0"/>
        <v>Mask (Solar Cell)(PR Encapsulation)</v>
      </c>
      <c r="D6" s="10" t="str">
        <f xml:space="preserve"> [1]Enums!$B$69</f>
        <v>Mask</v>
      </c>
      <c r="E6" s="15" t="str">
        <f xml:space="preserve"> Electronics!$E$2</f>
        <v>Solar Cell</v>
      </c>
      <c r="F6" s="2" t="s">
        <v>2694</v>
      </c>
    </row>
    <row r="7" spans="1:19" ht="15" x14ac:dyDescent="0.25">
      <c r="A7" s="2" t="str">
        <f>[1]Enums!$A$153</f>
        <v>1.3.2</v>
      </c>
      <c r="B7" s="3" t="s">
        <v>2526</v>
      </c>
      <c r="C7" s="10" t="str">
        <f t="shared" si="0"/>
        <v>Mask (Processor)(PR Backplane)</v>
      </c>
      <c r="D7" s="10" t="str">
        <f xml:space="preserve"> [1]Enums!$B$69</f>
        <v>Mask</v>
      </c>
      <c r="E7" s="15" t="str">
        <f xml:space="preserve"> Electronics!$E$3</f>
        <v>Processor</v>
      </c>
      <c r="F7" s="2" t="s">
        <v>2690</v>
      </c>
    </row>
    <row r="8" spans="1:19" ht="15" x14ac:dyDescent="0.25">
      <c r="A8" s="2" t="str">
        <f>[1]Enums!$A$153</f>
        <v>1.3.2</v>
      </c>
      <c r="B8" s="3" t="s">
        <v>2527</v>
      </c>
      <c r="C8" s="10" t="str">
        <f t="shared" si="0"/>
        <v>Mask (Processor)(PR n-Type Semiconductor)</v>
      </c>
      <c r="D8" s="10" t="str">
        <f xml:space="preserve"> [1]Enums!$B$69</f>
        <v>Mask</v>
      </c>
      <c r="E8" s="15" t="str">
        <f xml:space="preserve"> Electronics!$E$3</f>
        <v>Processor</v>
      </c>
      <c r="F8" s="2" t="s">
        <v>2695</v>
      </c>
    </row>
    <row r="9" spans="1:19" ht="15" x14ac:dyDescent="0.25">
      <c r="A9" s="2" t="str">
        <f>[1]Enums!$A$153</f>
        <v>1.3.2</v>
      </c>
      <c r="B9" s="3" t="s">
        <v>2528</v>
      </c>
      <c r="C9" s="10" t="str">
        <f t="shared" si="0"/>
        <v>Mask (Processor)(PR p-Type Semiconductor)</v>
      </c>
      <c r="D9" s="10" t="str">
        <f xml:space="preserve"> [1]Enums!$B$69</f>
        <v>Mask</v>
      </c>
      <c r="E9" s="15" t="str">
        <f xml:space="preserve"> Electronics!$E$3</f>
        <v>Processor</v>
      </c>
      <c r="F9" s="2" t="s">
        <v>2696</v>
      </c>
    </row>
    <row r="10" spans="1:19" ht="15" x14ac:dyDescent="0.25">
      <c r="A10" s="2" t="str">
        <f>[1]Enums!$A$153</f>
        <v>1.3.2</v>
      </c>
      <c r="B10" s="3" t="s">
        <v>2529</v>
      </c>
      <c r="C10" s="10" t="str">
        <f t="shared" si="0"/>
        <v>Mask (Processor)(PR Dielectric)</v>
      </c>
      <c r="D10" s="10" t="str">
        <f xml:space="preserve"> [1]Enums!$B$69</f>
        <v>Mask</v>
      </c>
      <c r="E10" s="15" t="str">
        <f xml:space="preserve"> Electronics!$E$3</f>
        <v>Processor</v>
      </c>
      <c r="F10" s="2" t="s">
        <v>2692</v>
      </c>
    </row>
    <row r="11" spans="1:19" ht="15" x14ac:dyDescent="0.25">
      <c r="A11" s="2" t="str">
        <f>[1]Enums!$A$153</f>
        <v>1.3.2</v>
      </c>
      <c r="B11" s="3" t="s">
        <v>2530</v>
      </c>
      <c r="C11" s="10" t="str">
        <f t="shared" si="0"/>
        <v>Mask (Processor)(PR Inner Traces)</v>
      </c>
      <c r="D11" s="10" t="str">
        <f xml:space="preserve"> [1]Enums!$B$69</f>
        <v>Mask</v>
      </c>
      <c r="E11" s="15" t="str">
        <f xml:space="preserve"> Electronics!$E$3</f>
        <v>Processor</v>
      </c>
      <c r="F11" s="2" t="s">
        <v>2697</v>
      </c>
    </row>
    <row r="12" spans="1:19" ht="15" x14ac:dyDescent="0.25">
      <c r="A12" s="2" t="str">
        <f>[1]Enums!$A$153</f>
        <v>1.3.2</v>
      </c>
      <c r="B12" s="3" t="s">
        <v>2531</v>
      </c>
      <c r="C12" s="10" t="str">
        <f t="shared" si="0"/>
        <v>Mask (Processor)(PR Through Vias)</v>
      </c>
      <c r="D12" s="10" t="str">
        <f xml:space="preserve"> [1]Enums!$B$69</f>
        <v>Mask</v>
      </c>
      <c r="E12" s="15" t="str">
        <f xml:space="preserve"> Electronics!$E$3</f>
        <v>Processor</v>
      </c>
      <c r="F12" s="2" t="s">
        <v>2698</v>
      </c>
    </row>
    <row r="13" spans="1:19" ht="15" x14ac:dyDescent="0.25">
      <c r="A13" s="2" t="str">
        <f>[1]Enums!$A$153</f>
        <v>1.3.2</v>
      </c>
      <c r="B13" s="3" t="s">
        <v>2532</v>
      </c>
      <c r="C13" s="10" t="str">
        <f t="shared" si="0"/>
        <v>Mask (Processor)(PR Outer Traces)</v>
      </c>
      <c r="D13" s="10" t="str">
        <f xml:space="preserve"> [1]Enums!$B$69</f>
        <v>Mask</v>
      </c>
      <c r="E13" s="15" t="str">
        <f xml:space="preserve"> Electronics!$E$3</f>
        <v>Processor</v>
      </c>
      <c r="F13" s="2" t="s">
        <v>2699</v>
      </c>
    </row>
    <row r="14" spans="1:19" ht="15" x14ac:dyDescent="0.25">
      <c r="A14" s="2" t="str">
        <f>[1]Enums!$A$153</f>
        <v>1.3.2</v>
      </c>
      <c r="B14" s="3" t="s">
        <v>2533</v>
      </c>
      <c r="C14" s="10" t="str">
        <f t="shared" si="0"/>
        <v>Mask (Processor)(PR Encapsulation)</v>
      </c>
      <c r="D14" s="10" t="str">
        <f xml:space="preserve"> [1]Enums!$B$69</f>
        <v>Mask</v>
      </c>
      <c r="E14" s="15" t="str">
        <f xml:space="preserve"> Electronics!$E$3</f>
        <v>Processor</v>
      </c>
      <c r="F14" s="2" t="s">
        <v>2694</v>
      </c>
    </row>
    <row r="15" spans="1:19" ht="15" x14ac:dyDescent="0.25">
      <c r="A15" s="2" t="str">
        <f>[1]Enums!$A$153</f>
        <v>1.3.2</v>
      </c>
      <c r="B15" s="3" t="s">
        <v>2534</v>
      </c>
      <c r="C15" s="10" t="str">
        <f t="shared" si="0"/>
        <v>Mask (Temperature Sensor)(PR Backplane)</v>
      </c>
      <c r="D15" s="10" t="str">
        <f xml:space="preserve"> [1]Enums!$B$69</f>
        <v>Mask</v>
      </c>
      <c r="E15" s="15" t="str">
        <f xml:space="preserve"> Electronics!$E$4</f>
        <v>Temperature Sensor</v>
      </c>
      <c r="F15" s="2" t="s">
        <v>2690</v>
      </c>
    </row>
    <row r="16" spans="1:19" ht="15" x14ac:dyDescent="0.25">
      <c r="A16" s="2" t="str">
        <f>[1]Enums!$A$153</f>
        <v>1.3.2</v>
      </c>
      <c r="B16" s="3" t="s">
        <v>2535</v>
      </c>
      <c r="C16" s="10" t="str">
        <f t="shared" si="0"/>
        <v>Mask (Temperature Sensor)(PR Semiconductor)</v>
      </c>
      <c r="D16" s="10" t="str">
        <f xml:space="preserve"> [1]Enums!$B$69</f>
        <v>Mask</v>
      </c>
      <c r="E16" s="15" t="str">
        <f xml:space="preserve"> Electronics!$E$4</f>
        <v>Temperature Sensor</v>
      </c>
      <c r="F16" s="2" t="s">
        <v>2691</v>
      </c>
    </row>
    <row r="17" spans="1:6" ht="15" x14ac:dyDescent="0.25">
      <c r="A17" s="2" t="str">
        <f>[1]Enums!$A$153</f>
        <v>1.3.2</v>
      </c>
      <c r="B17" s="3" t="s">
        <v>2536</v>
      </c>
      <c r="C17" s="10" t="str">
        <f t="shared" si="0"/>
        <v>Mask (Temperature Sensor)(PR Dielectric)</v>
      </c>
      <c r="D17" s="10" t="str">
        <f xml:space="preserve"> [1]Enums!$B$69</f>
        <v>Mask</v>
      </c>
      <c r="E17" s="15" t="str">
        <f xml:space="preserve"> Electronics!$E$4</f>
        <v>Temperature Sensor</v>
      </c>
      <c r="F17" s="2" t="s">
        <v>2692</v>
      </c>
    </row>
    <row r="18" spans="1:6" ht="15" x14ac:dyDescent="0.25">
      <c r="A18" s="2" t="str">
        <f>[1]Enums!$A$153</f>
        <v>1.3.2</v>
      </c>
      <c r="B18" s="3" t="s">
        <v>2537</v>
      </c>
      <c r="C18" s="10" t="str">
        <f t="shared" si="0"/>
        <v>Mask (Temperature Sensor)(PR Traces)</v>
      </c>
      <c r="D18" s="10" t="str">
        <f xml:space="preserve"> [1]Enums!$B$69</f>
        <v>Mask</v>
      </c>
      <c r="E18" s="15" t="str">
        <f xml:space="preserve"> Electronics!$E$4</f>
        <v>Temperature Sensor</v>
      </c>
      <c r="F18" s="2" t="s">
        <v>2693</v>
      </c>
    </row>
    <row r="19" spans="1:6" ht="15" x14ac:dyDescent="0.25">
      <c r="A19" s="2" t="str">
        <f>[1]Enums!$A$153</f>
        <v>1.3.2</v>
      </c>
      <c r="B19" s="3" t="s">
        <v>2538</v>
      </c>
      <c r="C19" s="10" t="str">
        <f t="shared" si="0"/>
        <v>Mask (Temperature Sensor)(PR Encapsulation)</v>
      </c>
      <c r="D19" s="10" t="str">
        <f xml:space="preserve"> [1]Enums!$B$69</f>
        <v>Mask</v>
      </c>
      <c r="E19" s="15" t="str">
        <f xml:space="preserve"> Electronics!$E$4</f>
        <v>Temperature Sensor</v>
      </c>
      <c r="F19" s="2" t="s">
        <v>2694</v>
      </c>
    </row>
    <row r="20" spans="1:6" ht="15" x14ac:dyDescent="0.25">
      <c r="A20" s="2" t="str">
        <f>[1]Enums!$A$153</f>
        <v>1.3.2</v>
      </c>
      <c r="B20" s="3" t="s">
        <v>2539</v>
      </c>
      <c r="C20" s="10" t="str">
        <f t="shared" si="0"/>
        <v>Mask (Pressure Sensor)(PR Backplane)</v>
      </c>
      <c r="D20" s="10" t="str">
        <f xml:space="preserve"> [1]Enums!$B$69</f>
        <v>Mask</v>
      </c>
      <c r="E20" s="15" t="str">
        <f xml:space="preserve"> Electronics!$E$5</f>
        <v>Pressure Sensor</v>
      </c>
      <c r="F20" s="2" t="s">
        <v>2690</v>
      </c>
    </row>
    <row r="21" spans="1:6" ht="15" x14ac:dyDescent="0.25">
      <c r="A21" s="2" t="str">
        <f>[1]Enums!$A$153</f>
        <v>1.3.2</v>
      </c>
      <c r="B21" s="3" t="s">
        <v>2540</v>
      </c>
      <c r="C21" s="10" t="str">
        <f t="shared" si="0"/>
        <v>Mask (Pressure Sensor)(PR Semiconductor)</v>
      </c>
      <c r="D21" s="10" t="str">
        <f xml:space="preserve"> [1]Enums!$B$69</f>
        <v>Mask</v>
      </c>
      <c r="E21" s="15" t="str">
        <f xml:space="preserve"> Electronics!$E$5</f>
        <v>Pressure Sensor</v>
      </c>
      <c r="F21" s="2" t="s">
        <v>2691</v>
      </c>
    </row>
    <row r="22" spans="1:6" ht="15" x14ac:dyDescent="0.25">
      <c r="A22" s="2" t="str">
        <f>[1]Enums!$A$153</f>
        <v>1.3.2</v>
      </c>
      <c r="B22" s="3" t="s">
        <v>2541</v>
      </c>
      <c r="C22" s="10" t="str">
        <f t="shared" si="0"/>
        <v>Mask (Pressure Sensor)(PR Dielectric)</v>
      </c>
      <c r="D22" s="10" t="str">
        <f xml:space="preserve"> [1]Enums!$B$69</f>
        <v>Mask</v>
      </c>
      <c r="E22" s="15" t="str">
        <f xml:space="preserve"> Electronics!$E$5</f>
        <v>Pressure Sensor</v>
      </c>
      <c r="F22" s="2" t="s">
        <v>2692</v>
      </c>
    </row>
    <row r="23" spans="1:6" ht="15" x14ac:dyDescent="0.25">
      <c r="A23" s="2" t="str">
        <f>[1]Enums!$A$153</f>
        <v>1.3.2</v>
      </c>
      <c r="B23" s="3" t="s">
        <v>2542</v>
      </c>
      <c r="C23" s="10" t="str">
        <f t="shared" si="0"/>
        <v>Mask (Pressure Sensor)(PR Traces)</v>
      </c>
      <c r="D23" s="10" t="str">
        <f xml:space="preserve"> [1]Enums!$B$69</f>
        <v>Mask</v>
      </c>
      <c r="E23" s="15" t="str">
        <f xml:space="preserve"> Electronics!$E$5</f>
        <v>Pressure Sensor</v>
      </c>
      <c r="F23" s="2" t="s">
        <v>2693</v>
      </c>
    </row>
    <row r="24" spans="1:6" ht="15" x14ac:dyDescent="0.25">
      <c r="A24" s="2" t="str">
        <f>[1]Enums!$A$153</f>
        <v>1.3.2</v>
      </c>
      <c r="B24" s="3" t="s">
        <v>2543</v>
      </c>
      <c r="C24" s="10" t="str">
        <f t="shared" si="0"/>
        <v>Mask (Pressure Sensor)(PR Encapsulation)</v>
      </c>
      <c r="D24" s="10" t="str">
        <f xml:space="preserve"> [1]Enums!$B$69</f>
        <v>Mask</v>
      </c>
      <c r="E24" s="15" t="str">
        <f xml:space="preserve"> Electronics!$E$5</f>
        <v>Pressure Sensor</v>
      </c>
      <c r="F24" s="2" t="s">
        <v>2694</v>
      </c>
    </row>
    <row r="25" spans="1:6" ht="15" x14ac:dyDescent="0.25">
      <c r="A25" s="2" t="str">
        <f>[1]Enums!$A$153</f>
        <v>1.3.2</v>
      </c>
      <c r="B25" s="3" t="s">
        <v>2544</v>
      </c>
      <c r="C25" s="10" t="str">
        <f t="shared" si="0"/>
        <v>Mask (Low Power Radio)(PR Backplane)</v>
      </c>
      <c r="D25" s="10" t="str">
        <f xml:space="preserve"> [1]Enums!$B$69</f>
        <v>Mask</v>
      </c>
      <c r="E25" s="15" t="str">
        <f xml:space="preserve"> Electronics!$E$6</f>
        <v>Low Power Radio</v>
      </c>
      <c r="F25" s="2" t="s">
        <v>2690</v>
      </c>
    </row>
    <row r="26" spans="1:6" ht="15" x14ac:dyDescent="0.25">
      <c r="A26" s="2" t="str">
        <f>[1]Enums!$A$153</f>
        <v>1.3.2</v>
      </c>
      <c r="B26" s="3" t="s">
        <v>2545</v>
      </c>
      <c r="C26" s="10" t="str">
        <f t="shared" si="0"/>
        <v>Mask (Low Power Radio)(PR n-Type Semiconductor)</v>
      </c>
      <c r="D26" s="10" t="str">
        <f xml:space="preserve"> [1]Enums!$B$69</f>
        <v>Mask</v>
      </c>
      <c r="E26" s="15" t="str">
        <f xml:space="preserve"> Electronics!$E$6</f>
        <v>Low Power Radio</v>
      </c>
      <c r="F26" s="2" t="s">
        <v>2695</v>
      </c>
    </row>
    <row r="27" spans="1:6" ht="15" x14ac:dyDescent="0.25">
      <c r="A27" s="2" t="str">
        <f>[1]Enums!$A$153</f>
        <v>1.3.2</v>
      </c>
      <c r="B27" s="3" t="s">
        <v>2546</v>
      </c>
      <c r="C27" s="10" t="str">
        <f t="shared" si="0"/>
        <v>Mask (Low Power Radio)(PR p-Type Semiconductor)</v>
      </c>
      <c r="D27" s="10" t="str">
        <f xml:space="preserve"> [1]Enums!$B$69</f>
        <v>Mask</v>
      </c>
      <c r="E27" s="15" t="str">
        <f xml:space="preserve"> Electronics!$E$6</f>
        <v>Low Power Radio</v>
      </c>
      <c r="F27" s="2" t="s">
        <v>2696</v>
      </c>
    </row>
    <row r="28" spans="1:6" ht="15" x14ac:dyDescent="0.25">
      <c r="A28" s="2" t="str">
        <f>[1]Enums!$A$153</f>
        <v>1.3.2</v>
      </c>
      <c r="B28" s="3" t="s">
        <v>2547</v>
      </c>
      <c r="C28" s="10" t="str">
        <f t="shared" si="0"/>
        <v>Mask (Low Power Radio)(PR Dielectric)</v>
      </c>
      <c r="D28" s="10" t="str">
        <f xml:space="preserve"> [1]Enums!$B$69</f>
        <v>Mask</v>
      </c>
      <c r="E28" s="15" t="str">
        <f xml:space="preserve"> Electronics!$E$6</f>
        <v>Low Power Radio</v>
      </c>
      <c r="F28" s="2" t="s">
        <v>2692</v>
      </c>
    </row>
    <row r="29" spans="1:6" ht="15" x14ac:dyDescent="0.25">
      <c r="A29" s="2" t="str">
        <f>[1]Enums!$A$153</f>
        <v>1.3.2</v>
      </c>
      <c r="B29" s="3" t="s">
        <v>2548</v>
      </c>
      <c r="C29" s="10" t="str">
        <f t="shared" si="0"/>
        <v>Mask (Low Power Radio)(PR Inner Traces)</v>
      </c>
      <c r="D29" s="10" t="str">
        <f xml:space="preserve"> [1]Enums!$B$69</f>
        <v>Mask</v>
      </c>
      <c r="E29" s="15" t="str">
        <f xml:space="preserve"> Electronics!$E$6</f>
        <v>Low Power Radio</v>
      </c>
      <c r="F29" s="2" t="s">
        <v>2697</v>
      </c>
    </row>
    <row r="30" spans="1:6" ht="15" x14ac:dyDescent="0.25">
      <c r="A30" s="2" t="str">
        <f>[1]Enums!$A$153</f>
        <v>1.3.2</v>
      </c>
      <c r="B30" s="3" t="s">
        <v>2549</v>
      </c>
      <c r="C30" s="10" t="str">
        <f t="shared" si="0"/>
        <v>Mask (Low Power Radio)(PR Through Vias)</v>
      </c>
      <c r="D30" s="10" t="str">
        <f xml:space="preserve"> [1]Enums!$B$69</f>
        <v>Mask</v>
      </c>
      <c r="E30" s="15" t="str">
        <f xml:space="preserve"> Electronics!$E$6</f>
        <v>Low Power Radio</v>
      </c>
      <c r="F30" s="2" t="s">
        <v>2698</v>
      </c>
    </row>
    <row r="31" spans="1:6" ht="15" x14ac:dyDescent="0.25">
      <c r="A31" s="2" t="str">
        <f>[1]Enums!$A$153</f>
        <v>1.3.2</v>
      </c>
      <c r="B31" s="3" t="s">
        <v>2550</v>
      </c>
      <c r="C31" s="10" t="str">
        <f t="shared" si="0"/>
        <v>Mask (Low Power Radio)(PR Outer Traces)</v>
      </c>
      <c r="D31" s="10" t="str">
        <f xml:space="preserve"> [1]Enums!$B$69</f>
        <v>Mask</v>
      </c>
      <c r="E31" s="15" t="str">
        <f xml:space="preserve"> Electronics!$E$6</f>
        <v>Low Power Radio</v>
      </c>
      <c r="F31" s="2" t="s">
        <v>2699</v>
      </c>
    </row>
    <row r="32" spans="1:6" ht="15" x14ac:dyDescent="0.25">
      <c r="A32" s="2" t="str">
        <f>[1]Enums!$A$153</f>
        <v>1.3.2</v>
      </c>
      <c r="B32" s="3" t="s">
        <v>2551</v>
      </c>
      <c r="C32" s="10" t="str">
        <f t="shared" si="0"/>
        <v>Mask (Low Power Radio)(PR Encapsulation)</v>
      </c>
      <c r="D32" s="10" t="str">
        <f xml:space="preserve"> [1]Enums!$B$69</f>
        <v>Mask</v>
      </c>
      <c r="E32" s="15" t="str">
        <f xml:space="preserve"> Electronics!$E$6</f>
        <v>Low Power Radio</v>
      </c>
      <c r="F32" s="2" t="s">
        <v>2694</v>
      </c>
    </row>
    <row r="33" spans="1:6" ht="15" x14ac:dyDescent="0.25">
      <c r="A33" s="2" t="str">
        <f>[1]Enums!$A$153</f>
        <v>1.3.2</v>
      </c>
      <c r="B33" s="3" t="s">
        <v>2552</v>
      </c>
      <c r="C33" s="10" t="str">
        <f t="shared" si="0"/>
        <v>Mask (DSP)(PR Backplane)</v>
      </c>
      <c r="D33" s="10" t="str">
        <f xml:space="preserve"> [1]Enums!$B$69</f>
        <v>Mask</v>
      </c>
      <c r="E33" s="15" t="str">
        <f xml:space="preserve"> Electronics!$E$7</f>
        <v>DSP</v>
      </c>
      <c r="F33" s="2" t="s">
        <v>2690</v>
      </c>
    </row>
    <row r="34" spans="1:6" ht="15" x14ac:dyDescent="0.25">
      <c r="A34" s="2" t="str">
        <f>[1]Enums!$A$153</f>
        <v>1.3.2</v>
      </c>
      <c r="B34" s="3" t="s">
        <v>2553</v>
      </c>
      <c r="C34" s="10" t="str">
        <f t="shared" si="0"/>
        <v>Mask (DSP)(PR n-Type Semiconductor)</v>
      </c>
      <c r="D34" s="10" t="str">
        <f xml:space="preserve"> [1]Enums!$B$69</f>
        <v>Mask</v>
      </c>
      <c r="E34" s="15" t="str">
        <f xml:space="preserve"> Electronics!$E$7</f>
        <v>DSP</v>
      </c>
      <c r="F34" s="2" t="s">
        <v>2695</v>
      </c>
    </row>
    <row r="35" spans="1:6" ht="15" x14ac:dyDescent="0.25">
      <c r="A35" s="2" t="str">
        <f>[1]Enums!$A$153</f>
        <v>1.3.2</v>
      </c>
      <c r="B35" s="3" t="s">
        <v>2554</v>
      </c>
      <c r="C35" s="10" t="str">
        <f t="shared" si="0"/>
        <v>Mask (DSP)(PR p-Type Semiconductor)</v>
      </c>
      <c r="D35" s="10" t="str">
        <f xml:space="preserve"> [1]Enums!$B$69</f>
        <v>Mask</v>
      </c>
      <c r="E35" s="15" t="str">
        <f xml:space="preserve"> Electronics!$E$7</f>
        <v>DSP</v>
      </c>
      <c r="F35" s="2" t="s">
        <v>2696</v>
      </c>
    </row>
    <row r="36" spans="1:6" ht="15" x14ac:dyDescent="0.25">
      <c r="A36" s="2" t="str">
        <f>[1]Enums!$A$153</f>
        <v>1.3.2</v>
      </c>
      <c r="B36" s="3" t="s">
        <v>2555</v>
      </c>
      <c r="C36" s="10" t="str">
        <f t="shared" si="0"/>
        <v>Mask (DSP)(PR Dielectric)</v>
      </c>
      <c r="D36" s="10" t="str">
        <f xml:space="preserve"> [1]Enums!$B$69</f>
        <v>Mask</v>
      </c>
      <c r="E36" s="15" t="str">
        <f xml:space="preserve"> Electronics!$E$7</f>
        <v>DSP</v>
      </c>
      <c r="F36" s="2" t="s">
        <v>2692</v>
      </c>
    </row>
    <row r="37" spans="1:6" ht="15" x14ac:dyDescent="0.25">
      <c r="A37" s="2" t="str">
        <f>[1]Enums!$A$153</f>
        <v>1.3.2</v>
      </c>
      <c r="B37" s="3" t="s">
        <v>2556</v>
      </c>
      <c r="C37" s="10" t="str">
        <f t="shared" si="0"/>
        <v>Mask (DSP)(PR Inner Traces)</v>
      </c>
      <c r="D37" s="10" t="str">
        <f xml:space="preserve"> [1]Enums!$B$69</f>
        <v>Mask</v>
      </c>
      <c r="E37" s="15" t="str">
        <f xml:space="preserve"> Electronics!$E$7</f>
        <v>DSP</v>
      </c>
      <c r="F37" s="2" t="s">
        <v>2697</v>
      </c>
    </row>
    <row r="38" spans="1:6" ht="15" x14ac:dyDescent="0.25">
      <c r="A38" s="2" t="str">
        <f>[1]Enums!$A$153</f>
        <v>1.3.2</v>
      </c>
      <c r="B38" s="3" t="s">
        <v>2557</v>
      </c>
      <c r="C38" s="10" t="str">
        <f t="shared" si="0"/>
        <v>Mask (DSP)(PR Through Vias)</v>
      </c>
      <c r="D38" s="10" t="str">
        <f xml:space="preserve"> [1]Enums!$B$69</f>
        <v>Mask</v>
      </c>
      <c r="E38" s="15" t="str">
        <f xml:space="preserve"> Electronics!$E$7</f>
        <v>DSP</v>
      </c>
      <c r="F38" s="2" t="s">
        <v>2698</v>
      </c>
    </row>
    <row r="39" spans="1:6" ht="15" x14ac:dyDescent="0.25">
      <c r="A39" s="2" t="str">
        <f>[1]Enums!$A$153</f>
        <v>1.3.2</v>
      </c>
      <c r="B39" s="3" t="s">
        <v>2558</v>
      </c>
      <c r="C39" s="10" t="str">
        <f t="shared" si="0"/>
        <v>Mask (DSP)(PR Outer Traces)</v>
      </c>
      <c r="D39" s="10" t="str">
        <f xml:space="preserve"> [1]Enums!$B$69</f>
        <v>Mask</v>
      </c>
      <c r="E39" s="15" t="str">
        <f xml:space="preserve"> Electronics!$E$7</f>
        <v>DSP</v>
      </c>
      <c r="F39" s="2" t="s">
        <v>2699</v>
      </c>
    </row>
    <row r="40" spans="1:6" ht="15" x14ac:dyDescent="0.25">
      <c r="A40" s="2" t="str">
        <f>[1]Enums!$A$153</f>
        <v>1.3.2</v>
      </c>
      <c r="B40" s="3" t="s">
        <v>2559</v>
      </c>
      <c r="C40" s="10" t="str">
        <f t="shared" si="0"/>
        <v>Mask (DSP)(PR Encapsulation)</v>
      </c>
      <c r="D40" s="10" t="str">
        <f xml:space="preserve"> [1]Enums!$B$69</f>
        <v>Mask</v>
      </c>
      <c r="E40" s="15" t="str">
        <f xml:space="preserve"> Electronics!$E$7</f>
        <v>DSP</v>
      </c>
      <c r="F40" s="2" t="s">
        <v>2694</v>
      </c>
    </row>
    <row r="41" spans="1:6" ht="15" x14ac:dyDescent="0.25">
      <c r="A41" s="2" t="str">
        <f>[1]Enums!$A$153</f>
        <v>1.3.2</v>
      </c>
      <c r="B41" s="3" t="s">
        <v>2560</v>
      </c>
      <c r="C41" s="10" t="str">
        <f t="shared" si="0"/>
        <v>Mask (Digital Analog Convertor)(PR Backplane)</v>
      </c>
      <c r="D41" s="10" t="str">
        <f xml:space="preserve"> [1]Enums!$B$69</f>
        <v>Mask</v>
      </c>
      <c r="E41" s="15" t="str">
        <f xml:space="preserve"> Electronics!$E$8</f>
        <v>Digital Analog Convertor</v>
      </c>
      <c r="F41" s="2" t="s">
        <v>2690</v>
      </c>
    </row>
    <row r="42" spans="1:6" ht="15" x14ac:dyDescent="0.25">
      <c r="A42" s="2" t="str">
        <f>[1]Enums!$A$153</f>
        <v>1.3.2</v>
      </c>
      <c r="B42" s="3" t="s">
        <v>2561</v>
      </c>
      <c r="C42" s="10" t="str">
        <f t="shared" si="0"/>
        <v>Mask (Digital Analog Convertor)(PR Semiconductor)</v>
      </c>
      <c r="D42" s="10" t="str">
        <f xml:space="preserve"> [1]Enums!$B$69</f>
        <v>Mask</v>
      </c>
      <c r="E42" s="15" t="str">
        <f xml:space="preserve"> Electronics!$E$8</f>
        <v>Digital Analog Convertor</v>
      </c>
      <c r="F42" s="2" t="s">
        <v>2691</v>
      </c>
    </row>
    <row r="43" spans="1:6" ht="15" x14ac:dyDescent="0.25">
      <c r="A43" s="2" t="str">
        <f>[1]Enums!$A$153</f>
        <v>1.3.2</v>
      </c>
      <c r="B43" s="3" t="s">
        <v>2562</v>
      </c>
      <c r="C43" s="10" t="str">
        <f t="shared" si="0"/>
        <v>Mask (Digital Analog Convertor)(PR Dielectric)</v>
      </c>
      <c r="D43" s="10" t="str">
        <f xml:space="preserve"> [1]Enums!$B$69</f>
        <v>Mask</v>
      </c>
      <c r="E43" s="15" t="str">
        <f xml:space="preserve"> Electronics!$E$8</f>
        <v>Digital Analog Convertor</v>
      </c>
      <c r="F43" s="2" t="s">
        <v>2692</v>
      </c>
    </row>
    <row r="44" spans="1:6" ht="15" x14ac:dyDescent="0.25">
      <c r="A44" s="2" t="str">
        <f>[1]Enums!$A$153</f>
        <v>1.3.2</v>
      </c>
      <c r="B44" s="3" t="s">
        <v>2563</v>
      </c>
      <c r="C44" s="10" t="str">
        <f t="shared" si="0"/>
        <v>Mask (Digital Analog Convertor)(PR Traces)</v>
      </c>
      <c r="D44" s="10" t="str">
        <f xml:space="preserve"> [1]Enums!$B$69</f>
        <v>Mask</v>
      </c>
      <c r="E44" s="15" t="str">
        <f xml:space="preserve"> Electronics!$E$8</f>
        <v>Digital Analog Convertor</v>
      </c>
      <c r="F44" s="2" t="s">
        <v>2693</v>
      </c>
    </row>
    <row r="45" spans="1:6" ht="15" x14ac:dyDescent="0.25">
      <c r="A45" s="2" t="str">
        <f>[1]Enums!$A$153</f>
        <v>1.3.2</v>
      </c>
      <c r="B45" s="3" t="s">
        <v>2564</v>
      </c>
      <c r="C45" s="10" t="str">
        <f t="shared" si="0"/>
        <v>Mask (Digital Analog Convertor)(PR Encapsulation)</v>
      </c>
      <c r="D45" s="10" t="str">
        <f xml:space="preserve"> [1]Enums!$B$69</f>
        <v>Mask</v>
      </c>
      <c r="E45" s="15" t="str">
        <f xml:space="preserve"> Electronics!$E$8</f>
        <v>Digital Analog Convertor</v>
      </c>
      <c r="F45" s="2" t="s">
        <v>2694</v>
      </c>
    </row>
    <row r="46" spans="1:6" ht="15" x14ac:dyDescent="0.25">
      <c r="A46" s="2" t="str">
        <f>[1]Enums!$A$153</f>
        <v>1.3.2</v>
      </c>
      <c r="B46" s="3" t="s">
        <v>2565</v>
      </c>
      <c r="C46" s="10" t="str">
        <f t="shared" si="0"/>
        <v>Mask (Amplifier)(PR Backplane)</v>
      </c>
      <c r="D46" s="10" t="str">
        <f xml:space="preserve"> [1]Enums!$B$69</f>
        <v>Mask</v>
      </c>
      <c r="E46" s="15" t="str">
        <f xml:space="preserve"> Electronics!$E$9</f>
        <v>Amplifier</v>
      </c>
      <c r="F46" s="2" t="s">
        <v>2690</v>
      </c>
    </row>
    <row r="47" spans="1:6" ht="15" x14ac:dyDescent="0.25">
      <c r="A47" s="2" t="str">
        <f>[1]Enums!$A$153</f>
        <v>1.3.2</v>
      </c>
      <c r="B47" s="3" t="s">
        <v>2566</v>
      </c>
      <c r="C47" s="10" t="str">
        <f t="shared" si="0"/>
        <v>Mask (Amplifier)(PR Semiconductor)</v>
      </c>
      <c r="D47" s="10" t="str">
        <f xml:space="preserve"> [1]Enums!$B$69</f>
        <v>Mask</v>
      </c>
      <c r="E47" s="15" t="str">
        <f xml:space="preserve"> Electronics!$E$9</f>
        <v>Amplifier</v>
      </c>
      <c r="F47" s="2" t="s">
        <v>2691</v>
      </c>
    </row>
    <row r="48" spans="1:6" ht="15" x14ac:dyDescent="0.25">
      <c r="A48" s="2" t="str">
        <f>[1]Enums!$A$153</f>
        <v>1.3.2</v>
      </c>
      <c r="B48" s="3" t="s">
        <v>2567</v>
      </c>
      <c r="C48" s="10" t="str">
        <f t="shared" si="0"/>
        <v>Mask (Amplifier)(PR Dielectric)</v>
      </c>
      <c r="D48" s="10" t="str">
        <f xml:space="preserve"> [1]Enums!$B$69</f>
        <v>Mask</v>
      </c>
      <c r="E48" s="15" t="str">
        <f xml:space="preserve"> Electronics!$E$9</f>
        <v>Amplifier</v>
      </c>
      <c r="F48" s="2" t="s">
        <v>2692</v>
      </c>
    </row>
    <row r="49" spans="1:6" ht="15" x14ac:dyDescent="0.25">
      <c r="A49" s="2" t="str">
        <f>[1]Enums!$A$153</f>
        <v>1.3.2</v>
      </c>
      <c r="B49" s="3" t="s">
        <v>2568</v>
      </c>
      <c r="C49" s="10" t="str">
        <f t="shared" si="0"/>
        <v>Mask (Amplifier)(PR Traces)</v>
      </c>
      <c r="D49" s="10" t="str">
        <f xml:space="preserve"> [1]Enums!$B$69</f>
        <v>Mask</v>
      </c>
      <c r="E49" s="15" t="str">
        <f xml:space="preserve"> Electronics!$E$9</f>
        <v>Amplifier</v>
      </c>
      <c r="F49" s="2" t="s">
        <v>2693</v>
      </c>
    </row>
    <row r="50" spans="1:6" ht="15" x14ac:dyDescent="0.25">
      <c r="A50" s="2" t="str">
        <f>[1]Enums!$A$153</f>
        <v>1.3.2</v>
      </c>
      <c r="B50" s="3" t="s">
        <v>2569</v>
      </c>
      <c r="C50" s="10" t="str">
        <f t="shared" si="0"/>
        <v>Mask (Amplifier)(PR Encapsulation)</v>
      </c>
      <c r="D50" s="10" t="str">
        <f xml:space="preserve"> [1]Enums!$B$69</f>
        <v>Mask</v>
      </c>
      <c r="E50" s="15" t="str">
        <f xml:space="preserve"> Electronics!$E$9</f>
        <v>Amplifier</v>
      </c>
      <c r="F50" s="2" t="s">
        <v>2694</v>
      </c>
    </row>
    <row r="51" spans="1:6" ht="15" x14ac:dyDescent="0.25">
      <c r="A51" s="2" t="str">
        <f>[1]Enums!$A$153</f>
        <v>1.3.2</v>
      </c>
      <c r="B51" s="3" t="s">
        <v>2570</v>
      </c>
      <c r="C51" s="10" t="str">
        <f t="shared" si="0"/>
        <v>Mask (OLED Array)(PR Backplane)</v>
      </c>
      <c r="D51" s="10" t="str">
        <f xml:space="preserve"> [1]Enums!$B$69</f>
        <v>Mask</v>
      </c>
      <c r="E51" s="15" t="str">
        <f xml:space="preserve"> Electronics!$E$10</f>
        <v>OLED Array</v>
      </c>
      <c r="F51" s="2" t="s">
        <v>2690</v>
      </c>
    </row>
    <row r="52" spans="1:6" ht="15" x14ac:dyDescent="0.25">
      <c r="A52" s="2" t="str">
        <f>[1]Enums!$A$153</f>
        <v>1.3.2</v>
      </c>
      <c r="B52" s="3" t="s">
        <v>2571</v>
      </c>
      <c r="C52" s="10" t="str">
        <f t="shared" si="0"/>
        <v>Mask (OLED Array)(PR Semiconductor)</v>
      </c>
      <c r="D52" s="10" t="str">
        <f xml:space="preserve"> [1]Enums!$B$69</f>
        <v>Mask</v>
      </c>
      <c r="E52" s="15" t="str">
        <f xml:space="preserve"> Electronics!$E$10</f>
        <v>OLED Array</v>
      </c>
      <c r="F52" s="2" t="s">
        <v>2691</v>
      </c>
    </row>
    <row r="53" spans="1:6" ht="15" x14ac:dyDescent="0.25">
      <c r="A53" s="2" t="str">
        <f>[1]Enums!$A$153</f>
        <v>1.3.2</v>
      </c>
      <c r="B53" s="3" t="s">
        <v>2572</v>
      </c>
      <c r="C53" s="10" t="str">
        <f t="shared" si="0"/>
        <v>Mask (OLED Array)(PR Dielectric)</v>
      </c>
      <c r="D53" s="10" t="str">
        <f xml:space="preserve"> [1]Enums!$B$69</f>
        <v>Mask</v>
      </c>
      <c r="E53" s="15" t="str">
        <f xml:space="preserve"> Electronics!$E$10</f>
        <v>OLED Array</v>
      </c>
      <c r="F53" s="2" t="s">
        <v>2692</v>
      </c>
    </row>
    <row r="54" spans="1:6" ht="15" x14ac:dyDescent="0.25">
      <c r="A54" s="2" t="str">
        <f>[1]Enums!$A$153</f>
        <v>1.3.2</v>
      </c>
      <c r="B54" s="3" t="s">
        <v>2573</v>
      </c>
      <c r="C54" s="10" t="str">
        <f t="shared" si="0"/>
        <v>Mask (OLED Array)(PR Traces)</v>
      </c>
      <c r="D54" s="10" t="str">
        <f xml:space="preserve"> [1]Enums!$B$69</f>
        <v>Mask</v>
      </c>
      <c r="E54" s="15" t="str">
        <f xml:space="preserve"> Electronics!$E$10</f>
        <v>OLED Array</v>
      </c>
      <c r="F54" s="2" t="s">
        <v>2693</v>
      </c>
    </row>
    <row r="55" spans="1:6" ht="15" x14ac:dyDescent="0.25">
      <c r="A55" s="2" t="str">
        <f>[1]Enums!$A$153</f>
        <v>1.3.2</v>
      </c>
      <c r="B55" s="3" t="s">
        <v>2574</v>
      </c>
      <c r="C55" s="10" t="str">
        <f t="shared" si="0"/>
        <v>Mask (OLED Array)(PR Encapsulation)</v>
      </c>
      <c r="D55" s="10" t="str">
        <f xml:space="preserve"> [1]Enums!$B$69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2">
      <c r="A56" s="2"/>
    </row>
    <row r="57" spans="1:6" x14ac:dyDescent="0.2">
      <c r="A57" s="2"/>
    </row>
    <row r="58" spans="1:6" x14ac:dyDescent="0.2">
      <c r="A58" s="2"/>
    </row>
    <row r="59" spans="1:6" x14ac:dyDescent="0.2">
      <c r="A59" s="2"/>
    </row>
    <row r="60" spans="1:6" x14ac:dyDescent="0.2">
      <c r="A60" s="2"/>
    </row>
    <row r="61" spans="1:6" x14ac:dyDescent="0.2">
      <c r="A61" s="2"/>
    </row>
    <row r="62" spans="1:6" x14ac:dyDescent="0.2">
      <c r="A62" s="2"/>
    </row>
    <row r="63" spans="1:6" x14ac:dyDescent="0.2">
      <c r="A63" s="2"/>
    </row>
    <row r="64" spans="1:6" x14ac:dyDescent="0.2">
      <c r="A64" s="2"/>
    </row>
    <row r="65" spans="1:1" x14ac:dyDescent="0.2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57"/>
  <sheetViews>
    <sheetView topLeftCell="A34" workbookViewId="0">
      <selection activeCell="H4" sqref="H4"/>
    </sheetView>
  </sheetViews>
  <sheetFormatPr defaultRowHeight="12.75" x14ac:dyDescent="0.2"/>
  <cols>
    <col min="2" max="2" width="10.85546875" customWidth="1"/>
    <col min="3" max="3" width="48" bestFit="1" customWidth="1"/>
    <col min="5" max="5" width="10.140625" customWidth="1"/>
    <col min="6" max="6" width="15" customWidth="1"/>
    <col min="7" max="7" width="7.5703125" customWidth="1"/>
    <col min="8" max="10" width="34.42578125" bestFit="1" customWidth="1"/>
    <col min="11" max="11" width="15.5703125" customWidth="1"/>
    <col min="12" max="12" width="20.42578125" customWidth="1"/>
  </cols>
  <sheetData>
    <row r="1" spans="1:24" x14ac:dyDescent="0.2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Mask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x14ac:dyDescent="0.2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">
      <c r="A4" t="str">
        <f>Masks!A2</f>
        <v>1.3.2</v>
      </c>
      <c r="B4" s="3" t="s">
        <v>2649</v>
      </c>
      <c r="C4" t="str">
        <f>Masks!C2</f>
        <v>Mask (Solar Cell)(PR Backplane)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("&amp;Wafers!G4&amp;" of "&amp;VLOOKUP(Masks!E2,Electronics!E:F,2,FALSE)&amp;")")</f>
        <v>Wafer (Solar Cell) (1 of 5)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2">
      <c r="A5" t="str">
        <f>Masks!A3</f>
        <v>1.3.2</v>
      </c>
      <c r="B5" s="3" t="s">
        <v>2648</v>
      </c>
      <c r="C5" t="str">
        <f>Masks!C3</f>
        <v>Mask (Solar Cell)(PR Semiconductor)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("&amp;Wafers!G5&amp;" of "&amp;VLOOKUP(Masks!E3,Electronics!E:F,2,FALSE)&amp;")")</f>
        <v>Wafer (Solar Cell) (2 of 5)</v>
      </c>
      <c r="I5" t="str">
        <f>H4</f>
        <v>Wafer (Solar Cell) (1 of 5)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2">
      <c r="A6" t="str">
        <f>Masks!A4</f>
        <v>1.3.2</v>
      </c>
      <c r="B6" s="3" t="s">
        <v>2647</v>
      </c>
      <c r="C6" t="str">
        <f>Masks!C4</f>
        <v>Mask (Solar Cell)(PR Dielectric)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("&amp;Wafers!G6&amp;" of "&amp;VLOOKUP(Masks!E4,Electronics!E:F,2,FALSE)&amp;")")</f>
        <v>Wafer (Solar Cell) (3 of 5)</v>
      </c>
      <c r="I6" t="str">
        <f>H5</f>
        <v>Wafer (Solar Cell) (2 of 5)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2">
      <c r="A7" t="str">
        <f>Masks!A5</f>
        <v>1.3.2</v>
      </c>
      <c r="B7" s="3" t="s">
        <v>2646</v>
      </c>
      <c r="C7" t="str">
        <f>Masks!C5</f>
        <v>Mask (Solar Cell)(PR Traces)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("&amp;Wafers!G7&amp;" of "&amp;VLOOKUP(Masks!E5,Electronics!E:F,2,FALSE)&amp;")")</f>
        <v>Wafer (Solar Cell) (4 of 5)</v>
      </c>
      <c r="I7" t="str">
        <f>H6</f>
        <v>Wafer (Solar Cell) (3 of 5)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2">
      <c r="A8" t="str">
        <f>Masks!A6</f>
        <v>1.3.2</v>
      </c>
      <c r="B8" s="3" t="s">
        <v>2645</v>
      </c>
      <c r="C8" t="str">
        <f>Masks!C6</f>
        <v>Mask (Solar Cell)(PR Encapsulation)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("&amp;Wafers!G8&amp;" of "&amp;VLOOKUP(Masks!E6,Electronics!E:F,2,FALSE)&amp;")")</f>
        <v>Wafer (Solar Cell)</v>
      </c>
      <c r="I8" t="str">
        <f>H7</f>
        <v>Wafer (Solar Cell) (4 of 5)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2">
      <c r="A9" t="str">
        <f>Masks!A7</f>
        <v>1.3.2</v>
      </c>
      <c r="B9" s="3" t="s">
        <v>2644</v>
      </c>
      <c r="C9" t="str">
        <f>Masks!C7</f>
        <v>Mask (Processor)(PR Backplane)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("&amp;Wafers!G9&amp;" of "&amp;VLOOKUP(Masks!E7,Electronics!E:F,2,FALSE)&amp;")")</f>
        <v>Wafer (Processor) (1 of 8)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2">
      <c r="A10" t="str">
        <f>Masks!A8</f>
        <v>1.3.2</v>
      </c>
      <c r="B10" s="3" t="s">
        <v>2643</v>
      </c>
      <c r="C10" t="str">
        <f>Masks!C8</f>
        <v>Mask (Processor)(PR n-Type Semiconductor)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("&amp;Wafers!G10&amp;" of "&amp;VLOOKUP(Masks!E8,Electronics!E:F,2,FALSE)&amp;")")</f>
        <v>Wafer (Processor) (2 of 8)</v>
      </c>
      <c r="I10" t="str">
        <f t="shared" ref="I10:I16" si="0">H9</f>
        <v>Wafer (Processor) (1 of 8)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2">
      <c r="A11" t="str">
        <f>Masks!A9</f>
        <v>1.3.2</v>
      </c>
      <c r="B11" s="3" t="s">
        <v>2642</v>
      </c>
      <c r="C11" t="str">
        <f>Masks!C9</f>
        <v>Mask (Processor)(PR p-Type Semiconductor)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("&amp;Wafers!G11&amp;" of "&amp;VLOOKUP(Masks!E9,Electronics!E:F,2,FALSE)&amp;")")</f>
        <v>Wafer (Processor) (3 of 8)</v>
      </c>
      <c r="I11" t="str">
        <f t="shared" si="0"/>
        <v>Wafer (Processor) (2 of 8)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2">
      <c r="A12" t="str">
        <f>Masks!A10</f>
        <v>1.3.2</v>
      </c>
      <c r="B12" s="3" t="s">
        <v>2641</v>
      </c>
      <c r="C12" t="str">
        <f>Masks!C10</f>
        <v>Mask (Processor)(PR Dielectric)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("&amp;Wafers!G12&amp;" of "&amp;VLOOKUP(Masks!E10,Electronics!E:F,2,FALSE)&amp;")")</f>
        <v>Wafer (Processor) (4 of 8)</v>
      </c>
      <c r="I12" t="str">
        <f t="shared" si="0"/>
        <v>Wafer (Processor) (3 of 8)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2">
      <c r="A13" t="str">
        <f>Masks!A11</f>
        <v>1.3.2</v>
      </c>
      <c r="B13" s="3" t="s">
        <v>2640</v>
      </c>
      <c r="C13" t="str">
        <f>Masks!C11</f>
        <v>Mask (Processor)(PR Inner Traces)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("&amp;Wafers!G13&amp;" of "&amp;VLOOKUP(Masks!E11,Electronics!E:F,2,FALSE)&amp;")")</f>
        <v>Wafer (Processor) (5 of 8)</v>
      </c>
      <c r="I13" t="str">
        <f t="shared" si="0"/>
        <v>Wafer (Processor) (4 of 8)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2">
      <c r="A14" t="str">
        <f>Masks!A12</f>
        <v>1.3.2</v>
      </c>
      <c r="B14" s="3" t="s">
        <v>2639</v>
      </c>
      <c r="C14" t="str">
        <f>Masks!C12</f>
        <v>Mask (Processor)(PR Through Vias)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("&amp;Wafers!G14&amp;" of "&amp;VLOOKUP(Masks!E12,Electronics!E:F,2,FALSE)&amp;")")</f>
        <v>Wafer (Processor) (6 of 8)</v>
      </c>
      <c r="I14" t="str">
        <f t="shared" si="0"/>
        <v>Wafer (Processor) (5 of 8)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2">
      <c r="A15" t="str">
        <f>Masks!A13</f>
        <v>1.3.2</v>
      </c>
      <c r="B15" s="3" t="s">
        <v>2638</v>
      </c>
      <c r="C15" t="str">
        <f>Masks!C13</f>
        <v>Mask (Processor)(PR Outer Traces)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("&amp;Wafers!G15&amp;" of "&amp;VLOOKUP(Masks!E13,Electronics!E:F,2,FALSE)&amp;")")</f>
        <v>Wafer (Processor) (7 of 8)</v>
      </c>
      <c r="I15" t="str">
        <f t="shared" si="0"/>
        <v>Wafer (Processor) (6 of 8)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2">
      <c r="A16" t="str">
        <f>Masks!A14</f>
        <v>1.3.2</v>
      </c>
      <c r="B16" s="3" t="s">
        <v>2637</v>
      </c>
      <c r="C16" t="str">
        <f>Masks!C14</f>
        <v>Mask (Processor)(PR Encapsulation)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("&amp;Wafers!G16&amp;" of "&amp;VLOOKUP(Masks!E14,Electronics!E:F,2,FALSE)&amp;")")</f>
        <v>Wafer (Processor)</v>
      </c>
      <c r="I16" t="str">
        <f t="shared" si="0"/>
        <v>Wafer (Processor) (7 of 8)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2">
      <c r="A17" t="str">
        <f>Masks!A15</f>
        <v>1.3.2</v>
      </c>
      <c r="B17" s="3" t="s">
        <v>2636</v>
      </c>
      <c r="C17" t="str">
        <f>Masks!C15</f>
        <v>Mask (Temperature Sensor)(PR Backplane)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("&amp;Wafers!G17&amp;" of "&amp;VLOOKUP(Masks!E15,Electronics!E:F,2,FALSE)&amp;")")</f>
        <v>Wafer (Temperature Sensor) (1 of 5)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2">
      <c r="A18" t="str">
        <f>Masks!A16</f>
        <v>1.3.2</v>
      </c>
      <c r="B18" s="3" t="s">
        <v>2635</v>
      </c>
      <c r="C18" t="str">
        <f>Masks!C16</f>
        <v>Mask (Temperature Sensor)(PR Semiconductor)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("&amp;Wafers!G18&amp;" of "&amp;VLOOKUP(Masks!E16,Electronics!E:F,2,FALSE)&amp;")")</f>
        <v>Wafer (Temperature Sensor) (2 of 5)</v>
      </c>
      <c r="I18" t="str">
        <f>H17</f>
        <v>Wafer (Temperature Sensor) (1 of 5)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2">
      <c r="A19" t="str">
        <f>Masks!A17</f>
        <v>1.3.2</v>
      </c>
      <c r="B19" s="3" t="s">
        <v>2634</v>
      </c>
      <c r="C19" t="str">
        <f>Masks!C17</f>
        <v>Mask (Temperature Sensor)(PR Dielectric)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("&amp;Wafers!G19&amp;" of "&amp;VLOOKUP(Masks!E17,Electronics!E:F,2,FALSE)&amp;")")</f>
        <v>Wafer (Temperature Sensor) (3 of 5)</v>
      </c>
      <c r="I19" t="str">
        <f>H18</f>
        <v>Wafer (Temperature Sensor) (2 of 5)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2">
      <c r="A20" t="str">
        <f>Masks!A18</f>
        <v>1.3.2</v>
      </c>
      <c r="B20" s="3" t="s">
        <v>2633</v>
      </c>
      <c r="C20" t="str">
        <f>Masks!C18</f>
        <v>Mask (Temperature Sensor)(PR Traces)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("&amp;Wafers!G20&amp;" of "&amp;VLOOKUP(Masks!E18,Electronics!E:F,2,FALSE)&amp;")")</f>
        <v>Wafer (Temperature Sensor) (4 of 5)</v>
      </c>
      <c r="I20" t="str">
        <f>H19</f>
        <v>Wafer (Temperature Sensor) (3 of 5)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2">
      <c r="A21" t="str">
        <f>Masks!A19</f>
        <v>1.3.2</v>
      </c>
      <c r="B21" s="3" t="s">
        <v>2632</v>
      </c>
      <c r="C21" t="str">
        <f>Masks!C19</f>
        <v>Mask (Temperature Sensor)(PR Encapsulation)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("&amp;Wafers!G21&amp;" of "&amp;VLOOKUP(Masks!E19,Electronics!E:F,2,FALSE)&amp;")")</f>
        <v>Wafer (Temperature Sensor)</v>
      </c>
      <c r="I21" t="str">
        <f>H20</f>
        <v>Wafer (Temperature Sensor) (4 of 5)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2">
      <c r="A22" t="str">
        <f>Masks!A20</f>
        <v>1.3.2</v>
      </c>
      <c r="B22" s="3" t="s">
        <v>2631</v>
      </c>
      <c r="C22" t="str">
        <f>Masks!C20</f>
        <v>Mask (Pressure Sensor)(PR Backplane)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("&amp;Wafers!G22&amp;" of "&amp;VLOOKUP(Masks!E20,Electronics!E:F,2,FALSE)&amp;")")</f>
        <v>Wafer (Pressure Sensor) (1 of 5)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2">
      <c r="A23" t="str">
        <f>Masks!A21</f>
        <v>1.3.2</v>
      </c>
      <c r="B23" s="3" t="s">
        <v>2630</v>
      </c>
      <c r="C23" t="str">
        <f>Masks!C21</f>
        <v>Mask (Pressure Sensor)(PR Semiconductor)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("&amp;Wafers!G23&amp;" of "&amp;VLOOKUP(Masks!E21,Electronics!E:F,2,FALSE)&amp;")")</f>
        <v>Wafer (Pressure Sensor) (2 of 5)</v>
      </c>
      <c r="I23" t="str">
        <f>H22</f>
        <v>Wafer (Pressure Sensor) (1 of 5)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2">
      <c r="A24" t="str">
        <f>Masks!A22</f>
        <v>1.3.2</v>
      </c>
      <c r="B24" s="3" t="s">
        <v>2629</v>
      </c>
      <c r="C24" t="str">
        <f>Masks!C22</f>
        <v>Mask (Pressure Sensor)(PR Dielectric)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("&amp;Wafers!G24&amp;" of "&amp;VLOOKUP(Masks!E22,Electronics!E:F,2,FALSE)&amp;")")</f>
        <v>Wafer (Pressure Sensor) (3 of 5)</v>
      </c>
      <c r="I24" t="str">
        <f>H23</f>
        <v>Wafer (Pressure Sensor) (2 of 5)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2">
      <c r="A25" t="str">
        <f>Masks!A23</f>
        <v>1.3.2</v>
      </c>
      <c r="B25" s="3" t="s">
        <v>2628</v>
      </c>
      <c r="C25" t="str">
        <f>Masks!C23</f>
        <v>Mask (Pressure Sensor)(PR Traces)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("&amp;Wafers!G25&amp;" of "&amp;VLOOKUP(Masks!E23,Electronics!E:F,2,FALSE)&amp;")")</f>
        <v>Wafer (Pressure Sensor) (4 of 5)</v>
      </c>
      <c r="I25" t="str">
        <f>H24</f>
        <v>Wafer (Pressure Sensor) (3 of 5)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2">
      <c r="A26" t="str">
        <f>Masks!A24</f>
        <v>1.3.2</v>
      </c>
      <c r="B26" s="3" t="s">
        <v>2627</v>
      </c>
      <c r="C26" t="str">
        <f>Masks!C24</f>
        <v>Mask (Pressure Sensor)(PR Encapsulation)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("&amp;Wafers!G26&amp;" of "&amp;VLOOKUP(Masks!E24,Electronics!E:F,2,FALSE)&amp;")")</f>
        <v>Wafer (Pressure Sensor)</v>
      </c>
      <c r="I26" t="str">
        <f>H25</f>
        <v>Wafer (Pressure Sensor) (4 of 5)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2">
      <c r="A27" t="str">
        <f>Masks!A25</f>
        <v>1.3.2</v>
      </c>
      <c r="B27" s="3" t="s">
        <v>2626</v>
      </c>
      <c r="C27" t="str">
        <f>Masks!C25</f>
        <v>Mask (Low Power Radio)(PR Backplane)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("&amp;Wafers!G27&amp;" of "&amp;VLOOKUP(Masks!E25,Electronics!E:F,2,FALSE)&amp;")")</f>
        <v>Wafer (Low Power Radio) (1 of 8)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2">
      <c r="A28" t="str">
        <f>Masks!A26</f>
        <v>1.3.2</v>
      </c>
      <c r="B28" s="3" t="s">
        <v>2625</v>
      </c>
      <c r="C28" t="str">
        <f>Masks!C26</f>
        <v>Mask (Low Power Radio)(PR n-Type Semiconductor)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("&amp;Wafers!G28&amp;" of "&amp;VLOOKUP(Masks!E26,Electronics!E:F,2,FALSE)&amp;")")</f>
        <v>Wafer (Low Power Radio) (2 of 8)</v>
      </c>
      <c r="I28" t="str">
        <f t="shared" ref="I28:I34" si="1">H27</f>
        <v>Wafer (Low Power Radio) (1 of 8)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2">
      <c r="A29" t="str">
        <f>Masks!A27</f>
        <v>1.3.2</v>
      </c>
      <c r="B29" s="3" t="s">
        <v>2624</v>
      </c>
      <c r="C29" t="str">
        <f>Masks!C27</f>
        <v>Mask (Low Power Radio)(PR p-Type Semiconductor)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("&amp;Wafers!G29&amp;" of "&amp;VLOOKUP(Masks!E27,Electronics!E:F,2,FALSE)&amp;")")</f>
        <v>Wafer (Low Power Radio) (3 of 8)</v>
      </c>
      <c r="I29" t="str">
        <f t="shared" si="1"/>
        <v>Wafer (Low Power Radio) (2 of 8)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2">
      <c r="A30" t="str">
        <f>Masks!A28</f>
        <v>1.3.2</v>
      </c>
      <c r="B30" s="3" t="s">
        <v>2623</v>
      </c>
      <c r="C30" t="str">
        <f>Masks!C28</f>
        <v>Mask (Low Power Radio)(PR Dielectric)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("&amp;Wafers!G30&amp;" of "&amp;VLOOKUP(Masks!E28,Electronics!E:F,2,FALSE)&amp;")")</f>
        <v>Wafer (Low Power Radio) (4 of 8)</v>
      </c>
      <c r="I30" t="str">
        <f t="shared" si="1"/>
        <v>Wafer (Low Power Radio) (3 of 8)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2">
      <c r="A31" t="str">
        <f>Masks!A29</f>
        <v>1.3.2</v>
      </c>
      <c r="B31" s="3" t="s">
        <v>2622</v>
      </c>
      <c r="C31" t="str">
        <f>Masks!C29</f>
        <v>Mask (Low Power Radio)(PR Inner Traces)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("&amp;Wafers!G31&amp;" of "&amp;VLOOKUP(Masks!E29,Electronics!E:F,2,FALSE)&amp;")")</f>
        <v>Wafer (Low Power Radio) (5 of 8)</v>
      </c>
      <c r="I31" t="str">
        <f t="shared" si="1"/>
        <v>Wafer (Low Power Radio) (4 of 8)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2">
      <c r="A32" t="str">
        <f>Masks!A30</f>
        <v>1.3.2</v>
      </c>
      <c r="B32" s="3" t="s">
        <v>2621</v>
      </c>
      <c r="C32" t="str">
        <f>Masks!C30</f>
        <v>Mask (Low Power Radio)(PR Through Vias)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("&amp;Wafers!G32&amp;" of "&amp;VLOOKUP(Masks!E30,Electronics!E:F,2,FALSE)&amp;")")</f>
        <v>Wafer (Low Power Radio) (6 of 8)</v>
      </c>
      <c r="I32" t="str">
        <f t="shared" si="1"/>
        <v>Wafer (Low Power Radio) (5 of 8)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2">
      <c r="A33" t="str">
        <f>Masks!A31</f>
        <v>1.3.2</v>
      </c>
      <c r="B33" s="3" t="s">
        <v>2620</v>
      </c>
      <c r="C33" t="str">
        <f>Masks!C31</f>
        <v>Mask (Low Power Radio)(PR Outer Traces)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("&amp;Wafers!G33&amp;" of "&amp;VLOOKUP(Masks!E31,Electronics!E:F,2,FALSE)&amp;")")</f>
        <v>Wafer (Low Power Radio) (7 of 8)</v>
      </c>
      <c r="I33" t="str">
        <f t="shared" si="1"/>
        <v>Wafer (Low Power Radio) (6 of 8)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2">
      <c r="A34" t="str">
        <f>Masks!A32</f>
        <v>1.3.2</v>
      </c>
      <c r="B34" s="3" t="s">
        <v>2619</v>
      </c>
      <c r="C34" t="str">
        <f>Masks!C32</f>
        <v>Mask (Low Power Radio)(PR Encapsulation)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("&amp;Wafers!G34&amp;" of "&amp;VLOOKUP(Masks!E32,Electronics!E:F,2,FALSE)&amp;")")</f>
        <v>Wafer (Low Power Radio)</v>
      </c>
      <c r="I34" t="str">
        <f t="shared" si="1"/>
        <v>Wafer (Low Power Radio) (7 of 8)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2">
      <c r="A35" t="str">
        <f>Masks!A33</f>
        <v>1.3.2</v>
      </c>
      <c r="B35" s="3" t="s">
        <v>2618</v>
      </c>
      <c r="C35" t="str">
        <f>Masks!C33</f>
        <v>Mask (DSP)(PR Backplane)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("&amp;Wafers!G35&amp;" of "&amp;VLOOKUP(Masks!E33,Electronics!E:F,2,FALSE)&amp;")")</f>
        <v>Wafer (DSP) (1 of 8)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2">
      <c r="A36" t="str">
        <f>Masks!A34</f>
        <v>1.3.2</v>
      </c>
      <c r="B36" s="3" t="s">
        <v>2617</v>
      </c>
      <c r="C36" t="str">
        <f>Masks!C34</f>
        <v>Mask (DSP)(PR n-Type Semiconductor)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("&amp;Wafers!G36&amp;" of "&amp;VLOOKUP(Masks!E34,Electronics!E:F,2,FALSE)&amp;")")</f>
        <v>Wafer (DSP) (2 of 8)</v>
      </c>
      <c r="I36" t="str">
        <f t="shared" ref="I36:I42" si="2">H35</f>
        <v>Wafer (DSP) (1 of 8)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2">
      <c r="A37" t="str">
        <f>Masks!A35</f>
        <v>1.3.2</v>
      </c>
      <c r="B37" s="3" t="s">
        <v>2616</v>
      </c>
      <c r="C37" t="str">
        <f>Masks!C35</f>
        <v>Mask (DSP)(PR p-Type Semiconductor)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("&amp;Wafers!G37&amp;" of "&amp;VLOOKUP(Masks!E35,Electronics!E:F,2,FALSE)&amp;")")</f>
        <v>Wafer (DSP) (3 of 8)</v>
      </c>
      <c r="I37" t="str">
        <f t="shared" si="2"/>
        <v>Wafer (DSP) (2 of 8)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2">
      <c r="A38" t="str">
        <f>Masks!A36</f>
        <v>1.3.2</v>
      </c>
      <c r="B38" s="3" t="s">
        <v>2615</v>
      </c>
      <c r="C38" t="str">
        <f>Masks!C36</f>
        <v>Mask (DSP)(PR Dielectric)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("&amp;Wafers!G38&amp;" of "&amp;VLOOKUP(Masks!E36,Electronics!E:F,2,FALSE)&amp;")")</f>
        <v>Wafer (DSP) (4 of 8)</v>
      </c>
      <c r="I38" t="str">
        <f t="shared" si="2"/>
        <v>Wafer (DSP) (3 of 8)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2">
      <c r="A39" t="str">
        <f>Masks!A37</f>
        <v>1.3.2</v>
      </c>
      <c r="B39" s="3" t="s">
        <v>2614</v>
      </c>
      <c r="C39" t="str">
        <f>Masks!C37</f>
        <v>Mask (DSP)(PR Inner Traces)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("&amp;Wafers!G39&amp;" of "&amp;VLOOKUP(Masks!E37,Electronics!E:F,2,FALSE)&amp;")")</f>
        <v>Wafer (DSP) (5 of 8)</v>
      </c>
      <c r="I39" t="str">
        <f t="shared" si="2"/>
        <v>Wafer (DSP) (4 of 8)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2">
      <c r="A40" t="str">
        <f>Masks!A38</f>
        <v>1.3.2</v>
      </c>
      <c r="B40" s="3" t="s">
        <v>2613</v>
      </c>
      <c r="C40" t="str">
        <f>Masks!C38</f>
        <v>Mask (DSP)(PR Through Vias)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("&amp;Wafers!G40&amp;" of "&amp;VLOOKUP(Masks!E38,Electronics!E:F,2,FALSE)&amp;")")</f>
        <v>Wafer (DSP) (6 of 8)</v>
      </c>
      <c r="I40" t="str">
        <f t="shared" si="2"/>
        <v>Wafer (DSP) (5 of 8)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2">
      <c r="A41" t="str">
        <f>Masks!A39</f>
        <v>1.3.2</v>
      </c>
      <c r="B41" s="3" t="s">
        <v>2612</v>
      </c>
      <c r="C41" t="str">
        <f>Masks!C39</f>
        <v>Mask (DSP)(PR Outer Traces)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("&amp;Wafers!G41&amp;" of "&amp;VLOOKUP(Masks!E39,Electronics!E:F,2,FALSE)&amp;")")</f>
        <v>Wafer (DSP) (7 of 8)</v>
      </c>
      <c r="I41" t="str">
        <f t="shared" si="2"/>
        <v>Wafer (DSP) (6 of 8)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2">
      <c r="A42" t="str">
        <f>Masks!A40</f>
        <v>1.3.2</v>
      </c>
      <c r="B42" s="3" t="s">
        <v>2611</v>
      </c>
      <c r="C42" t="str">
        <f>Masks!C40</f>
        <v>Mask (DSP)(PR Encapsulation)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("&amp;Wafers!G42&amp;" of "&amp;VLOOKUP(Masks!E40,Electronics!E:F,2,FALSE)&amp;")")</f>
        <v>Wafer (DSP)</v>
      </c>
      <c r="I42" t="str">
        <f t="shared" si="2"/>
        <v>Wafer (DSP) (7 of 8)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2">
      <c r="A43" t="str">
        <f>Masks!A41</f>
        <v>1.3.2</v>
      </c>
      <c r="B43" s="3" t="s">
        <v>2610</v>
      </c>
      <c r="C43" t="str">
        <f>Masks!C41</f>
        <v>Mask (Digital Analog Convertor)(PR Backplane)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("&amp;Wafers!G43&amp;" of "&amp;VLOOKUP(Masks!E41,Electronics!E:F,2,FALSE)&amp;")")</f>
        <v>Wafer (Digital Analog Convertor) (1 of 5)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2">
      <c r="A44" t="str">
        <f>Masks!A42</f>
        <v>1.3.2</v>
      </c>
      <c r="B44" s="3" t="s">
        <v>2609</v>
      </c>
      <c r="C44" t="str">
        <f>Masks!C42</f>
        <v>Mask (Digital Analog Convertor)(PR Semiconductor)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("&amp;Wafers!G44&amp;" of "&amp;VLOOKUP(Masks!E42,Electronics!E:F,2,FALSE)&amp;")")</f>
        <v>Wafer (Digital Analog Convertor) (2 of 5)</v>
      </c>
      <c r="I44" t="str">
        <f>H43</f>
        <v>Wafer (Digital Analog Convertor) (1 of 5)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2">
      <c r="A45" t="str">
        <f>Masks!A43</f>
        <v>1.3.2</v>
      </c>
      <c r="B45" s="3" t="s">
        <v>2608</v>
      </c>
      <c r="C45" t="str">
        <f>Masks!C43</f>
        <v>Mask (Digital Analog Convertor)(PR Dielectric)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("&amp;Wafers!G45&amp;" of "&amp;VLOOKUP(Masks!E43,Electronics!E:F,2,FALSE)&amp;")")</f>
        <v>Wafer (Digital Analog Convertor) (3 of 5)</v>
      </c>
      <c r="I45" t="str">
        <f>H44</f>
        <v>Wafer (Digital Analog Convertor) (2 of 5)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2">
      <c r="A46" t="str">
        <f>Masks!A44</f>
        <v>1.3.2</v>
      </c>
      <c r="B46" s="3" t="s">
        <v>2607</v>
      </c>
      <c r="C46" t="str">
        <f>Masks!C44</f>
        <v>Mask (Digital Analog Convertor)(PR Traces)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("&amp;Wafers!G46&amp;" of "&amp;VLOOKUP(Masks!E44,Electronics!E:F,2,FALSE)&amp;")")</f>
        <v>Wafer (Digital Analog Convertor) (4 of 5)</v>
      </c>
      <c r="I46" t="str">
        <f>H45</f>
        <v>Wafer (Digital Analog Convertor) (3 of 5)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2">
      <c r="A47" t="str">
        <f>Masks!A45</f>
        <v>1.3.2</v>
      </c>
      <c r="B47" s="3" t="s">
        <v>2606</v>
      </c>
      <c r="C47" t="str">
        <f>Masks!C45</f>
        <v>Mask (Digital Analog Convertor)(PR Encapsulation)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("&amp;Wafers!G47&amp;" of "&amp;VLOOKUP(Masks!E45,Electronics!E:F,2,FALSE)&amp;")")</f>
        <v>Wafer (Digital Analog Convertor)</v>
      </c>
      <c r="I47" t="str">
        <f>H46</f>
        <v>Wafer (Digital Analog Convertor) (4 of 5)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2">
      <c r="A48" t="str">
        <f>Masks!A46</f>
        <v>1.3.2</v>
      </c>
      <c r="B48" s="3" t="s">
        <v>2605</v>
      </c>
      <c r="C48" t="str">
        <f>Masks!C46</f>
        <v>Mask (Amplifier)(PR Backplane)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("&amp;Wafers!G48&amp;" of "&amp;VLOOKUP(Masks!E46,Electronics!E:F,2,FALSE)&amp;")")</f>
        <v>Wafer (Amplifier) (1 of 5)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2">
      <c r="A49" t="str">
        <f>Masks!A47</f>
        <v>1.3.2</v>
      </c>
      <c r="B49" s="3" t="s">
        <v>2604</v>
      </c>
      <c r="C49" t="str">
        <f>Masks!C47</f>
        <v>Mask (Amplifier)(PR Semiconductor)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("&amp;Wafers!G49&amp;" of "&amp;VLOOKUP(Masks!E47,Electronics!E:F,2,FALSE)&amp;")")</f>
        <v>Wafer (Amplifier) (2 of 5)</v>
      </c>
      <c r="I49" t="str">
        <f>H48</f>
        <v>Wafer (Amplifier) (1 of 5)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2">
      <c r="A50" t="str">
        <f>Masks!A48</f>
        <v>1.3.2</v>
      </c>
      <c r="B50" s="3" t="s">
        <v>2603</v>
      </c>
      <c r="C50" t="str">
        <f>Masks!C48</f>
        <v>Mask (Amplifier)(PR Dielectric)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("&amp;Wafers!G50&amp;" of "&amp;VLOOKUP(Masks!E48,Electronics!E:F,2,FALSE)&amp;")")</f>
        <v>Wafer (Amplifier) (3 of 5)</v>
      </c>
      <c r="I50" t="str">
        <f>H49</f>
        <v>Wafer (Amplifier) (2 of 5)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2">
      <c r="A51" t="str">
        <f>Masks!A49</f>
        <v>1.3.2</v>
      </c>
      <c r="B51" s="3" t="s">
        <v>2602</v>
      </c>
      <c r="C51" t="str">
        <f>Masks!C49</f>
        <v>Mask (Amplifier)(PR Traces)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("&amp;Wafers!G51&amp;" of "&amp;VLOOKUP(Masks!E49,Electronics!E:F,2,FALSE)&amp;")")</f>
        <v>Wafer (Amplifier) (4 of 5)</v>
      </c>
      <c r="I51" t="str">
        <f>H50</f>
        <v>Wafer (Amplifier) (3 of 5)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2">
      <c r="A52" t="str">
        <f>Masks!A50</f>
        <v>1.3.2</v>
      </c>
      <c r="B52" s="3" t="s">
        <v>2601</v>
      </c>
      <c r="C52" t="str">
        <f>Masks!C50</f>
        <v>Mask (Amplifier)(PR Encapsulation)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("&amp;Wafers!G52&amp;" of "&amp;VLOOKUP(Masks!E50,Electronics!E:F,2,FALSE)&amp;")")</f>
        <v>Wafer (Amplifier)</v>
      </c>
      <c r="I52" t="str">
        <f>H51</f>
        <v>Wafer (Amplifier) (4 of 5)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2">
      <c r="A53" t="str">
        <f>Masks!A51</f>
        <v>1.3.2</v>
      </c>
      <c r="B53" s="3" t="s">
        <v>2600</v>
      </c>
      <c r="C53" t="str">
        <f>Masks!C51</f>
        <v>Mask (OLED Array)(PR Backplane)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("&amp;Wafers!G53&amp;" of "&amp;VLOOKUP(Masks!E51,Electronics!E:F,2,FALSE)&amp;")")</f>
        <v>Wafer (OLED Array) (1 of 5)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2">
      <c r="A54" t="str">
        <f>Masks!A52</f>
        <v>1.3.2</v>
      </c>
      <c r="B54" s="3" t="s">
        <v>2599</v>
      </c>
      <c r="C54" t="str">
        <f>Masks!C52</f>
        <v>Mask (OLED Array)(PR Semiconductor)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("&amp;Wafers!G54&amp;" of "&amp;VLOOKUP(Masks!E52,Electronics!E:F,2,FALSE)&amp;")")</f>
        <v>Wafer (OLED Array) (2 of 5)</v>
      </c>
      <c r="I54" t="str">
        <f>H53</f>
        <v>Wafer (OLED Array) (1 of 5)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2">
      <c r="A55" t="str">
        <f>Masks!A53</f>
        <v>1.3.2</v>
      </c>
      <c r="B55" s="3" t="s">
        <v>2598</v>
      </c>
      <c r="C55" t="str">
        <f>Masks!C53</f>
        <v>Mask (OLED Array)(PR Dielectric)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("&amp;Wafers!G55&amp;" of "&amp;VLOOKUP(Masks!E53,Electronics!E:F,2,FALSE)&amp;")")</f>
        <v>Wafer (OLED Array) (3 of 5)</v>
      </c>
      <c r="I55" t="str">
        <f>H54</f>
        <v>Wafer (OLED Array) (2 of 5)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2">
      <c r="A56" t="str">
        <f>Masks!A54</f>
        <v>1.3.2</v>
      </c>
      <c r="B56" s="3" t="s">
        <v>2597</v>
      </c>
      <c r="C56" t="str">
        <f>Masks!C54</f>
        <v>Mask (OLED Array)(PR Traces)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("&amp;Wafers!G56&amp;" of "&amp;VLOOKUP(Masks!E54,Electronics!E:F,2,FALSE)&amp;")")</f>
        <v>Wafer (OLED Array) (4 of 5)</v>
      </c>
      <c r="I56" t="str">
        <f>H55</f>
        <v>Wafer (OLED Array) (3 of 5)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2">
      <c r="A57" t="str">
        <f>Masks!A55</f>
        <v>1.3.2</v>
      </c>
      <c r="B57" s="3" t="s">
        <v>2596</v>
      </c>
      <c r="C57" t="str">
        <f>Masks!C55</f>
        <v>Mask (OLED Array)(PR Encapsulation)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("&amp;Wafers!G57&amp;" of "&amp;VLOOKUP(Masks!E55,Electronics!E:F,2,FALSE)&amp;")")</f>
        <v>Wafer (OLED Array)</v>
      </c>
      <c r="I57" t="str">
        <f>H56</f>
        <v>Wafer (OLED Array) (4 of 5)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G16" workbookViewId="0">
      <selection activeCell="M48" sqref="M48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[1]Enums!$A$133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[1]Enums!$A$144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[1]Enums!$A$144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[1]Enums!$A$144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[1]Enums!$A$144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[1]Enums!$A$144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[1]Enums!$A$144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[1]Enums!$A$144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[1]Enums!$A$144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[1]Enums!$A$144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[1]Enums!$A$144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[1]Enums!$A$144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[1]Enums!$A$144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[1]Enums!$A$144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[1]Enums!$A$144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[1]Enums!$A$144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[1]Enums!$A$144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[1]Enums!$A$144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[1]Enums!$A$144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[1]Enums!$A$144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[1]Enums!$A$144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[1]Enums!$A$144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[1]Enums!$A$144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[1]Enums!$A$144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[1]Enums!$A$144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[1]Enums!$A$144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[1]Enums!$A$144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[1]Enums!$A$144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[1]Enums!$A$144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[1]Enums!$A$144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[1]Enums!$A$144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[1]Enums!$A$144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[1]Enums!$A$144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[1]Enums!$A$144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[1]Enums!$A$144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[1]Enums!$A$144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[1]Enums!$A$144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[1]Enums!$A$144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[1]Enums!$A$144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[1]Enums!$A$144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[1]Enums!$A$144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[1]Enums!$A$144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[1]Enums!$A$144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[1]Enums!$A$144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[1]Enums!$A$144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[1]Enums!$A$144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[1]Enums!$A$144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[1]Enums!$A$144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[1]Enums!$A$146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[1]Enums!$A$146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[1]Enums!$A$146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[1]Enums!$A$146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[1]Enums!$A$146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[1]Enums!$A$146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[1]Enums!$A$146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[1]Enums!$A$146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[1]Enums!$A$146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[1]Enums!$A$146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[1]Enums!$A$146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workbookViewId="0">
      <selection activeCell="J29" sqref="J29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[1]Enums!$A$133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[1]Enums!$A$144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[1]Enums!$A$122&amp;"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3</v>
      </c>
      <c r="N2" s="44">
        <v>10</v>
      </c>
    </row>
    <row r="3" spans="1:14" x14ac:dyDescent="0.2">
      <c r="A3" s="23" t="str">
        <f>[1]Enums!$A$144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[1]Enums!$A$122&amp;"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3</v>
      </c>
      <c r="N3" s="46">
        <v>10</v>
      </c>
    </row>
    <row r="4" spans="1:14" x14ac:dyDescent="0.2">
      <c r="A4" s="23" t="str">
        <f>[1]Enums!$A$144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[1]Enums!$A$122&amp;"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[1]Enums!$A$144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[1]Enums!$A$122&amp;"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[1]Enums!$A$144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[1]Enums!$A$122&amp;" "&amp;VLOOKUP(H6, [2]Ingots!$C$2:$E$39, 3,FALSE)</f>
        <v>Composite Tungsten Carbide</v>
      </c>
      <c r="J6" s="45">
        <v>3</v>
      </c>
      <c r="K6" s="45">
        <v>2200</v>
      </c>
      <c r="L6" s="44">
        <v>14</v>
      </c>
      <c r="M6" s="46">
        <v>6</v>
      </c>
      <c r="N6" s="44">
        <v>30</v>
      </c>
    </row>
    <row r="7" spans="1:14" x14ac:dyDescent="0.2">
      <c r="A7" s="23" t="str">
        <f>[1]Enums!$A$144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[1]Enums!$A$122&amp;"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[1]Enums!$A$144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[1]Enums!$A$122&amp;" "&amp;VLOOKUP(H8, [2]Ingots!$C$2:$E$39, 3,FALSE)</f>
        <v>Composite Antimony-Lead</v>
      </c>
      <c r="J8" s="45">
        <v>3</v>
      </c>
      <c r="K8" s="45">
        <v>2200</v>
      </c>
      <c r="L8" s="44">
        <v>12</v>
      </c>
      <c r="M8" s="46">
        <v>4</v>
      </c>
      <c r="N8" s="44">
        <v>10</v>
      </c>
    </row>
    <row r="9" spans="1:14" x14ac:dyDescent="0.2">
      <c r="A9" s="23" t="str">
        <f>[1]Enums!$A$144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[1]Enums!$A$123&amp;"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3</v>
      </c>
      <c r="N9" s="46">
        <v>10</v>
      </c>
    </row>
    <row r="10" spans="1:14" x14ac:dyDescent="0.2">
      <c r="A10" s="23" t="str">
        <f>[1]Enums!$A$144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[1]Enums!$A$123&amp;"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3</v>
      </c>
      <c r="N10" s="44">
        <v>10</v>
      </c>
    </row>
    <row r="11" spans="1:14" x14ac:dyDescent="0.2">
      <c r="A11" s="23" t="str">
        <f>[1]Enums!$A$144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[1]Enums!$A$123&amp;"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[1]Enums!$A$144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[1]Enums!$A$123&amp;"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[1]Enums!$A$144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[1]Enums!$A$123&amp;" "&amp;VLOOKUP(H13, [2]Ingots!$C$2:$E$39, 3,FALSE)</f>
        <v>Engineered Tungsten Carbide</v>
      </c>
      <c r="J13" s="45">
        <v>3</v>
      </c>
      <c r="K13" s="45">
        <v>2500</v>
      </c>
      <c r="L13" s="44">
        <v>12</v>
      </c>
      <c r="M13" s="46">
        <v>6</v>
      </c>
      <c r="N13" s="46">
        <v>30</v>
      </c>
    </row>
    <row r="14" spans="1:14" x14ac:dyDescent="0.2">
      <c r="A14" s="23" t="str">
        <f>[1]Enums!$A$144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[1]Enums!$A$123&amp;"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[1]Enums!$A$144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[1]Enums!$A$123&amp;"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4</v>
      </c>
      <c r="N15" s="46">
        <v>10</v>
      </c>
    </row>
    <row r="16" spans="1:14" x14ac:dyDescent="0.2">
      <c r="A16" s="23" t="str">
        <f>[1]Enums!$A$144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[1]Enums!$A$122&amp;"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[1]Enums!$A$144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[1]Enums!$A$123&amp;"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[1]Enums!$A$144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[1]Enums!$A$122&amp;" Diamond"</f>
        <v>Composite Diamond</v>
      </c>
      <c r="J18" s="45">
        <v>3</v>
      </c>
      <c r="K18" s="44">
        <v>2200</v>
      </c>
      <c r="L18" s="44">
        <v>14</v>
      </c>
      <c r="M18" s="46">
        <v>5</v>
      </c>
      <c r="N18" s="46">
        <v>10</v>
      </c>
    </row>
    <row r="19" spans="1:14" x14ac:dyDescent="0.2">
      <c r="A19" s="23" t="str">
        <f>[1]Enums!$A$144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[1]Enums!$A$123&amp;" Diamond"</f>
        <v>Engineered Diamond</v>
      </c>
      <c r="J19" s="45">
        <v>3</v>
      </c>
      <c r="K19" s="44">
        <v>2500</v>
      </c>
      <c r="L19" s="44">
        <v>12</v>
      </c>
      <c r="M19" s="46">
        <v>5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7"/>
  <sheetViews>
    <sheetView workbookViewId="0">
      <selection activeCell="E2" sqref="E2:E26"/>
    </sheetView>
  </sheetViews>
  <sheetFormatPr defaultColWidth="8.85546875" defaultRowHeight="12.75" x14ac:dyDescent="0.2"/>
  <cols>
    <col min="1" max="2" width="8.85546875" style="21"/>
    <col min="3" max="3" width="40.5703125" style="21" bestFit="1" customWidth="1"/>
    <col min="4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[1]Enums!$A$134</f>
        <v>1.0.0</v>
      </c>
      <c r="B2" s="3" t="s">
        <v>1812</v>
      </c>
      <c r="C2" s="22" t="str">
        <f>[1]Enums!$A$84&amp;"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[1]Enums!$A$90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[1]Enums!$A$134</f>
        <v>1.0.0</v>
      </c>
      <c r="B3" s="3" t="s">
        <v>1811</v>
      </c>
      <c r="C3" s="22" t="str">
        <f>[1]Enums!$A$84&amp;"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[1]Enums!$A$90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[1]Enums!$A$134</f>
        <v>1.0.0</v>
      </c>
      <c r="B4" s="3" t="s">
        <v>1810</v>
      </c>
      <c r="C4" s="22" t="str">
        <f>[1]Enums!$A$84&amp;"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[1]Enums!$A$90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[1]Enums!$A$134</f>
        <v>1.0.0</v>
      </c>
      <c r="B5" s="3" t="s">
        <v>1809</v>
      </c>
      <c r="C5" s="22" t="str">
        <f>[1]Enums!$A$84&amp;"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[1]Enums!$A$90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[1]Enums!$A$134</f>
        <v>1.0.0</v>
      </c>
      <c r="B6" s="3" t="s">
        <v>1808</v>
      </c>
      <c r="C6" s="22" t="str">
        <f>[1]Enums!$A$84&amp;"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[1]Enums!$A$88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[1]Enums!$A$134</f>
        <v>1.0.0</v>
      </c>
      <c r="B7" s="3" t="s">
        <v>1807</v>
      </c>
      <c r="C7" s="22" t="str">
        <f>[1]Enums!$A$84&amp;"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[1]Enums!$A$88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[1]Enums!$A$134</f>
        <v>1.0.0</v>
      </c>
      <c r="B8" s="3" t="s">
        <v>1806</v>
      </c>
      <c r="C8" s="22" t="str">
        <f>[1]Enums!$A$84&amp;"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[1]Enums!$A$88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[1]Enums!$A$134</f>
        <v>1.0.0</v>
      </c>
      <c r="B9" s="3" t="s">
        <v>1805</v>
      </c>
      <c r="C9" s="22" t="str">
        <f>[1]Enums!$A$84&amp;"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[1]Enums!$A$88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[1]Enums!$A$134</f>
        <v>1.0.0</v>
      </c>
      <c r="B10" s="3" t="s">
        <v>1804</v>
      </c>
      <c r="C10" s="22" t="str">
        <f>[1]Enums!$A$84&amp;"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[1]Enums!$A$89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[1]Enums!$A$134</f>
        <v>1.0.0</v>
      </c>
      <c r="B11" s="3" t="s">
        <v>1803</v>
      </c>
      <c r="C11" s="22" t="str">
        <f>[1]Enums!$A$84&amp;"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[1]Enums!$A$89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[1]Enums!$A$134</f>
        <v>1.0.0</v>
      </c>
      <c r="B12" s="3" t="s">
        <v>1802</v>
      </c>
      <c r="C12" s="22" t="str">
        <f>[1]Enums!$A$84&amp;"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[1]Enums!$A$89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[1]Enums!$A$134</f>
        <v>1.0.0</v>
      </c>
      <c r="B13" s="3" t="s">
        <v>1801</v>
      </c>
      <c r="C13" s="22" t="str">
        <f>[1]Enums!$A$84&amp;"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[1]Enums!$A$89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[1]Enums!$A$134</f>
        <v>1.0.0</v>
      </c>
      <c r="B14" s="3" t="s">
        <v>1800</v>
      </c>
      <c r="C14" s="22" t="str">
        <f>[1]Enums!$A$84&amp;"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[1]Enums!$A$92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[1]Enums!$A$134</f>
        <v>1.0.0</v>
      </c>
      <c r="B15" s="3" t="s">
        <v>1799</v>
      </c>
      <c r="C15" s="22" t="str">
        <f>[1]Enums!$A$84&amp;"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[1]Enums!$A$92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[1]Enums!$A$134</f>
        <v>1.0.0</v>
      </c>
      <c r="B16" s="3" t="s">
        <v>1798</v>
      </c>
      <c r="C16" s="22" t="str">
        <f>[1]Enums!$A$84&amp;"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[1]Enums!$A$92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[1]Enums!$A$134</f>
        <v>1.0.0</v>
      </c>
      <c r="B17" s="3" t="s">
        <v>1797</v>
      </c>
      <c r="C17" s="22" t="str">
        <f>[1]Enums!$A$84&amp;"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[1]Enums!$A$92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[1]Enums!$A$134</f>
        <v>1.0.0</v>
      </c>
      <c r="B18" s="3" t="s">
        <v>1796</v>
      </c>
      <c r="C18" s="22" t="str">
        <f>[1]Enums!$A$84&amp;"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[1]Enums!$A$91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[1]Enums!$A$134</f>
        <v>1.0.0</v>
      </c>
      <c r="B19" s="3" t="s">
        <v>1795</v>
      </c>
      <c r="C19" s="22" t="str">
        <f>[1]Enums!$A$84&amp;"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[1]Enums!$A$91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[1]Enums!$A$134</f>
        <v>1.0.0</v>
      </c>
      <c r="B20" s="3" t="s">
        <v>1794</v>
      </c>
      <c r="C20" s="22" t="str">
        <f>[1]Enums!$A$84&amp;"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[1]Enums!$A$91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[1]Enums!$A$134</f>
        <v>1.0.0</v>
      </c>
      <c r="B21" s="3" t="s">
        <v>1793</v>
      </c>
      <c r="C21" s="22" t="str">
        <f>[1]Enums!$A$84&amp;"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[1]Enums!$A$91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[1]Enums!$A$134</f>
        <v>1.0.0</v>
      </c>
      <c r="B22" s="3" t="s">
        <v>1792</v>
      </c>
      <c r="C22" s="22" t="str">
        <f>[1]Enums!$A$84&amp;"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[1]Enums!$A$88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[1]Enums!$A$134</f>
        <v>1.0.0</v>
      </c>
      <c r="B23" s="3" t="s">
        <v>1791</v>
      </c>
      <c r="C23" s="22" t="str">
        <f>[1]Enums!$A$84&amp;"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[1]Enums!$A$89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[1]Enums!$A$134</f>
        <v>1.0.0</v>
      </c>
      <c r="B24" s="3" t="s">
        <v>1790</v>
      </c>
      <c r="C24" s="22" t="str">
        <f>[1]Enums!$A$84&amp;"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[1]Enums!$A$90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[1]Enums!$A$134</f>
        <v>1.0.0</v>
      </c>
      <c r="B25" s="3" t="s">
        <v>1789</v>
      </c>
      <c r="C25" s="22" t="str">
        <f>[1]Enums!$A$84&amp;"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[1]Enums!$A$92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[1]Enums!$A$134</f>
        <v>1.0.0</v>
      </c>
      <c r="B26" s="3" t="s">
        <v>1788</v>
      </c>
      <c r="C26" s="22" t="str">
        <f>[1]Enums!$A$84&amp;"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[1]Enums!$A$91</f>
        <v>Golden</v>
      </c>
      <c r="G26" s="24">
        <v>1.25</v>
      </c>
      <c r="H26" s="24">
        <v>1.25</v>
      </c>
      <c r="I26" s="26">
        <v>3</v>
      </c>
      <c r="J26" s="21" t="b">
        <v>1</v>
      </c>
    </row>
    <row r="27" spans="1:10" x14ac:dyDescent="0.2">
      <c r="A27" s="2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topLeftCell="A58" workbookViewId="0">
      <selection activeCell="D83" sqref="D83"/>
    </sheetView>
  </sheetViews>
  <sheetFormatPr defaultRowHeight="12.75" x14ac:dyDescent="0.2"/>
  <cols>
    <col min="3" max="3" width="40.5703125" bestFit="1" customWidth="1"/>
    <col min="4" max="4" width="33.28515625" bestFit="1" customWidth="1"/>
    <col min="5" max="5" width="20.7109375" bestFit="1" customWidth="1"/>
  </cols>
  <sheetData>
    <row r="1" spans="1:11" ht="38.25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2804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[1]Enums!$A$167</f>
        <v>1.4.8</v>
      </c>
      <c r="B2" s="3" t="s">
        <v>2714</v>
      </c>
      <c r="C2" s="22" t="str">
        <f>[1]Enums!$A$84&amp;" "&amp;D2 &amp; " Hoe"</f>
        <v>Gripped Composite Steel Hoe</v>
      </c>
      <c r="D2" s="21" t="str">
        <f>'Polycraft Tools'!I2</f>
        <v>Composite Steel</v>
      </c>
      <c r="E2" s="22" t="str">
        <f>'Molded Items'!$C$157</f>
        <v>Grip (Synthetic Rubber)</v>
      </c>
      <c r="F2" s="34" t="str">
        <f>[1]Enums!$A$90</f>
        <v>Iron</v>
      </c>
      <c r="G2" s="24">
        <v>1.25</v>
      </c>
      <c r="H2" s="24">
        <v>1.25</v>
      </c>
      <c r="I2" s="33">
        <v>8</v>
      </c>
      <c r="J2" s="21" t="b">
        <v>0</v>
      </c>
      <c r="K2" s="21"/>
    </row>
    <row r="3" spans="1:11" x14ac:dyDescent="0.2">
      <c r="A3" s="23" t="str">
        <f>[1]Enums!$A$167</f>
        <v>1.4.8</v>
      </c>
      <c r="B3" s="3" t="s">
        <v>2715</v>
      </c>
      <c r="C3" s="22" t="str">
        <f>[1]Enums!$A$84&amp;" "&amp;D3 &amp; " Hoe"</f>
        <v>Gripped Composite Stainless Steel Hoe</v>
      </c>
      <c r="D3" s="21" t="str">
        <f>'Polycraft Tools'!I3</f>
        <v>Composite Stainless Steel</v>
      </c>
      <c r="E3" s="22" t="str">
        <f>'Molded Items'!$C$157</f>
        <v>Grip (Synthetic Rubber)</v>
      </c>
      <c r="F3" s="34" t="str">
        <f>[1]Enums!$A$90</f>
        <v>Iron</v>
      </c>
      <c r="G3" s="24">
        <v>1.25</v>
      </c>
      <c r="H3" s="24">
        <v>1.25</v>
      </c>
      <c r="I3" s="33">
        <v>8</v>
      </c>
      <c r="J3" s="21" t="b">
        <v>0</v>
      </c>
      <c r="K3" s="21"/>
    </row>
    <row r="4" spans="1:11" x14ac:dyDescent="0.2">
      <c r="A4" s="23" t="str">
        <f>[1]Enums!$A$167</f>
        <v>1.4.8</v>
      </c>
      <c r="B4" s="3" t="s">
        <v>2716</v>
      </c>
      <c r="C4" s="22" t="str">
        <f>[1]Enums!$A$84&amp;" "&amp;D4 &amp; " Hoe"</f>
        <v>Gripped Composite Brass Hoe</v>
      </c>
      <c r="D4" s="21" t="str">
        <f>'Polycraft Tools'!I4</f>
        <v>Composite Brass</v>
      </c>
      <c r="E4" s="22" t="str">
        <f>'Molded Items'!$C$157</f>
        <v>Grip (Synthetic Rubber)</v>
      </c>
      <c r="F4" s="34" t="str">
        <f>[1]Enums!$A$90</f>
        <v>Iron</v>
      </c>
      <c r="G4" s="24">
        <v>1.25</v>
      </c>
      <c r="H4" s="24">
        <v>1.25</v>
      </c>
      <c r="I4" s="33">
        <v>8</v>
      </c>
      <c r="J4" s="21" t="b">
        <v>0</v>
      </c>
      <c r="K4" s="21"/>
    </row>
    <row r="5" spans="1:11" x14ac:dyDescent="0.2">
      <c r="A5" s="23" t="str">
        <f>[1]Enums!$A$167</f>
        <v>1.4.8</v>
      </c>
      <c r="B5" s="3" t="s">
        <v>2717</v>
      </c>
      <c r="C5" s="22" t="str">
        <f>[1]Enums!$A$84&amp;" "&amp;D5 &amp; " Hoe"</f>
        <v>Gripped Composite Bronze Hoe</v>
      </c>
      <c r="D5" s="21" t="str">
        <f>'Polycraft Tools'!I5</f>
        <v>Composite Bronze</v>
      </c>
      <c r="E5" s="22" t="str">
        <f>'Molded Items'!$C$157</f>
        <v>Grip (Synthetic Rubber)</v>
      </c>
      <c r="F5" s="34" t="str">
        <f>[1]Enums!$A$90</f>
        <v>Iron</v>
      </c>
      <c r="G5" s="24">
        <v>1.25</v>
      </c>
      <c r="H5" s="24">
        <v>1.25</v>
      </c>
      <c r="I5" s="33">
        <v>8</v>
      </c>
      <c r="J5" s="21" t="b">
        <v>0</v>
      </c>
      <c r="K5" s="21"/>
    </row>
    <row r="6" spans="1:11" x14ac:dyDescent="0.2">
      <c r="A6" s="23" t="str">
        <f>[1]Enums!$A$167</f>
        <v>1.4.8</v>
      </c>
      <c r="B6" s="3" t="s">
        <v>2718</v>
      </c>
      <c r="C6" s="22" t="str">
        <f>[1]Enums!$A$84&amp;" "&amp;D6 &amp; " Hoe"</f>
        <v>Gripped Composite Tungsten Carbide Hoe</v>
      </c>
      <c r="D6" s="21" t="str">
        <f>'Polycraft Tools'!I6</f>
        <v>Composite Tungsten Carbide</v>
      </c>
      <c r="E6" s="22" t="str">
        <f>'Molded Items'!$C$157</f>
        <v>Grip (Synthetic Rubber)</v>
      </c>
      <c r="F6" s="34" t="str">
        <f>[1]Enums!$A$92</f>
        <v>Diamond</v>
      </c>
      <c r="G6" s="24">
        <v>1.25</v>
      </c>
      <c r="H6" s="24">
        <v>1.25</v>
      </c>
      <c r="I6" s="33">
        <v>8</v>
      </c>
      <c r="J6" s="21" t="b">
        <v>0</v>
      </c>
      <c r="K6" s="21"/>
    </row>
    <row r="7" spans="1:11" x14ac:dyDescent="0.2">
      <c r="A7" s="23" t="str">
        <f>[1]Enums!$A$167</f>
        <v>1.4.8</v>
      </c>
      <c r="B7" s="3" t="s">
        <v>2719</v>
      </c>
      <c r="C7" s="22" t="str">
        <f>[1]Enums!$A$84&amp;" "&amp;D7 &amp; " Hoe"</f>
        <v>Gripped Composite Nichrome Hoe</v>
      </c>
      <c r="D7" s="21" t="str">
        <f>'Polycraft Tools'!I7</f>
        <v>Composite Nichrome</v>
      </c>
      <c r="E7" s="22" t="str">
        <f>'Molded Items'!$C$157</f>
        <v>Grip (Synthetic Rubber)</v>
      </c>
      <c r="F7" s="34" t="str">
        <f>[1]Enums!$A$91</f>
        <v>Golden</v>
      </c>
      <c r="G7" s="24">
        <v>1.25</v>
      </c>
      <c r="H7" s="24">
        <v>1.25</v>
      </c>
      <c r="I7" s="33">
        <v>8</v>
      </c>
      <c r="J7" s="21" t="b">
        <v>0</v>
      </c>
      <c r="K7" s="21"/>
    </row>
    <row r="8" spans="1:11" x14ac:dyDescent="0.2">
      <c r="A8" s="23" t="str">
        <f>[1]Enums!$A$167</f>
        <v>1.4.8</v>
      </c>
      <c r="B8" s="3" t="s">
        <v>2720</v>
      </c>
      <c r="C8" s="22" t="str">
        <f>[1]Enums!$A$84&amp;" "&amp;D8 &amp; " Hoe"</f>
        <v>Gripped Composite Antimony-Lead Hoe</v>
      </c>
      <c r="D8" s="21" t="str">
        <f>'Polycraft Tools'!I8</f>
        <v>Composite Antimony-Lead</v>
      </c>
      <c r="E8" s="22" t="str">
        <f>'Molded Items'!$C$157</f>
        <v>Grip (Synthetic Rubber)</v>
      </c>
      <c r="F8" s="34" t="str">
        <f>[1]Enums!$A$91</f>
        <v>Golden</v>
      </c>
      <c r="G8" s="24">
        <v>1.25</v>
      </c>
      <c r="H8" s="24">
        <v>1.25</v>
      </c>
      <c r="I8" s="33">
        <v>8</v>
      </c>
      <c r="J8" s="21" t="b">
        <v>0</v>
      </c>
      <c r="K8" s="21"/>
    </row>
    <row r="9" spans="1:11" x14ac:dyDescent="0.2">
      <c r="A9" s="23" t="str">
        <f>[1]Enums!$A$167</f>
        <v>1.4.8</v>
      </c>
      <c r="B9" s="3" t="s">
        <v>2721</v>
      </c>
      <c r="C9" s="22" t="str">
        <f>[1]Enums!$A$84&amp;" "&amp;D9 &amp; " Hoe"</f>
        <v>Gripped Engineered Steel Hoe</v>
      </c>
      <c r="D9" s="21" t="str">
        <f>'Polycraft Tools'!I9</f>
        <v>Engineered Steel</v>
      </c>
      <c r="E9" s="22" t="str">
        <f>'Molded Items'!$C$157</f>
        <v>Grip (Synthetic Rubber)</v>
      </c>
      <c r="F9" s="34" t="str">
        <f>[1]Enums!$A$90</f>
        <v>Iron</v>
      </c>
      <c r="G9" s="24">
        <v>1.25</v>
      </c>
      <c r="H9" s="24">
        <v>1.25</v>
      </c>
      <c r="I9" s="33">
        <v>8</v>
      </c>
      <c r="J9" s="21" t="b">
        <v>0</v>
      </c>
      <c r="K9" s="21"/>
    </row>
    <row r="10" spans="1:11" x14ac:dyDescent="0.2">
      <c r="A10" s="23" t="str">
        <f>[1]Enums!$A$167</f>
        <v>1.4.8</v>
      </c>
      <c r="B10" s="3" t="s">
        <v>2722</v>
      </c>
      <c r="C10" s="22" t="str">
        <f>[1]Enums!$A$84&amp;" "&amp;D10 &amp; " Hoe"</f>
        <v>Gripped Engineered Stainless Steel Hoe</v>
      </c>
      <c r="D10" s="21" t="str">
        <f>'Polycraft Tools'!I10</f>
        <v>Engineered Stainless Steel</v>
      </c>
      <c r="E10" s="22" t="str">
        <f>'Molded Items'!$C$157</f>
        <v>Grip (Synthetic Rubber)</v>
      </c>
      <c r="F10" s="34" t="str">
        <f>[1]Enums!$A$90</f>
        <v>Iron</v>
      </c>
      <c r="G10" s="24">
        <v>1.25</v>
      </c>
      <c r="H10" s="24">
        <v>1.25</v>
      </c>
      <c r="I10" s="33">
        <v>8</v>
      </c>
      <c r="J10" s="21" t="b">
        <v>0</v>
      </c>
      <c r="K10" s="21"/>
    </row>
    <row r="11" spans="1:11" x14ac:dyDescent="0.2">
      <c r="A11" s="23" t="str">
        <f>[1]Enums!$A$167</f>
        <v>1.4.8</v>
      </c>
      <c r="B11" s="3" t="s">
        <v>2723</v>
      </c>
      <c r="C11" s="22" t="str">
        <f>[1]Enums!$A$84&amp;" "&amp;D11 &amp; " Hoe"</f>
        <v>Gripped Engineered Brass Hoe</v>
      </c>
      <c r="D11" s="21" t="str">
        <f>'Polycraft Tools'!I11</f>
        <v>Engineered Brass</v>
      </c>
      <c r="E11" s="22" t="str">
        <f>'Molded Items'!$C$157</f>
        <v>Grip (Synthetic Rubber)</v>
      </c>
      <c r="F11" s="34" t="str">
        <f>[1]Enums!$A$90</f>
        <v>Iron</v>
      </c>
      <c r="G11" s="24">
        <v>1.25</v>
      </c>
      <c r="H11" s="24">
        <v>1.25</v>
      </c>
      <c r="I11" s="33">
        <v>8</v>
      </c>
      <c r="J11" s="21" t="b">
        <v>0</v>
      </c>
      <c r="K11" s="21"/>
    </row>
    <row r="12" spans="1:11" x14ac:dyDescent="0.2">
      <c r="A12" s="23" t="str">
        <f>[1]Enums!$A$167</f>
        <v>1.4.8</v>
      </c>
      <c r="B12" s="3" t="s">
        <v>2724</v>
      </c>
      <c r="C12" s="22" t="str">
        <f>[1]Enums!$A$84&amp;" "&amp;D12 &amp; " Hoe"</f>
        <v>Gripped Engineered Bronze Hoe</v>
      </c>
      <c r="D12" s="21" t="str">
        <f>'Polycraft Tools'!I12</f>
        <v>Engineered Bronze</v>
      </c>
      <c r="E12" s="22" t="str">
        <f>'Molded Items'!$C$157</f>
        <v>Grip (Synthetic Rubber)</v>
      </c>
      <c r="F12" s="34" t="str">
        <f>[1]Enums!$A$90</f>
        <v>Iron</v>
      </c>
      <c r="G12" s="24">
        <v>1.25</v>
      </c>
      <c r="H12" s="24">
        <v>1.25</v>
      </c>
      <c r="I12" s="33">
        <v>8</v>
      </c>
      <c r="J12" s="21" t="b">
        <v>0</v>
      </c>
      <c r="K12" s="21"/>
    </row>
    <row r="13" spans="1:11" x14ac:dyDescent="0.2">
      <c r="A13" s="23" t="str">
        <f>[1]Enums!$A$167</f>
        <v>1.4.8</v>
      </c>
      <c r="B13" s="3" t="s">
        <v>2725</v>
      </c>
      <c r="C13" s="22" t="str">
        <f>[1]Enums!$A$84&amp;" "&amp;D13 &amp; " Hoe"</f>
        <v>Gripped Engineered Tungsten Carbide Hoe</v>
      </c>
      <c r="D13" s="21" t="str">
        <f>'Polycraft Tools'!I13</f>
        <v>Engineered Tungsten Carbide</v>
      </c>
      <c r="E13" s="22" t="str">
        <f>'Molded Items'!$C$157</f>
        <v>Grip (Synthetic Rubber)</v>
      </c>
      <c r="F13" s="34" t="str">
        <f>[1]Enums!$A$92</f>
        <v>Diamond</v>
      </c>
      <c r="G13" s="24">
        <v>1.25</v>
      </c>
      <c r="H13" s="24">
        <v>1.25</v>
      </c>
      <c r="I13" s="33">
        <v>8</v>
      </c>
      <c r="J13" s="21" t="b">
        <v>0</v>
      </c>
      <c r="K13" s="21"/>
    </row>
    <row r="14" spans="1:11" x14ac:dyDescent="0.2">
      <c r="A14" s="23" t="str">
        <f>[1]Enums!$A$167</f>
        <v>1.4.8</v>
      </c>
      <c r="B14" s="3" t="s">
        <v>2726</v>
      </c>
      <c r="C14" s="22" t="str">
        <f>[1]Enums!$A$84&amp;" "&amp;D14 &amp; " Hoe"</f>
        <v>Gripped Engineered Nichrome Hoe</v>
      </c>
      <c r="D14" s="21" t="str">
        <f>'Polycraft Tools'!I14</f>
        <v>Engineered Nichrome</v>
      </c>
      <c r="E14" s="22" t="str">
        <f>'Molded Items'!$C$157</f>
        <v>Grip (Synthetic Rubber)</v>
      </c>
      <c r="F14" s="34" t="str">
        <f>[1]Enums!$A$91</f>
        <v>Golden</v>
      </c>
      <c r="G14" s="24">
        <v>1.25</v>
      </c>
      <c r="H14" s="24">
        <v>1.25</v>
      </c>
      <c r="I14" s="33">
        <v>8</v>
      </c>
      <c r="J14" s="21" t="b">
        <v>0</v>
      </c>
      <c r="K14" s="21"/>
    </row>
    <row r="15" spans="1:11" x14ac:dyDescent="0.2">
      <c r="A15" s="23" t="str">
        <f>[1]Enums!$A$167</f>
        <v>1.4.8</v>
      </c>
      <c r="B15" s="3" t="s">
        <v>2727</v>
      </c>
      <c r="C15" s="22" t="str">
        <f>[1]Enums!$A$84&amp;" "&amp;D15 &amp; " Hoe"</f>
        <v>Gripped Engineered Antimony-Lead Hoe</v>
      </c>
      <c r="D15" s="21" t="str">
        <f>'Polycraft Tools'!I15</f>
        <v>Engineered Antimony-Lead</v>
      </c>
      <c r="E15" s="22" t="str">
        <f>'Molded Items'!$C$157</f>
        <v>Grip (Synthetic Rubber)</v>
      </c>
      <c r="F15" s="34" t="str">
        <f>[1]Enums!$A$91</f>
        <v>Golden</v>
      </c>
      <c r="G15" s="24">
        <v>1.25</v>
      </c>
      <c r="H15" s="24">
        <v>1.25</v>
      </c>
      <c r="I15" s="33">
        <v>8</v>
      </c>
      <c r="J15" s="21" t="b">
        <v>0</v>
      </c>
      <c r="K15" s="21"/>
    </row>
    <row r="16" spans="1:11" x14ac:dyDescent="0.2">
      <c r="A16" s="23" t="str">
        <f>[1]Enums!$A$167</f>
        <v>1.4.8</v>
      </c>
      <c r="B16" s="3" t="s">
        <v>2728</v>
      </c>
      <c r="C16" s="22" t="str">
        <f>[1]Enums!$A$84&amp;" "&amp;D16 &amp; " Hoe"</f>
        <v>Gripped Composite Iron Hoe</v>
      </c>
      <c r="D16" s="21" t="str">
        <f>'Polycraft Tools'!I16</f>
        <v>Composite Iron</v>
      </c>
      <c r="E16" s="22" t="str">
        <f>'Molded Items'!$C$157</f>
        <v>Grip (Synthetic Rubber)</v>
      </c>
      <c r="F16" s="34" t="str">
        <f>[1]Enums!$A$90</f>
        <v>Iron</v>
      </c>
      <c r="G16" s="24">
        <v>1.25</v>
      </c>
      <c r="H16" s="24">
        <v>1.25</v>
      </c>
      <c r="I16" s="33">
        <v>8</v>
      </c>
      <c r="J16" s="21" t="b">
        <v>0</v>
      </c>
      <c r="K16" s="21"/>
    </row>
    <row r="17" spans="1:11" x14ac:dyDescent="0.2">
      <c r="A17" s="23" t="str">
        <f>[1]Enums!$A$167</f>
        <v>1.4.8</v>
      </c>
      <c r="B17" s="3" t="s">
        <v>2729</v>
      </c>
      <c r="C17" s="22" t="str">
        <f>[1]Enums!$A$84&amp;" "&amp;D17 &amp; " Hoe"</f>
        <v>Gripped Engineered Iron Hoe</v>
      </c>
      <c r="D17" s="21" t="str">
        <f>'Polycraft Tools'!I17</f>
        <v>Engineered Iron</v>
      </c>
      <c r="E17" s="22" t="str">
        <f>'Molded Items'!$C$157</f>
        <v>Grip (Synthetic Rubber)</v>
      </c>
      <c r="F17" s="34" t="str">
        <f>[1]Enums!$A$90</f>
        <v>Iron</v>
      </c>
      <c r="G17" s="24">
        <v>1.25</v>
      </c>
      <c r="H17" s="24">
        <v>1.25</v>
      </c>
      <c r="I17" s="33">
        <v>8</v>
      </c>
      <c r="J17" s="21" t="b">
        <v>0</v>
      </c>
      <c r="K17" s="21"/>
    </row>
    <row r="18" spans="1:11" x14ac:dyDescent="0.2">
      <c r="A18" s="23" t="str">
        <f>[1]Enums!$A$167</f>
        <v>1.4.8</v>
      </c>
      <c r="B18" s="3" t="s">
        <v>2730</v>
      </c>
      <c r="C18" s="22" t="str">
        <f>[1]Enums!$A$84&amp;" "&amp;D18 &amp; " Hoe"</f>
        <v>Gripped Composite Diamond Hoe</v>
      </c>
      <c r="D18" s="21" t="str">
        <f>'Polycraft Tools'!I18</f>
        <v>Composite Diamond</v>
      </c>
      <c r="E18" s="22" t="str">
        <f>'Molded Items'!$C$157</f>
        <v>Grip (Synthetic Rubber)</v>
      </c>
      <c r="F18" s="34" t="str">
        <f>[1]Enums!$A$92</f>
        <v>Diamond</v>
      </c>
      <c r="G18" s="24">
        <v>1.25</v>
      </c>
      <c r="H18" s="24">
        <v>1.25</v>
      </c>
      <c r="I18" s="33">
        <v>8</v>
      </c>
      <c r="J18" s="21" t="b">
        <v>0</v>
      </c>
      <c r="K18" s="21"/>
    </row>
    <row r="19" spans="1:11" x14ac:dyDescent="0.2">
      <c r="A19" s="23" t="str">
        <f>[1]Enums!$A$167</f>
        <v>1.4.8</v>
      </c>
      <c r="B19" s="3" t="s">
        <v>2731</v>
      </c>
      <c r="C19" s="22" t="str">
        <f>[1]Enums!$A$84&amp;" "&amp;D19 &amp; " Hoe"</f>
        <v>Gripped Engineered Diamond Hoe</v>
      </c>
      <c r="D19" s="21" t="str">
        <f>'Polycraft Tools'!I19</f>
        <v>Engineered Diamond</v>
      </c>
      <c r="E19" s="22" t="str">
        <f>'Molded Items'!$C$157</f>
        <v>Grip (Synthetic Rubber)</v>
      </c>
      <c r="F19" s="34" t="str">
        <f>[1]Enums!$A$92</f>
        <v>Diamond</v>
      </c>
      <c r="G19" s="24">
        <v>1.25</v>
      </c>
      <c r="H19" s="24">
        <v>1.25</v>
      </c>
      <c r="I19" s="33">
        <v>8</v>
      </c>
      <c r="J19" s="21" t="b">
        <v>0</v>
      </c>
      <c r="K19" s="21"/>
    </row>
    <row r="20" spans="1:11" x14ac:dyDescent="0.2">
      <c r="A20" s="23" t="str">
        <f>[1]Enums!$A$167</f>
        <v>1.4.8</v>
      </c>
      <c r="B20" s="3" t="s">
        <v>2732</v>
      </c>
      <c r="C20" s="22" t="str">
        <f>[1]Enums!$A$84&amp;" "&amp;D20  &amp; " Axe"</f>
        <v>Gripped Composite Steel Axe</v>
      </c>
      <c r="D20" s="21" t="str">
        <f>'Polycraft Tools'!I2</f>
        <v>Composite Steel</v>
      </c>
      <c r="E20" s="22" t="str">
        <f>'Molded Items'!$C$157</f>
        <v>Grip (Synthetic Rubber)</v>
      </c>
      <c r="F20" s="34" t="str">
        <f>[1]Enums!$A$90</f>
        <v>Iron</v>
      </c>
      <c r="G20" s="24">
        <v>1.25</v>
      </c>
      <c r="H20" s="24">
        <v>1.25</v>
      </c>
      <c r="I20" s="33">
        <v>8</v>
      </c>
      <c r="J20" s="21" t="b">
        <v>0</v>
      </c>
      <c r="K20" s="21"/>
    </row>
    <row r="21" spans="1:11" x14ac:dyDescent="0.2">
      <c r="A21" s="23" t="str">
        <f>[1]Enums!$A$167</f>
        <v>1.4.8</v>
      </c>
      <c r="B21" s="3" t="s">
        <v>2733</v>
      </c>
      <c r="C21" s="22" t="str">
        <f>[1]Enums!$A$84&amp;" "&amp;D21  &amp; " Axe"</f>
        <v>Gripped Composite Stainless Steel Axe</v>
      </c>
      <c r="D21" s="21" t="str">
        <f>'Polycraft Tools'!I3</f>
        <v>Composite Stainless Steel</v>
      </c>
      <c r="E21" s="22" t="str">
        <f>'Molded Items'!$C$157</f>
        <v>Grip (Synthetic Rubber)</v>
      </c>
      <c r="F21" s="34" t="str">
        <f>[1]Enums!$A$90</f>
        <v>Iron</v>
      </c>
      <c r="G21" s="24">
        <v>1.25</v>
      </c>
      <c r="H21" s="24">
        <v>1.25</v>
      </c>
      <c r="I21" s="33">
        <v>8</v>
      </c>
      <c r="J21" s="21" t="b">
        <v>0</v>
      </c>
      <c r="K21" s="21"/>
    </row>
    <row r="22" spans="1:11" x14ac:dyDescent="0.2">
      <c r="A22" s="23" t="str">
        <f>[1]Enums!$A$167</f>
        <v>1.4.8</v>
      </c>
      <c r="B22" s="3" t="s">
        <v>2734</v>
      </c>
      <c r="C22" s="22" t="str">
        <f>[1]Enums!$A$84&amp;" "&amp;D22  &amp; " Axe"</f>
        <v>Gripped Composite Brass Axe</v>
      </c>
      <c r="D22" s="21" t="str">
        <f>'Polycraft Tools'!I4</f>
        <v>Composite Brass</v>
      </c>
      <c r="E22" s="22" t="str">
        <f>'Molded Items'!$C$157</f>
        <v>Grip (Synthetic Rubber)</v>
      </c>
      <c r="F22" s="34" t="str">
        <f>[1]Enums!$A$90</f>
        <v>Iron</v>
      </c>
      <c r="G22" s="24">
        <v>1.25</v>
      </c>
      <c r="H22" s="24">
        <v>1.25</v>
      </c>
      <c r="I22" s="33">
        <v>8</v>
      </c>
      <c r="J22" s="21" t="b">
        <v>0</v>
      </c>
      <c r="K22" s="21"/>
    </row>
    <row r="23" spans="1:11" x14ac:dyDescent="0.2">
      <c r="A23" s="23" t="str">
        <f>[1]Enums!$A$167</f>
        <v>1.4.8</v>
      </c>
      <c r="B23" s="3" t="s">
        <v>2735</v>
      </c>
      <c r="C23" s="22" t="str">
        <f>[1]Enums!$A$84&amp;" "&amp;D23  &amp; " Axe"</f>
        <v>Gripped Composite Bronze Axe</v>
      </c>
      <c r="D23" s="21" t="str">
        <f>'Polycraft Tools'!I5</f>
        <v>Composite Bronze</v>
      </c>
      <c r="E23" s="22" t="str">
        <f>'Molded Items'!$C$157</f>
        <v>Grip (Synthetic Rubber)</v>
      </c>
      <c r="F23" s="34" t="str">
        <f>[1]Enums!$A$90</f>
        <v>Iron</v>
      </c>
      <c r="G23" s="24">
        <v>1.25</v>
      </c>
      <c r="H23" s="24">
        <v>1.25</v>
      </c>
      <c r="I23" s="33">
        <v>8</v>
      </c>
      <c r="J23" s="21" t="b">
        <v>0</v>
      </c>
      <c r="K23" s="21"/>
    </row>
    <row r="24" spans="1:11" x14ac:dyDescent="0.2">
      <c r="A24" s="23" t="str">
        <f>[1]Enums!$A$167</f>
        <v>1.4.8</v>
      </c>
      <c r="B24" s="3" t="s">
        <v>2736</v>
      </c>
      <c r="C24" s="22" t="str">
        <f>[1]Enums!$A$84&amp;" "&amp;D24  &amp; " Axe"</f>
        <v>Gripped Composite Tungsten Carbide Axe</v>
      </c>
      <c r="D24" s="21" t="str">
        <f>'Polycraft Tools'!I6</f>
        <v>Composite Tungsten Carbide</v>
      </c>
      <c r="E24" s="22" t="str">
        <f>'Molded Items'!$C$157</f>
        <v>Grip (Synthetic Rubber)</v>
      </c>
      <c r="F24" s="34" t="str">
        <f>[1]Enums!$A$92</f>
        <v>Diamond</v>
      </c>
      <c r="G24" s="24">
        <v>1.25</v>
      </c>
      <c r="H24" s="24">
        <v>1.25</v>
      </c>
      <c r="I24" s="33">
        <v>8</v>
      </c>
      <c r="J24" s="21" t="b">
        <v>0</v>
      </c>
      <c r="K24" s="21"/>
    </row>
    <row r="25" spans="1:11" x14ac:dyDescent="0.2">
      <c r="A25" s="23" t="str">
        <f>[1]Enums!$A$167</f>
        <v>1.4.8</v>
      </c>
      <c r="B25" s="3" t="s">
        <v>2737</v>
      </c>
      <c r="C25" s="22" t="str">
        <f>[1]Enums!$A$84&amp;" "&amp;D25  &amp; " Axe"</f>
        <v>Gripped Composite Nichrome Axe</v>
      </c>
      <c r="D25" s="21" t="str">
        <f>'Polycraft Tools'!I7</f>
        <v>Composite Nichrome</v>
      </c>
      <c r="E25" s="22" t="str">
        <f>'Molded Items'!$C$157</f>
        <v>Grip (Synthetic Rubber)</v>
      </c>
      <c r="F25" s="34" t="str">
        <f>[1]Enums!$A$91</f>
        <v>Golden</v>
      </c>
      <c r="G25" s="24">
        <v>1.25</v>
      </c>
      <c r="H25" s="24">
        <v>1.25</v>
      </c>
      <c r="I25" s="33">
        <v>8</v>
      </c>
      <c r="J25" s="21" t="b">
        <v>0</v>
      </c>
      <c r="K25" s="21"/>
    </row>
    <row r="26" spans="1:11" x14ac:dyDescent="0.2">
      <c r="A26" s="23" t="str">
        <f>[1]Enums!$A$167</f>
        <v>1.4.8</v>
      </c>
      <c r="B26" s="3" t="s">
        <v>2738</v>
      </c>
      <c r="C26" s="22" t="str">
        <f>[1]Enums!$A$84&amp;" "&amp;D26  &amp; " Axe"</f>
        <v>Gripped Composite Antimony-Lead Axe</v>
      </c>
      <c r="D26" s="21" t="str">
        <f>'Polycraft Tools'!I8</f>
        <v>Composite Antimony-Lead</v>
      </c>
      <c r="E26" s="22" t="str">
        <f>'Molded Items'!$C$157</f>
        <v>Grip (Synthetic Rubber)</v>
      </c>
      <c r="F26" s="34" t="str">
        <f>[1]Enums!$A$91</f>
        <v>Golden</v>
      </c>
      <c r="G26" s="24">
        <v>1.25</v>
      </c>
      <c r="H26" s="24">
        <v>1.25</v>
      </c>
      <c r="I26" s="33">
        <v>8</v>
      </c>
      <c r="J26" s="21" t="b">
        <v>0</v>
      </c>
      <c r="K26" s="21"/>
    </row>
    <row r="27" spans="1:11" x14ac:dyDescent="0.2">
      <c r="A27" s="23" t="str">
        <f>[1]Enums!$A$167</f>
        <v>1.4.8</v>
      </c>
      <c r="B27" s="3" t="s">
        <v>2739</v>
      </c>
      <c r="C27" s="22" t="str">
        <f>[1]Enums!$A$84&amp;" "&amp;D27  &amp; " Axe"</f>
        <v>Gripped Engineered Steel Axe</v>
      </c>
      <c r="D27" s="21" t="str">
        <f>'Polycraft Tools'!I9</f>
        <v>Engineered Steel</v>
      </c>
      <c r="E27" s="22" t="str">
        <f>'Molded Items'!$C$157</f>
        <v>Grip (Synthetic Rubber)</v>
      </c>
      <c r="F27" s="34" t="str">
        <f>[1]Enums!$A$90</f>
        <v>Iron</v>
      </c>
      <c r="G27" s="24">
        <v>1.25</v>
      </c>
      <c r="H27" s="24">
        <v>1.25</v>
      </c>
      <c r="I27" s="33">
        <v>8</v>
      </c>
      <c r="J27" s="21" t="b">
        <v>0</v>
      </c>
      <c r="K27" s="21"/>
    </row>
    <row r="28" spans="1:11" x14ac:dyDescent="0.2">
      <c r="A28" s="23" t="str">
        <f>[1]Enums!$A$167</f>
        <v>1.4.8</v>
      </c>
      <c r="B28" s="3" t="s">
        <v>2740</v>
      </c>
      <c r="C28" s="22" t="str">
        <f>[1]Enums!$A$84&amp;" "&amp;D28  &amp; " Axe"</f>
        <v>Gripped Engineered Stainless Steel Axe</v>
      </c>
      <c r="D28" s="21" t="str">
        <f>'Polycraft Tools'!I10</f>
        <v>Engineered Stainless Steel</v>
      </c>
      <c r="E28" s="22" t="str">
        <f>'Molded Items'!$C$157</f>
        <v>Grip (Synthetic Rubber)</v>
      </c>
      <c r="F28" s="34" t="str">
        <f>[1]Enums!$A$90</f>
        <v>Iron</v>
      </c>
      <c r="G28" s="24">
        <v>1.25</v>
      </c>
      <c r="H28" s="24">
        <v>1.25</v>
      </c>
      <c r="I28" s="33">
        <v>8</v>
      </c>
      <c r="J28" s="21" t="b">
        <v>0</v>
      </c>
      <c r="K28" s="21"/>
    </row>
    <row r="29" spans="1:11" x14ac:dyDescent="0.2">
      <c r="A29" s="23" t="str">
        <f>[1]Enums!$A$167</f>
        <v>1.4.8</v>
      </c>
      <c r="B29" s="3" t="s">
        <v>2741</v>
      </c>
      <c r="C29" s="22" t="str">
        <f>[1]Enums!$A$84&amp;" "&amp;D29  &amp; " Axe"</f>
        <v>Gripped Engineered Brass Axe</v>
      </c>
      <c r="D29" s="21" t="str">
        <f>'Polycraft Tools'!I11</f>
        <v>Engineered Brass</v>
      </c>
      <c r="E29" s="22" t="str">
        <f>'Molded Items'!$C$157</f>
        <v>Grip (Synthetic Rubber)</v>
      </c>
      <c r="F29" s="34" t="str">
        <f>[1]Enums!$A$90</f>
        <v>Iron</v>
      </c>
      <c r="G29" s="24">
        <v>1.25</v>
      </c>
      <c r="H29" s="24">
        <v>1.25</v>
      </c>
      <c r="I29" s="33">
        <v>8</v>
      </c>
      <c r="J29" s="21" t="b">
        <v>0</v>
      </c>
      <c r="K29" s="21"/>
    </row>
    <row r="30" spans="1:11" x14ac:dyDescent="0.2">
      <c r="A30" s="23" t="str">
        <f>[1]Enums!$A$167</f>
        <v>1.4.8</v>
      </c>
      <c r="B30" s="3" t="s">
        <v>2742</v>
      </c>
      <c r="C30" s="22" t="str">
        <f>[1]Enums!$A$84&amp;" "&amp;D30  &amp; " Axe"</f>
        <v>Gripped Engineered Bronze Axe</v>
      </c>
      <c r="D30" s="21" t="str">
        <f>'Polycraft Tools'!I12</f>
        <v>Engineered Bronze</v>
      </c>
      <c r="E30" s="22" t="str">
        <f>'Molded Items'!$C$157</f>
        <v>Grip (Synthetic Rubber)</v>
      </c>
      <c r="F30" s="34" t="str">
        <f>[1]Enums!$A$90</f>
        <v>Iron</v>
      </c>
      <c r="G30" s="24">
        <v>1.25</v>
      </c>
      <c r="H30" s="24">
        <v>1.25</v>
      </c>
      <c r="I30" s="33">
        <v>8</v>
      </c>
      <c r="J30" s="21" t="b">
        <v>0</v>
      </c>
      <c r="K30" s="21"/>
    </row>
    <row r="31" spans="1:11" x14ac:dyDescent="0.2">
      <c r="A31" s="23" t="str">
        <f>[1]Enums!$A$167</f>
        <v>1.4.8</v>
      </c>
      <c r="B31" s="3" t="s">
        <v>2743</v>
      </c>
      <c r="C31" s="22" t="str">
        <f>[1]Enums!$A$84&amp;" "&amp;D31  &amp; " Axe"</f>
        <v>Gripped Engineered Tungsten Carbide Axe</v>
      </c>
      <c r="D31" s="21" t="str">
        <f>'Polycraft Tools'!I13</f>
        <v>Engineered Tungsten Carbide</v>
      </c>
      <c r="E31" s="22" t="str">
        <f>'Molded Items'!$C$157</f>
        <v>Grip (Synthetic Rubber)</v>
      </c>
      <c r="F31" s="34" t="str">
        <f>[1]Enums!$A$92</f>
        <v>Diamond</v>
      </c>
      <c r="G31" s="24">
        <v>1.25</v>
      </c>
      <c r="H31" s="24">
        <v>1.25</v>
      </c>
      <c r="I31" s="33">
        <v>8</v>
      </c>
      <c r="J31" s="21" t="b">
        <v>0</v>
      </c>
      <c r="K31" s="21"/>
    </row>
    <row r="32" spans="1:11" x14ac:dyDescent="0.2">
      <c r="A32" s="23" t="str">
        <f>[1]Enums!$A$167</f>
        <v>1.4.8</v>
      </c>
      <c r="B32" s="3" t="s">
        <v>2744</v>
      </c>
      <c r="C32" s="22" t="str">
        <f>[1]Enums!$A$84&amp;" "&amp;D32  &amp; " Axe"</f>
        <v>Gripped Engineered Nichrome Axe</v>
      </c>
      <c r="D32" s="21" t="str">
        <f>'Polycraft Tools'!I14</f>
        <v>Engineered Nichrome</v>
      </c>
      <c r="E32" s="22" t="str">
        <f>'Molded Items'!$C$157</f>
        <v>Grip (Synthetic Rubber)</v>
      </c>
      <c r="F32" s="34" t="str">
        <f>[1]Enums!$A$91</f>
        <v>Golden</v>
      </c>
      <c r="G32" s="24">
        <v>1.25</v>
      </c>
      <c r="H32" s="24">
        <v>1.25</v>
      </c>
      <c r="I32" s="33">
        <v>8</v>
      </c>
      <c r="J32" s="21" t="b">
        <v>0</v>
      </c>
      <c r="K32" s="21"/>
    </row>
    <row r="33" spans="1:11" x14ac:dyDescent="0.2">
      <c r="A33" s="23" t="str">
        <f>[1]Enums!$A$167</f>
        <v>1.4.8</v>
      </c>
      <c r="B33" s="3" t="s">
        <v>2745</v>
      </c>
      <c r="C33" s="22" t="str">
        <f>[1]Enums!$A$84&amp;" "&amp;D33  &amp; " Axe"</f>
        <v>Gripped Engineered Antimony-Lead Axe</v>
      </c>
      <c r="D33" s="21" t="str">
        <f>'Polycraft Tools'!I15</f>
        <v>Engineered Antimony-Lead</v>
      </c>
      <c r="E33" s="22" t="str">
        <f>'Molded Items'!$C$157</f>
        <v>Grip (Synthetic Rubber)</v>
      </c>
      <c r="F33" s="34" t="str">
        <f>[1]Enums!$A$91</f>
        <v>Golden</v>
      </c>
      <c r="G33" s="24">
        <v>1.25</v>
      </c>
      <c r="H33" s="24">
        <v>1.25</v>
      </c>
      <c r="I33" s="33">
        <v>8</v>
      </c>
      <c r="J33" s="21" t="b">
        <v>0</v>
      </c>
      <c r="K33" s="21"/>
    </row>
    <row r="34" spans="1:11" x14ac:dyDescent="0.2">
      <c r="A34" s="23" t="str">
        <f>[1]Enums!$A$167</f>
        <v>1.4.8</v>
      </c>
      <c r="B34" s="3" t="s">
        <v>2746</v>
      </c>
      <c r="C34" s="22" t="str">
        <f>[1]Enums!$A$84&amp;" "&amp;D34  &amp; " Axe"</f>
        <v>Gripped Composite Iron Axe</v>
      </c>
      <c r="D34" s="21" t="str">
        <f>'Polycraft Tools'!I16</f>
        <v>Composite Iron</v>
      </c>
      <c r="E34" s="22" t="str">
        <f>'Molded Items'!$C$157</f>
        <v>Grip (Synthetic Rubber)</v>
      </c>
      <c r="F34" s="34" t="str">
        <f>[1]Enums!$A$90</f>
        <v>Iron</v>
      </c>
      <c r="G34" s="24">
        <v>1.25</v>
      </c>
      <c r="H34" s="24">
        <v>1.25</v>
      </c>
      <c r="I34" s="33">
        <v>8</v>
      </c>
      <c r="J34" s="21" t="b">
        <v>0</v>
      </c>
      <c r="K34" s="21"/>
    </row>
    <row r="35" spans="1:11" x14ac:dyDescent="0.2">
      <c r="A35" s="23" t="str">
        <f>[1]Enums!$A$167</f>
        <v>1.4.8</v>
      </c>
      <c r="B35" s="3" t="s">
        <v>2747</v>
      </c>
      <c r="C35" s="22" t="str">
        <f>[1]Enums!$A$84&amp;" "&amp;D35  &amp; " Axe"</f>
        <v>Gripped Engineered Iron Axe</v>
      </c>
      <c r="D35" s="21" t="str">
        <f>'Polycraft Tools'!I17</f>
        <v>Engineered Iron</v>
      </c>
      <c r="E35" s="22" t="str">
        <f>'Molded Items'!$C$157</f>
        <v>Grip (Synthetic Rubber)</v>
      </c>
      <c r="F35" s="34" t="str">
        <f>[1]Enums!$A$90</f>
        <v>Iron</v>
      </c>
      <c r="G35" s="24">
        <v>1.25</v>
      </c>
      <c r="H35" s="24">
        <v>1.25</v>
      </c>
      <c r="I35" s="33">
        <v>8</v>
      </c>
      <c r="J35" s="21" t="b">
        <v>0</v>
      </c>
      <c r="K35" s="21"/>
    </row>
    <row r="36" spans="1:11" x14ac:dyDescent="0.2">
      <c r="A36" s="23" t="str">
        <f>[1]Enums!$A$167</f>
        <v>1.4.8</v>
      </c>
      <c r="B36" s="3" t="s">
        <v>2748</v>
      </c>
      <c r="C36" s="22" t="str">
        <f>[1]Enums!$A$84&amp;" "&amp;D36  &amp; " Axe"</f>
        <v>Gripped Composite Diamond Axe</v>
      </c>
      <c r="D36" s="21" t="str">
        <f>'Polycraft Tools'!I18</f>
        <v>Composite Diamond</v>
      </c>
      <c r="E36" s="22" t="str">
        <f>'Molded Items'!$C$157</f>
        <v>Grip (Synthetic Rubber)</v>
      </c>
      <c r="F36" s="34" t="str">
        <f>[1]Enums!$A$92</f>
        <v>Diamond</v>
      </c>
      <c r="G36" s="24">
        <v>1.25</v>
      </c>
      <c r="H36" s="24">
        <v>1.25</v>
      </c>
      <c r="I36" s="33">
        <v>8</v>
      </c>
      <c r="J36" s="21" t="b">
        <v>0</v>
      </c>
      <c r="K36" s="21"/>
    </row>
    <row r="37" spans="1:11" x14ac:dyDescent="0.2">
      <c r="A37" s="23" t="str">
        <f>[1]Enums!$A$167</f>
        <v>1.4.8</v>
      </c>
      <c r="B37" s="3" t="s">
        <v>2749</v>
      </c>
      <c r="C37" s="22" t="str">
        <f>[1]Enums!$A$84&amp;" "&amp;D37  &amp; " Axe"</f>
        <v>Gripped Engineered Diamond Axe</v>
      </c>
      <c r="D37" s="21" t="str">
        <f>'Polycraft Tools'!I19</f>
        <v>Engineered Diamond</v>
      </c>
      <c r="E37" s="22" t="str">
        <f>'Molded Items'!$C$157</f>
        <v>Grip (Synthetic Rubber)</v>
      </c>
      <c r="F37" s="34" t="str">
        <f>[1]Enums!$A$92</f>
        <v>Diamond</v>
      </c>
      <c r="G37" s="24">
        <v>1.25</v>
      </c>
      <c r="H37" s="24">
        <v>1.25</v>
      </c>
      <c r="I37" s="33">
        <v>8</v>
      </c>
      <c r="J37" s="21" t="b">
        <v>0</v>
      </c>
      <c r="K37" s="21"/>
    </row>
    <row r="38" spans="1:11" x14ac:dyDescent="0.2">
      <c r="A38" s="23" t="str">
        <f>[1]Enums!$A$167</f>
        <v>1.4.8</v>
      </c>
      <c r="B38" s="3" t="s">
        <v>2750</v>
      </c>
      <c r="C38" s="22" t="str">
        <f>[1]Enums!$A$84&amp;" "&amp;D38  &amp; " Sword"</f>
        <v>Gripped Composite Steel Sword</v>
      </c>
      <c r="D38" s="21" t="str">
        <f>'Polycraft Tools'!I2</f>
        <v>Composite Steel</v>
      </c>
      <c r="E38" s="22" t="str">
        <f>'Molded Items'!$C$157</f>
        <v>Grip (Synthetic Rubber)</v>
      </c>
      <c r="F38" s="34" t="str">
        <f>[1]Enums!$A$90</f>
        <v>Iron</v>
      </c>
      <c r="G38" s="24">
        <v>1.25</v>
      </c>
      <c r="H38" s="24">
        <v>1.25</v>
      </c>
      <c r="I38" s="33">
        <v>8</v>
      </c>
      <c r="J38" s="21" t="b">
        <v>0</v>
      </c>
      <c r="K38" s="21"/>
    </row>
    <row r="39" spans="1:11" x14ac:dyDescent="0.2">
      <c r="A39" s="23" t="str">
        <f>[1]Enums!$A$167</f>
        <v>1.4.8</v>
      </c>
      <c r="B39" s="3" t="s">
        <v>2751</v>
      </c>
      <c r="C39" s="22" t="str">
        <f>[1]Enums!$A$84&amp;" "&amp;D39  &amp; " Sword"</f>
        <v>Gripped Composite Stainless Steel Sword</v>
      </c>
      <c r="D39" s="21" t="str">
        <f>'Polycraft Tools'!I3</f>
        <v>Composite Stainless Steel</v>
      </c>
      <c r="E39" s="22" t="str">
        <f>'Molded Items'!$C$157</f>
        <v>Grip (Synthetic Rubber)</v>
      </c>
      <c r="F39" s="34" t="str">
        <f>[1]Enums!$A$90</f>
        <v>Iron</v>
      </c>
      <c r="G39" s="24">
        <v>1.25</v>
      </c>
      <c r="H39" s="24">
        <v>1.25</v>
      </c>
      <c r="I39" s="33">
        <v>8</v>
      </c>
      <c r="J39" s="21" t="b">
        <v>0</v>
      </c>
      <c r="K39" s="21"/>
    </row>
    <row r="40" spans="1:11" x14ac:dyDescent="0.2">
      <c r="A40" s="23" t="str">
        <f>[1]Enums!$A$167</f>
        <v>1.4.8</v>
      </c>
      <c r="B40" s="3" t="s">
        <v>2752</v>
      </c>
      <c r="C40" s="22" t="str">
        <f>[1]Enums!$A$84&amp;" "&amp;D40  &amp; " Sword"</f>
        <v>Gripped Composite Brass Sword</v>
      </c>
      <c r="D40" s="21" t="str">
        <f>'Polycraft Tools'!I4</f>
        <v>Composite Brass</v>
      </c>
      <c r="E40" s="22" t="str">
        <f>'Molded Items'!$C$157</f>
        <v>Grip (Synthetic Rubber)</v>
      </c>
      <c r="F40" s="34" t="str">
        <f>[1]Enums!$A$90</f>
        <v>Iron</v>
      </c>
      <c r="G40" s="24">
        <v>1.25</v>
      </c>
      <c r="H40" s="24">
        <v>1.25</v>
      </c>
      <c r="I40" s="33">
        <v>8</v>
      </c>
      <c r="J40" s="21" t="b">
        <v>0</v>
      </c>
      <c r="K40" s="21"/>
    </row>
    <row r="41" spans="1:11" x14ac:dyDescent="0.2">
      <c r="A41" s="23" t="str">
        <f>[1]Enums!$A$167</f>
        <v>1.4.8</v>
      </c>
      <c r="B41" s="3" t="s">
        <v>2753</v>
      </c>
      <c r="C41" s="22" t="str">
        <f>[1]Enums!$A$84&amp;" "&amp;D41  &amp; " Sword"</f>
        <v>Gripped Composite Bronze Sword</v>
      </c>
      <c r="D41" s="21" t="str">
        <f>'Polycraft Tools'!I5</f>
        <v>Composite Bronze</v>
      </c>
      <c r="E41" s="22" t="str">
        <f>'Molded Items'!$C$157</f>
        <v>Grip (Synthetic Rubber)</v>
      </c>
      <c r="F41" s="34" t="str">
        <f>[1]Enums!$A$90</f>
        <v>Iron</v>
      </c>
      <c r="G41" s="24">
        <v>1.25</v>
      </c>
      <c r="H41" s="24">
        <v>1.25</v>
      </c>
      <c r="I41" s="33">
        <v>8</v>
      </c>
      <c r="J41" s="21" t="b">
        <v>0</v>
      </c>
      <c r="K41" s="21"/>
    </row>
    <row r="42" spans="1:11" x14ac:dyDescent="0.2">
      <c r="A42" s="23" t="str">
        <f>[1]Enums!$A$167</f>
        <v>1.4.8</v>
      </c>
      <c r="B42" s="3" t="s">
        <v>2754</v>
      </c>
      <c r="C42" s="22" t="str">
        <f>[1]Enums!$A$84&amp;" "&amp;D42  &amp; " Sword"</f>
        <v>Gripped Composite Tungsten Carbide Sword</v>
      </c>
      <c r="D42" s="21" t="str">
        <f>'Polycraft Tools'!I6</f>
        <v>Composite Tungsten Carbide</v>
      </c>
      <c r="E42" s="22" t="str">
        <f>'Molded Items'!$C$157</f>
        <v>Grip (Synthetic Rubber)</v>
      </c>
      <c r="F42" s="34" t="str">
        <f>[1]Enums!$A$92</f>
        <v>Diamond</v>
      </c>
      <c r="G42" s="24">
        <v>1.25</v>
      </c>
      <c r="H42" s="24">
        <v>1.25</v>
      </c>
      <c r="I42" s="33">
        <v>8</v>
      </c>
      <c r="J42" s="21" t="b">
        <v>0</v>
      </c>
      <c r="K42" s="21"/>
    </row>
    <row r="43" spans="1:11" x14ac:dyDescent="0.2">
      <c r="A43" s="23" t="str">
        <f>[1]Enums!$A$167</f>
        <v>1.4.8</v>
      </c>
      <c r="B43" s="3" t="s">
        <v>2755</v>
      </c>
      <c r="C43" s="22" t="str">
        <f>[1]Enums!$A$84&amp;" "&amp;D43  &amp; " Sword"</f>
        <v>Gripped Composite Nichrome Sword</v>
      </c>
      <c r="D43" s="21" t="str">
        <f>'Polycraft Tools'!I7</f>
        <v>Composite Nichrome</v>
      </c>
      <c r="E43" s="22" t="str">
        <f>'Molded Items'!$C$157</f>
        <v>Grip (Synthetic Rubber)</v>
      </c>
      <c r="F43" s="34" t="str">
        <f>[1]Enums!$A$91</f>
        <v>Golden</v>
      </c>
      <c r="G43" s="24">
        <v>1.25</v>
      </c>
      <c r="H43" s="24">
        <v>1.25</v>
      </c>
      <c r="I43" s="33">
        <v>8</v>
      </c>
      <c r="J43" s="21" t="b">
        <v>0</v>
      </c>
      <c r="K43" s="21"/>
    </row>
    <row r="44" spans="1:11" x14ac:dyDescent="0.2">
      <c r="A44" s="23" t="str">
        <f>[1]Enums!$A$167</f>
        <v>1.4.8</v>
      </c>
      <c r="B44" s="3" t="s">
        <v>2756</v>
      </c>
      <c r="C44" s="22" t="str">
        <f>[1]Enums!$A$84&amp;" "&amp;D44  &amp; " Sword"</f>
        <v>Gripped Composite Antimony-Lead Sword</v>
      </c>
      <c r="D44" s="21" t="str">
        <f>'Polycraft Tools'!I8</f>
        <v>Composite Antimony-Lead</v>
      </c>
      <c r="E44" s="22" t="str">
        <f>'Molded Items'!$C$157</f>
        <v>Grip (Synthetic Rubber)</v>
      </c>
      <c r="F44" s="34" t="str">
        <f>[1]Enums!$A$91</f>
        <v>Golden</v>
      </c>
      <c r="G44" s="24">
        <v>1.25</v>
      </c>
      <c r="H44" s="24">
        <v>1.25</v>
      </c>
      <c r="I44" s="33">
        <v>8</v>
      </c>
      <c r="J44" s="21" t="b">
        <v>0</v>
      </c>
      <c r="K44" s="21"/>
    </row>
    <row r="45" spans="1:11" x14ac:dyDescent="0.2">
      <c r="A45" s="23" t="str">
        <f>[1]Enums!$A$167</f>
        <v>1.4.8</v>
      </c>
      <c r="B45" s="3" t="s">
        <v>2757</v>
      </c>
      <c r="C45" s="22" t="str">
        <f>[1]Enums!$A$84&amp;" "&amp;D45  &amp; " Sword"</f>
        <v>Gripped Engineered Steel Sword</v>
      </c>
      <c r="D45" s="21" t="str">
        <f>'Polycraft Tools'!I9</f>
        <v>Engineered Steel</v>
      </c>
      <c r="E45" s="22" t="str">
        <f>'Molded Items'!$C$157</f>
        <v>Grip (Synthetic Rubber)</v>
      </c>
      <c r="F45" s="34" t="str">
        <f>[1]Enums!$A$90</f>
        <v>Iron</v>
      </c>
      <c r="G45" s="24">
        <v>1.25</v>
      </c>
      <c r="H45" s="24">
        <v>1.25</v>
      </c>
      <c r="I45" s="33">
        <v>8</v>
      </c>
      <c r="J45" s="21" t="b">
        <v>0</v>
      </c>
      <c r="K45" s="21"/>
    </row>
    <row r="46" spans="1:11" x14ac:dyDescent="0.2">
      <c r="A46" s="23" t="str">
        <f>[1]Enums!$A$167</f>
        <v>1.4.8</v>
      </c>
      <c r="B46" s="3" t="s">
        <v>2758</v>
      </c>
      <c r="C46" s="22" t="str">
        <f>[1]Enums!$A$84&amp;" "&amp;D46  &amp; " Sword"</f>
        <v>Gripped Engineered Stainless Steel Sword</v>
      </c>
      <c r="D46" s="21" t="str">
        <f>'Polycraft Tools'!I10</f>
        <v>Engineered Stainless Steel</v>
      </c>
      <c r="E46" s="22" t="str">
        <f>'Molded Items'!$C$157</f>
        <v>Grip (Synthetic Rubber)</v>
      </c>
      <c r="F46" s="34" t="str">
        <f>[1]Enums!$A$90</f>
        <v>Iron</v>
      </c>
      <c r="G46" s="24">
        <v>1.25</v>
      </c>
      <c r="H46" s="24">
        <v>1.25</v>
      </c>
      <c r="I46" s="33">
        <v>8</v>
      </c>
      <c r="J46" s="21" t="b">
        <v>0</v>
      </c>
      <c r="K46" s="21"/>
    </row>
    <row r="47" spans="1:11" x14ac:dyDescent="0.2">
      <c r="A47" s="23" t="str">
        <f>[1]Enums!$A$167</f>
        <v>1.4.8</v>
      </c>
      <c r="B47" s="3" t="s">
        <v>2759</v>
      </c>
      <c r="C47" s="22" t="str">
        <f>[1]Enums!$A$84&amp;" "&amp;D47  &amp; " Sword"</f>
        <v>Gripped Engineered Brass Sword</v>
      </c>
      <c r="D47" s="21" t="str">
        <f>'Polycraft Tools'!I11</f>
        <v>Engineered Brass</v>
      </c>
      <c r="E47" s="22" t="str">
        <f>'Molded Items'!$C$157</f>
        <v>Grip (Synthetic Rubber)</v>
      </c>
      <c r="F47" s="34" t="str">
        <f>[1]Enums!$A$90</f>
        <v>Iron</v>
      </c>
      <c r="G47" s="24">
        <v>1.25</v>
      </c>
      <c r="H47" s="24">
        <v>1.25</v>
      </c>
      <c r="I47" s="33">
        <v>8</v>
      </c>
      <c r="J47" s="21" t="b">
        <v>0</v>
      </c>
      <c r="K47" s="21"/>
    </row>
    <row r="48" spans="1:11" x14ac:dyDescent="0.2">
      <c r="A48" s="23" t="str">
        <f>[1]Enums!$A$167</f>
        <v>1.4.8</v>
      </c>
      <c r="B48" s="3" t="s">
        <v>2760</v>
      </c>
      <c r="C48" s="22" t="str">
        <f>[1]Enums!$A$84&amp;" "&amp;D48  &amp; " Sword"</f>
        <v>Gripped Engineered Bronze Sword</v>
      </c>
      <c r="D48" s="21" t="str">
        <f>'Polycraft Tools'!I12</f>
        <v>Engineered Bronze</v>
      </c>
      <c r="E48" s="22" t="str">
        <f>'Molded Items'!$C$157</f>
        <v>Grip (Synthetic Rubber)</v>
      </c>
      <c r="F48" s="34" t="str">
        <f>[1]Enums!$A$90</f>
        <v>Iron</v>
      </c>
      <c r="G48" s="24">
        <v>1.25</v>
      </c>
      <c r="H48" s="24">
        <v>1.25</v>
      </c>
      <c r="I48" s="33">
        <v>8</v>
      </c>
      <c r="J48" s="21" t="b">
        <v>0</v>
      </c>
      <c r="K48" s="21"/>
    </row>
    <row r="49" spans="1:11" x14ac:dyDescent="0.2">
      <c r="A49" s="23" t="str">
        <f>[1]Enums!$A$167</f>
        <v>1.4.8</v>
      </c>
      <c r="B49" s="3" t="s">
        <v>2761</v>
      </c>
      <c r="C49" s="22" t="str">
        <f>[1]Enums!$A$84&amp;" "&amp;D49  &amp; " Sword"</f>
        <v>Gripped Engineered Tungsten Carbide Sword</v>
      </c>
      <c r="D49" s="21" t="str">
        <f>'Polycraft Tools'!I13</f>
        <v>Engineered Tungsten Carbide</v>
      </c>
      <c r="E49" s="22" t="str">
        <f>'Molded Items'!$C$157</f>
        <v>Grip (Synthetic Rubber)</v>
      </c>
      <c r="F49" s="34" t="str">
        <f>[1]Enums!$A$92</f>
        <v>Diamond</v>
      </c>
      <c r="G49" s="24">
        <v>1.25</v>
      </c>
      <c r="H49" s="24">
        <v>1.25</v>
      </c>
      <c r="I49" s="33">
        <v>8</v>
      </c>
      <c r="J49" s="21" t="b">
        <v>0</v>
      </c>
      <c r="K49" s="21"/>
    </row>
    <row r="50" spans="1:11" x14ac:dyDescent="0.2">
      <c r="A50" s="23" t="str">
        <f>[1]Enums!$A$167</f>
        <v>1.4.8</v>
      </c>
      <c r="B50" s="3" t="s">
        <v>2762</v>
      </c>
      <c r="C50" s="22" t="str">
        <f>[1]Enums!$A$84&amp;" "&amp;D50  &amp; " Sword"</f>
        <v>Gripped Engineered Nichrome Sword</v>
      </c>
      <c r="D50" s="21" t="str">
        <f>'Polycraft Tools'!I14</f>
        <v>Engineered Nichrome</v>
      </c>
      <c r="E50" s="22" t="str">
        <f>'Molded Items'!$C$157</f>
        <v>Grip (Synthetic Rubber)</v>
      </c>
      <c r="F50" s="34" t="str">
        <f>[1]Enums!$A$91</f>
        <v>Golden</v>
      </c>
      <c r="G50" s="24">
        <v>1.25</v>
      </c>
      <c r="H50" s="24">
        <v>1.25</v>
      </c>
      <c r="I50" s="33">
        <v>8</v>
      </c>
      <c r="J50" s="21" t="b">
        <v>0</v>
      </c>
      <c r="K50" s="21"/>
    </row>
    <row r="51" spans="1:11" x14ac:dyDescent="0.2">
      <c r="A51" s="23" t="str">
        <f>[1]Enums!$A$167</f>
        <v>1.4.8</v>
      </c>
      <c r="B51" s="3" t="s">
        <v>2763</v>
      </c>
      <c r="C51" s="22" t="str">
        <f>[1]Enums!$A$84&amp;" "&amp;D51  &amp; " Sword"</f>
        <v>Gripped Engineered Antimony-Lead Sword</v>
      </c>
      <c r="D51" s="21" t="str">
        <f>'Polycraft Tools'!I15</f>
        <v>Engineered Antimony-Lead</v>
      </c>
      <c r="E51" s="22" t="str">
        <f>'Molded Items'!$C$157</f>
        <v>Grip (Synthetic Rubber)</v>
      </c>
      <c r="F51" s="34" t="str">
        <f>[1]Enums!$A$91</f>
        <v>Golden</v>
      </c>
      <c r="G51" s="24">
        <v>1.25</v>
      </c>
      <c r="H51" s="24">
        <v>1.25</v>
      </c>
      <c r="I51" s="33">
        <v>8</v>
      </c>
      <c r="J51" s="21" t="b">
        <v>0</v>
      </c>
      <c r="K51" s="21"/>
    </row>
    <row r="52" spans="1:11" x14ac:dyDescent="0.2">
      <c r="A52" s="23" t="str">
        <f>[1]Enums!$A$167</f>
        <v>1.4.8</v>
      </c>
      <c r="B52" s="3" t="s">
        <v>2764</v>
      </c>
      <c r="C52" s="22" t="str">
        <f>[1]Enums!$A$84&amp;" "&amp;D52  &amp; " Sword"</f>
        <v>Gripped Composite Iron Sword</v>
      </c>
      <c r="D52" s="21" t="str">
        <f>'Polycraft Tools'!I16</f>
        <v>Composite Iron</v>
      </c>
      <c r="E52" s="22" t="str">
        <f>'Molded Items'!$C$157</f>
        <v>Grip (Synthetic Rubber)</v>
      </c>
      <c r="F52" s="34" t="str">
        <f>[1]Enums!$A$90</f>
        <v>Iron</v>
      </c>
      <c r="G52" s="24">
        <v>1.25</v>
      </c>
      <c r="H52" s="24">
        <v>1.25</v>
      </c>
      <c r="I52" s="33">
        <v>8</v>
      </c>
      <c r="J52" s="21" t="b">
        <v>0</v>
      </c>
      <c r="K52" s="21"/>
    </row>
    <row r="53" spans="1:11" x14ac:dyDescent="0.2">
      <c r="A53" s="23" t="str">
        <f>[1]Enums!$A$167</f>
        <v>1.4.8</v>
      </c>
      <c r="B53" s="3" t="s">
        <v>2765</v>
      </c>
      <c r="C53" s="22" t="str">
        <f>[1]Enums!$A$84&amp;" "&amp;D53  &amp; " Sword"</f>
        <v>Gripped Engineered Iron Sword</v>
      </c>
      <c r="D53" s="21" t="str">
        <f>'Polycraft Tools'!I17</f>
        <v>Engineered Iron</v>
      </c>
      <c r="E53" s="22" t="str">
        <f>'Molded Items'!$C$157</f>
        <v>Grip (Synthetic Rubber)</v>
      </c>
      <c r="F53" s="34" t="str">
        <f>[1]Enums!$A$90</f>
        <v>Iron</v>
      </c>
      <c r="G53" s="24">
        <v>1.25</v>
      </c>
      <c r="H53" s="24">
        <v>1.25</v>
      </c>
      <c r="I53" s="33">
        <v>8</v>
      </c>
      <c r="J53" s="21" t="b">
        <v>0</v>
      </c>
      <c r="K53" s="21"/>
    </row>
    <row r="54" spans="1:11" x14ac:dyDescent="0.2">
      <c r="A54" s="23" t="str">
        <f>[1]Enums!$A$167</f>
        <v>1.4.8</v>
      </c>
      <c r="B54" s="3" t="s">
        <v>2766</v>
      </c>
      <c r="C54" s="22" t="str">
        <f>[1]Enums!$A$84&amp;" "&amp;D54  &amp; " Sword"</f>
        <v>Gripped Composite Diamond Sword</v>
      </c>
      <c r="D54" s="21" t="str">
        <f>'Polycraft Tools'!I18</f>
        <v>Composite Diamond</v>
      </c>
      <c r="E54" s="22" t="str">
        <f>'Molded Items'!$C$157</f>
        <v>Grip (Synthetic Rubber)</v>
      </c>
      <c r="F54" s="34" t="str">
        <f>[1]Enums!$A$92</f>
        <v>Diamond</v>
      </c>
      <c r="G54" s="24">
        <v>1.25</v>
      </c>
      <c r="H54" s="24">
        <v>1.25</v>
      </c>
      <c r="I54" s="33">
        <v>8</v>
      </c>
      <c r="J54" s="21" t="b">
        <v>0</v>
      </c>
      <c r="K54" s="21"/>
    </row>
    <row r="55" spans="1:11" x14ac:dyDescent="0.2">
      <c r="A55" s="23" t="str">
        <f>[1]Enums!$A$167</f>
        <v>1.4.8</v>
      </c>
      <c r="B55" s="3" t="s">
        <v>2767</v>
      </c>
      <c r="C55" s="22" t="str">
        <f>[1]Enums!$A$84&amp;" "&amp;D55  &amp; " Sword"</f>
        <v>Gripped Engineered Diamond Sword</v>
      </c>
      <c r="D55" s="21" t="str">
        <f>'Polycraft Tools'!I19</f>
        <v>Engineered Diamond</v>
      </c>
      <c r="E55" s="22" t="str">
        <f>'Molded Items'!$C$157</f>
        <v>Grip (Synthetic Rubber)</v>
      </c>
      <c r="F55" s="34" t="str">
        <f>[1]Enums!$A$92</f>
        <v>Diamond</v>
      </c>
      <c r="G55" s="24">
        <v>1.25</v>
      </c>
      <c r="H55" s="24">
        <v>1.25</v>
      </c>
      <c r="I55" s="33">
        <v>8</v>
      </c>
      <c r="J55" s="21" t="b">
        <v>0</v>
      </c>
      <c r="K55" s="21"/>
    </row>
    <row r="56" spans="1:11" x14ac:dyDescent="0.2">
      <c r="A56" s="23" t="str">
        <f>[1]Enums!$A$167</f>
        <v>1.4.8</v>
      </c>
      <c r="B56" s="3" t="s">
        <v>2768</v>
      </c>
      <c r="C56" s="22" t="str">
        <f>[1]Enums!$A$84&amp;" "&amp;D56  &amp; " Pickaxe"</f>
        <v>Gripped Composite Steel Pickaxe</v>
      </c>
      <c r="D56" s="21" t="str">
        <f>'Polycraft Tools'!I2</f>
        <v>Composite Steel</v>
      </c>
      <c r="E56" s="22" t="str">
        <f>'Molded Items'!$C$157</f>
        <v>Grip (Synthetic Rubber)</v>
      </c>
      <c r="F56" s="34" t="str">
        <f>[1]Enums!$A$90</f>
        <v>Iron</v>
      </c>
      <c r="G56" s="24">
        <v>1.25</v>
      </c>
      <c r="H56" s="24">
        <v>1.25</v>
      </c>
      <c r="I56" s="33">
        <v>8</v>
      </c>
      <c r="J56" s="21" t="b">
        <v>0</v>
      </c>
      <c r="K56" s="21"/>
    </row>
    <row r="57" spans="1:11" x14ac:dyDescent="0.2">
      <c r="A57" s="23" t="str">
        <f>[1]Enums!$A$167</f>
        <v>1.4.8</v>
      </c>
      <c r="B57" s="3" t="s">
        <v>2769</v>
      </c>
      <c r="C57" s="22" t="str">
        <f>[1]Enums!$A$84&amp;" "&amp;D57  &amp; " Pickaxe"</f>
        <v>Gripped Composite Stainless Steel Pickaxe</v>
      </c>
      <c r="D57" s="21" t="str">
        <f>'Polycraft Tools'!I3</f>
        <v>Composite Stainless Steel</v>
      </c>
      <c r="E57" s="22" t="str">
        <f>'Molded Items'!$C$157</f>
        <v>Grip (Synthetic Rubber)</v>
      </c>
      <c r="F57" s="34" t="str">
        <f>[1]Enums!$A$90</f>
        <v>Iron</v>
      </c>
      <c r="G57" s="24">
        <v>1.25</v>
      </c>
      <c r="H57" s="24">
        <v>1.25</v>
      </c>
      <c r="I57" s="33">
        <v>8</v>
      </c>
      <c r="J57" s="21" t="b">
        <v>0</v>
      </c>
      <c r="K57" s="21"/>
    </row>
    <row r="58" spans="1:11" x14ac:dyDescent="0.2">
      <c r="A58" s="23" t="str">
        <f>[1]Enums!$A$167</f>
        <v>1.4.8</v>
      </c>
      <c r="B58" s="3" t="s">
        <v>2770</v>
      </c>
      <c r="C58" s="22" t="str">
        <f>[1]Enums!$A$84&amp;" "&amp;D58  &amp; " Pickaxe"</f>
        <v>Gripped Composite Brass Pickaxe</v>
      </c>
      <c r="D58" s="21" t="str">
        <f>'Polycraft Tools'!I4</f>
        <v>Composite Brass</v>
      </c>
      <c r="E58" s="22" t="str">
        <f>'Molded Items'!$C$157</f>
        <v>Grip (Synthetic Rubber)</v>
      </c>
      <c r="F58" s="34" t="str">
        <f>[1]Enums!$A$90</f>
        <v>Iron</v>
      </c>
      <c r="G58" s="24">
        <v>1.25</v>
      </c>
      <c r="H58" s="24">
        <v>1.25</v>
      </c>
      <c r="I58" s="33">
        <v>8</v>
      </c>
      <c r="J58" s="21" t="b">
        <v>0</v>
      </c>
      <c r="K58" s="21"/>
    </row>
    <row r="59" spans="1:11" x14ac:dyDescent="0.2">
      <c r="A59" s="23" t="str">
        <f>[1]Enums!$A$167</f>
        <v>1.4.8</v>
      </c>
      <c r="B59" s="3" t="s">
        <v>2771</v>
      </c>
      <c r="C59" s="22" t="str">
        <f>[1]Enums!$A$84&amp;" "&amp;D59  &amp; " Pickaxe"</f>
        <v>Gripped Composite Bronze Pickaxe</v>
      </c>
      <c r="D59" s="21" t="str">
        <f>'Polycraft Tools'!I5</f>
        <v>Composite Bronze</v>
      </c>
      <c r="E59" s="22" t="str">
        <f>'Molded Items'!$C$157</f>
        <v>Grip (Synthetic Rubber)</v>
      </c>
      <c r="F59" s="34" t="str">
        <f>[1]Enums!$A$90</f>
        <v>Iron</v>
      </c>
      <c r="G59" s="24">
        <v>1.25</v>
      </c>
      <c r="H59" s="24">
        <v>1.25</v>
      </c>
      <c r="I59" s="33">
        <v>8</v>
      </c>
      <c r="J59" s="21" t="b">
        <v>0</v>
      </c>
      <c r="K59" s="21"/>
    </row>
    <row r="60" spans="1:11" x14ac:dyDescent="0.2">
      <c r="A60" s="23" t="str">
        <f>[1]Enums!$A$167</f>
        <v>1.4.8</v>
      </c>
      <c r="B60" s="3" t="s">
        <v>2772</v>
      </c>
      <c r="C60" s="22" t="str">
        <f>[1]Enums!$A$84&amp;" "&amp;D60  &amp; " Pickaxe"</f>
        <v>Gripped Composite Tungsten Carbide Pickaxe</v>
      </c>
      <c r="D60" s="21" t="str">
        <f>'Polycraft Tools'!I6</f>
        <v>Composite Tungsten Carbide</v>
      </c>
      <c r="E60" s="22" t="str">
        <f>'Molded Items'!$C$157</f>
        <v>Grip (Synthetic Rubber)</v>
      </c>
      <c r="F60" s="34" t="str">
        <f>[1]Enums!$A$92</f>
        <v>Diamond</v>
      </c>
      <c r="G60" s="24">
        <v>1.25</v>
      </c>
      <c r="H60" s="24">
        <v>1.25</v>
      </c>
      <c r="I60" s="33">
        <v>8</v>
      </c>
      <c r="J60" s="21" t="b">
        <v>0</v>
      </c>
      <c r="K60" s="21"/>
    </row>
    <row r="61" spans="1:11" x14ac:dyDescent="0.2">
      <c r="A61" s="23" t="str">
        <f>[1]Enums!$A$167</f>
        <v>1.4.8</v>
      </c>
      <c r="B61" s="3" t="s">
        <v>2773</v>
      </c>
      <c r="C61" s="22" t="str">
        <f>[1]Enums!$A$84&amp;" "&amp;D61  &amp; " Pickaxe"</f>
        <v>Gripped Composite Nichrome Pickaxe</v>
      </c>
      <c r="D61" s="21" t="str">
        <f>'Polycraft Tools'!I7</f>
        <v>Composite Nichrome</v>
      </c>
      <c r="E61" s="22" t="str">
        <f>'Molded Items'!$C$157</f>
        <v>Grip (Synthetic Rubber)</v>
      </c>
      <c r="F61" s="34" t="str">
        <f>[1]Enums!$A$91</f>
        <v>Golden</v>
      </c>
      <c r="G61" s="24">
        <v>1.25</v>
      </c>
      <c r="H61" s="24">
        <v>1.25</v>
      </c>
      <c r="I61" s="33">
        <v>8</v>
      </c>
      <c r="J61" s="21" t="b">
        <v>0</v>
      </c>
      <c r="K61" s="21"/>
    </row>
    <row r="62" spans="1:11" x14ac:dyDescent="0.2">
      <c r="A62" s="23" t="str">
        <f>[1]Enums!$A$167</f>
        <v>1.4.8</v>
      </c>
      <c r="B62" s="3" t="s">
        <v>2774</v>
      </c>
      <c r="C62" s="22" t="str">
        <f>[1]Enums!$A$84&amp;" "&amp;D62  &amp; " Pickaxe"</f>
        <v>Gripped Composite Antimony-Lead Pickaxe</v>
      </c>
      <c r="D62" s="21" t="str">
        <f>'Polycraft Tools'!I8</f>
        <v>Composite Antimony-Lead</v>
      </c>
      <c r="E62" s="22" t="str">
        <f>'Molded Items'!$C$157</f>
        <v>Grip (Synthetic Rubber)</v>
      </c>
      <c r="F62" s="34" t="str">
        <f>[1]Enums!$A$91</f>
        <v>Golden</v>
      </c>
      <c r="G62" s="24">
        <v>1.25</v>
      </c>
      <c r="H62" s="24">
        <v>1.25</v>
      </c>
      <c r="I62" s="33">
        <v>8</v>
      </c>
      <c r="J62" s="21" t="b">
        <v>0</v>
      </c>
      <c r="K62" s="21"/>
    </row>
    <row r="63" spans="1:11" x14ac:dyDescent="0.2">
      <c r="A63" s="23" t="str">
        <f>[1]Enums!$A$167</f>
        <v>1.4.8</v>
      </c>
      <c r="B63" s="3" t="s">
        <v>2775</v>
      </c>
      <c r="C63" s="22" t="str">
        <f>[1]Enums!$A$84&amp;" "&amp;D63  &amp; " Pickaxe"</f>
        <v>Gripped Engineered Steel Pickaxe</v>
      </c>
      <c r="D63" s="21" t="str">
        <f>'Polycraft Tools'!I9</f>
        <v>Engineered Steel</v>
      </c>
      <c r="E63" s="22" t="str">
        <f>'Molded Items'!$C$157</f>
        <v>Grip (Synthetic Rubber)</v>
      </c>
      <c r="F63" s="34" t="str">
        <f>[1]Enums!$A$90</f>
        <v>Iron</v>
      </c>
      <c r="G63" s="24">
        <v>1.25</v>
      </c>
      <c r="H63" s="24">
        <v>1.25</v>
      </c>
      <c r="I63" s="33">
        <v>8</v>
      </c>
      <c r="J63" s="21" t="b">
        <v>0</v>
      </c>
      <c r="K63" s="21"/>
    </row>
    <row r="64" spans="1:11" x14ac:dyDescent="0.2">
      <c r="A64" s="23" t="str">
        <f>[1]Enums!$A$167</f>
        <v>1.4.8</v>
      </c>
      <c r="B64" s="3" t="s">
        <v>2776</v>
      </c>
      <c r="C64" s="22" t="str">
        <f>[1]Enums!$A$84&amp;" "&amp;D64  &amp; " Pickaxe"</f>
        <v>Gripped Engineered Stainless Steel Pickaxe</v>
      </c>
      <c r="D64" s="21" t="str">
        <f>'Polycraft Tools'!I10</f>
        <v>Engineered Stainless Steel</v>
      </c>
      <c r="E64" s="22" t="str">
        <f>'Molded Items'!$C$157</f>
        <v>Grip (Synthetic Rubber)</v>
      </c>
      <c r="F64" s="34" t="str">
        <f>[1]Enums!$A$90</f>
        <v>Iron</v>
      </c>
      <c r="G64" s="24">
        <v>1.25</v>
      </c>
      <c r="H64" s="24">
        <v>1.25</v>
      </c>
      <c r="I64" s="33">
        <v>8</v>
      </c>
      <c r="J64" s="21" t="b">
        <v>0</v>
      </c>
      <c r="K64" s="21"/>
    </row>
    <row r="65" spans="1:11" x14ac:dyDescent="0.2">
      <c r="A65" s="23" t="str">
        <f>[1]Enums!$A$167</f>
        <v>1.4.8</v>
      </c>
      <c r="B65" s="3" t="s">
        <v>2777</v>
      </c>
      <c r="C65" s="22" t="str">
        <f>[1]Enums!$A$84&amp;" "&amp;D65  &amp; " Pickaxe"</f>
        <v>Gripped Engineered Brass Pickaxe</v>
      </c>
      <c r="D65" s="21" t="str">
        <f>'Polycraft Tools'!I11</f>
        <v>Engineered Brass</v>
      </c>
      <c r="E65" s="22" t="str">
        <f>'Molded Items'!$C$157</f>
        <v>Grip (Synthetic Rubber)</v>
      </c>
      <c r="F65" s="34" t="str">
        <f>[1]Enums!$A$90</f>
        <v>Iron</v>
      </c>
      <c r="G65" s="24">
        <v>1.25</v>
      </c>
      <c r="H65" s="24">
        <v>1.25</v>
      </c>
      <c r="I65" s="33">
        <v>8</v>
      </c>
      <c r="J65" s="21" t="b">
        <v>0</v>
      </c>
      <c r="K65" s="21"/>
    </row>
    <row r="66" spans="1:11" x14ac:dyDescent="0.2">
      <c r="A66" s="23" t="str">
        <f>[1]Enums!$A$167</f>
        <v>1.4.8</v>
      </c>
      <c r="B66" s="3" t="s">
        <v>2778</v>
      </c>
      <c r="C66" s="22" t="str">
        <f>[1]Enums!$A$84&amp;" "&amp;D66  &amp; " Pickaxe"</f>
        <v>Gripped Engineered Bronze Pickaxe</v>
      </c>
      <c r="D66" s="21" t="str">
        <f>'Polycraft Tools'!I12</f>
        <v>Engineered Bronze</v>
      </c>
      <c r="E66" s="22" t="str">
        <f>'Molded Items'!$C$157</f>
        <v>Grip (Synthetic Rubber)</v>
      </c>
      <c r="F66" s="34" t="str">
        <f>[1]Enums!$A$90</f>
        <v>Iron</v>
      </c>
      <c r="G66" s="24">
        <v>1.25</v>
      </c>
      <c r="H66" s="24">
        <v>1.25</v>
      </c>
      <c r="I66" s="33">
        <v>8</v>
      </c>
      <c r="J66" s="21" t="b">
        <v>0</v>
      </c>
      <c r="K66" s="21"/>
    </row>
    <row r="67" spans="1:11" x14ac:dyDescent="0.2">
      <c r="A67" s="23" t="str">
        <f>[1]Enums!$A$167</f>
        <v>1.4.8</v>
      </c>
      <c r="B67" s="3" t="s">
        <v>2779</v>
      </c>
      <c r="C67" s="22" t="str">
        <f>[1]Enums!$A$84&amp;" "&amp;D67  &amp; " Pickaxe"</f>
        <v>Gripped Engineered Tungsten Carbide Pickaxe</v>
      </c>
      <c r="D67" s="21" t="str">
        <f>'Polycraft Tools'!I13</f>
        <v>Engineered Tungsten Carbide</v>
      </c>
      <c r="E67" s="22" t="str">
        <f>'Molded Items'!$C$157</f>
        <v>Grip (Synthetic Rubber)</v>
      </c>
      <c r="F67" s="34" t="str">
        <f>[1]Enums!$A$92</f>
        <v>Diamond</v>
      </c>
      <c r="G67" s="24">
        <v>1.25</v>
      </c>
      <c r="H67" s="24">
        <v>1.25</v>
      </c>
      <c r="I67" s="33">
        <v>8</v>
      </c>
      <c r="J67" s="21" t="b">
        <v>0</v>
      </c>
      <c r="K67" s="21"/>
    </row>
    <row r="68" spans="1:11" x14ac:dyDescent="0.2">
      <c r="A68" s="23" t="str">
        <f>[1]Enums!$A$167</f>
        <v>1.4.8</v>
      </c>
      <c r="B68" s="3" t="s">
        <v>2780</v>
      </c>
      <c r="C68" s="22" t="str">
        <f>[1]Enums!$A$84&amp;" "&amp;D68  &amp; " Pickaxe"</f>
        <v>Gripped Engineered Nichrome Pickaxe</v>
      </c>
      <c r="D68" s="21" t="str">
        <f>'Polycraft Tools'!I14</f>
        <v>Engineered Nichrome</v>
      </c>
      <c r="E68" s="22" t="str">
        <f>'Molded Items'!$C$157</f>
        <v>Grip (Synthetic Rubber)</v>
      </c>
      <c r="F68" s="34" t="str">
        <f>[1]Enums!$A$91</f>
        <v>Golden</v>
      </c>
      <c r="G68" s="24">
        <v>1.25</v>
      </c>
      <c r="H68" s="24">
        <v>1.25</v>
      </c>
      <c r="I68" s="33">
        <v>8</v>
      </c>
      <c r="J68" s="21" t="b">
        <v>0</v>
      </c>
      <c r="K68" s="21"/>
    </row>
    <row r="69" spans="1:11" x14ac:dyDescent="0.2">
      <c r="A69" s="23" t="str">
        <f>[1]Enums!$A$167</f>
        <v>1.4.8</v>
      </c>
      <c r="B69" s="3" t="s">
        <v>2781</v>
      </c>
      <c r="C69" s="22" t="str">
        <f>[1]Enums!$A$84&amp;" "&amp;D69  &amp; " Pickaxe"</f>
        <v>Gripped Engineered Antimony-Lead Pickaxe</v>
      </c>
      <c r="D69" s="21" t="str">
        <f>'Polycraft Tools'!I15</f>
        <v>Engineered Antimony-Lead</v>
      </c>
      <c r="E69" s="22" t="str">
        <f>'Molded Items'!$C$157</f>
        <v>Grip (Synthetic Rubber)</v>
      </c>
      <c r="F69" s="34" t="str">
        <f>[1]Enums!$A$91</f>
        <v>Golden</v>
      </c>
      <c r="G69" s="24">
        <v>1.25</v>
      </c>
      <c r="H69" s="24">
        <v>1.25</v>
      </c>
      <c r="I69" s="33">
        <v>8</v>
      </c>
      <c r="J69" s="21" t="b">
        <v>0</v>
      </c>
      <c r="K69" s="21"/>
    </row>
    <row r="70" spans="1:11" x14ac:dyDescent="0.2">
      <c r="A70" s="23" t="str">
        <f>[1]Enums!$A$167</f>
        <v>1.4.8</v>
      </c>
      <c r="B70" s="3" t="s">
        <v>2782</v>
      </c>
      <c r="C70" s="22" t="str">
        <f>[1]Enums!$A$84&amp;" "&amp;D70  &amp; " Pickaxe"</f>
        <v>Gripped Composite Iron Pickaxe</v>
      </c>
      <c r="D70" s="21" t="str">
        <f>'Polycraft Tools'!I16</f>
        <v>Composite Iron</v>
      </c>
      <c r="E70" s="22" t="str">
        <f>'Molded Items'!$C$157</f>
        <v>Grip (Synthetic Rubber)</v>
      </c>
      <c r="F70" s="34" t="str">
        <f>[1]Enums!$A$90</f>
        <v>Iron</v>
      </c>
      <c r="G70" s="24">
        <v>1.25</v>
      </c>
      <c r="H70" s="24">
        <v>1.25</v>
      </c>
      <c r="I70" s="33">
        <v>8</v>
      </c>
      <c r="J70" s="21" t="b">
        <v>0</v>
      </c>
      <c r="K70" s="21"/>
    </row>
    <row r="71" spans="1:11" x14ac:dyDescent="0.2">
      <c r="A71" s="23" t="str">
        <f>[1]Enums!$A$167</f>
        <v>1.4.8</v>
      </c>
      <c r="B71" s="3" t="s">
        <v>2783</v>
      </c>
      <c r="C71" s="22" t="str">
        <f>[1]Enums!$A$84&amp;" "&amp;D71  &amp; " Pickaxe"</f>
        <v>Gripped Engineered Iron Pickaxe</v>
      </c>
      <c r="D71" s="21" t="str">
        <f>'Polycraft Tools'!I17</f>
        <v>Engineered Iron</v>
      </c>
      <c r="E71" s="22" t="str">
        <f>'Molded Items'!$C$157</f>
        <v>Grip (Synthetic Rubber)</v>
      </c>
      <c r="F71" s="34" t="str">
        <f>[1]Enums!$A$90</f>
        <v>Iron</v>
      </c>
      <c r="G71" s="24">
        <v>1.25</v>
      </c>
      <c r="H71" s="24">
        <v>1.25</v>
      </c>
      <c r="I71" s="33">
        <v>8</v>
      </c>
      <c r="J71" s="21" t="b">
        <v>0</v>
      </c>
      <c r="K71" s="21"/>
    </row>
    <row r="72" spans="1:11" x14ac:dyDescent="0.2">
      <c r="A72" s="23" t="str">
        <f>[1]Enums!$A$167</f>
        <v>1.4.8</v>
      </c>
      <c r="B72" s="3" t="s">
        <v>2784</v>
      </c>
      <c r="C72" s="22" t="str">
        <f>[1]Enums!$A$84&amp;" "&amp;D72  &amp; " Pickaxe"</f>
        <v>Gripped Composite Diamond Pickaxe</v>
      </c>
      <c r="D72" s="21" t="str">
        <f>'Polycraft Tools'!I18</f>
        <v>Composite Diamond</v>
      </c>
      <c r="E72" s="22" t="str">
        <f>'Molded Items'!$C$157</f>
        <v>Grip (Synthetic Rubber)</v>
      </c>
      <c r="F72" s="34" t="str">
        <f>[1]Enums!$A$92</f>
        <v>Diamond</v>
      </c>
      <c r="G72" s="24">
        <v>1.25</v>
      </c>
      <c r="H72" s="24">
        <v>1.25</v>
      </c>
      <c r="I72" s="33">
        <v>8</v>
      </c>
      <c r="J72" s="21" t="b">
        <v>0</v>
      </c>
      <c r="K72" s="21"/>
    </row>
    <row r="73" spans="1:11" x14ac:dyDescent="0.2">
      <c r="A73" s="23" t="str">
        <f>[1]Enums!$A$167</f>
        <v>1.4.8</v>
      </c>
      <c r="B73" s="3" t="s">
        <v>2785</v>
      </c>
      <c r="C73" s="22" t="str">
        <f>[1]Enums!$A$84&amp;" "&amp;D73  &amp; " Pickaxe"</f>
        <v>Gripped Engineered Diamond Pickaxe</v>
      </c>
      <c r="D73" s="21" t="str">
        <f>'Polycraft Tools'!I19</f>
        <v>Engineered Diamond</v>
      </c>
      <c r="E73" s="22" t="str">
        <f>'Molded Items'!$C$157</f>
        <v>Grip (Synthetic Rubber)</v>
      </c>
      <c r="F73" s="34" t="str">
        <f>[1]Enums!$A$92</f>
        <v>Diamond</v>
      </c>
      <c r="G73" s="24">
        <v>1.25</v>
      </c>
      <c r="H73" s="24">
        <v>1.25</v>
      </c>
      <c r="I73" s="33">
        <v>8</v>
      </c>
      <c r="J73" s="21" t="b">
        <v>0</v>
      </c>
      <c r="K73" s="21"/>
    </row>
    <row r="74" spans="1:11" x14ac:dyDescent="0.2">
      <c r="A74" s="23" t="str">
        <f>[1]Enums!$A$167</f>
        <v>1.4.8</v>
      </c>
      <c r="B74" s="3" t="s">
        <v>2786</v>
      </c>
      <c r="C74" s="22" t="str">
        <f>[1]Enums!$A$84&amp;" "&amp;D74  &amp; " Shovel"</f>
        <v>Gripped Composite Steel Shovel</v>
      </c>
      <c r="D74" s="21" t="str">
        <f>'Polycraft Tools'!I2</f>
        <v>Composite Steel</v>
      </c>
      <c r="E74" s="22" t="str">
        <f>'Molded Items'!$C$157</f>
        <v>Grip (Synthetic Rubber)</v>
      </c>
      <c r="F74" s="34" t="str">
        <f>[1]Enums!$A$90</f>
        <v>Iron</v>
      </c>
      <c r="G74" s="24">
        <v>1.25</v>
      </c>
      <c r="H74" s="24">
        <v>1.25</v>
      </c>
      <c r="I74" s="33">
        <v>8</v>
      </c>
      <c r="J74" s="21" t="b">
        <v>0</v>
      </c>
      <c r="K74" s="21"/>
    </row>
    <row r="75" spans="1:11" x14ac:dyDescent="0.2">
      <c r="A75" s="23" t="str">
        <f>[1]Enums!$A$167</f>
        <v>1.4.8</v>
      </c>
      <c r="B75" s="3" t="s">
        <v>2787</v>
      </c>
      <c r="C75" s="22" t="str">
        <f>[1]Enums!$A$84&amp;" "&amp;D75  &amp; " Shovel"</f>
        <v>Gripped Composite Stainless Steel Shovel</v>
      </c>
      <c r="D75" s="21" t="str">
        <f>'Polycraft Tools'!I3</f>
        <v>Composite Stainless Steel</v>
      </c>
      <c r="E75" s="22" t="str">
        <f>'Molded Items'!$C$157</f>
        <v>Grip (Synthetic Rubber)</v>
      </c>
      <c r="F75" s="34" t="str">
        <f>[1]Enums!$A$90</f>
        <v>Iron</v>
      </c>
      <c r="G75" s="24">
        <v>1.25</v>
      </c>
      <c r="H75" s="24">
        <v>1.25</v>
      </c>
      <c r="I75" s="33">
        <v>8</v>
      </c>
      <c r="J75" s="21" t="b">
        <v>0</v>
      </c>
      <c r="K75" s="21"/>
    </row>
    <row r="76" spans="1:11" x14ac:dyDescent="0.2">
      <c r="A76" s="23" t="str">
        <f>[1]Enums!$A$167</f>
        <v>1.4.8</v>
      </c>
      <c r="B76" s="3" t="s">
        <v>2788</v>
      </c>
      <c r="C76" s="22" t="str">
        <f>[1]Enums!$A$84&amp;" "&amp;D76  &amp; " Shovel"</f>
        <v>Gripped Composite Brass Shovel</v>
      </c>
      <c r="D76" s="21" t="str">
        <f>'Polycraft Tools'!I4</f>
        <v>Composite Brass</v>
      </c>
      <c r="E76" s="22" t="str">
        <f>'Molded Items'!$C$157</f>
        <v>Grip (Synthetic Rubber)</v>
      </c>
      <c r="F76" s="34" t="str">
        <f>[1]Enums!$A$90</f>
        <v>Iron</v>
      </c>
      <c r="G76" s="24">
        <v>1.25</v>
      </c>
      <c r="H76" s="24">
        <v>1.25</v>
      </c>
      <c r="I76" s="33">
        <v>8</v>
      </c>
      <c r="J76" s="21" t="b">
        <v>0</v>
      </c>
      <c r="K76" s="21"/>
    </row>
    <row r="77" spans="1:11" x14ac:dyDescent="0.2">
      <c r="A77" s="23" t="str">
        <f>[1]Enums!$A$167</f>
        <v>1.4.8</v>
      </c>
      <c r="B77" s="3" t="s">
        <v>2789</v>
      </c>
      <c r="C77" s="22" t="str">
        <f>[1]Enums!$A$84&amp;" "&amp;D77  &amp; " Shovel"</f>
        <v>Gripped Composite Bronze Shovel</v>
      </c>
      <c r="D77" s="21" t="str">
        <f>'Polycraft Tools'!I5</f>
        <v>Composite Bronze</v>
      </c>
      <c r="E77" s="22" t="str">
        <f>'Molded Items'!$C$157</f>
        <v>Grip (Synthetic Rubber)</v>
      </c>
      <c r="F77" s="34" t="str">
        <f>[1]Enums!$A$90</f>
        <v>Iron</v>
      </c>
      <c r="G77" s="24">
        <v>1.25</v>
      </c>
      <c r="H77" s="24">
        <v>1.25</v>
      </c>
      <c r="I77" s="33">
        <v>8</v>
      </c>
      <c r="J77" s="21" t="b">
        <v>0</v>
      </c>
      <c r="K77" s="21"/>
    </row>
    <row r="78" spans="1:11" x14ac:dyDescent="0.2">
      <c r="A78" s="23" t="str">
        <f>[1]Enums!$A$167</f>
        <v>1.4.8</v>
      </c>
      <c r="B78" s="3" t="s">
        <v>2790</v>
      </c>
      <c r="C78" s="22" t="str">
        <f>[1]Enums!$A$84&amp;" "&amp;D78  &amp; " Shovel"</f>
        <v>Gripped Composite Tungsten Carbide Shovel</v>
      </c>
      <c r="D78" s="21" t="str">
        <f>'Polycraft Tools'!I6</f>
        <v>Composite Tungsten Carbide</v>
      </c>
      <c r="E78" s="22" t="str">
        <f>'Molded Items'!$C$157</f>
        <v>Grip (Synthetic Rubber)</v>
      </c>
      <c r="F78" s="34" t="str">
        <f>[1]Enums!$A$92</f>
        <v>Diamond</v>
      </c>
      <c r="G78" s="24">
        <v>1.25</v>
      </c>
      <c r="H78" s="24">
        <v>1.25</v>
      </c>
      <c r="I78" s="33">
        <v>8</v>
      </c>
      <c r="J78" s="21" t="b">
        <v>0</v>
      </c>
      <c r="K78" s="21"/>
    </row>
    <row r="79" spans="1:11" x14ac:dyDescent="0.2">
      <c r="A79" s="23" t="str">
        <f>[1]Enums!$A$167</f>
        <v>1.4.8</v>
      </c>
      <c r="B79" s="3" t="s">
        <v>2791</v>
      </c>
      <c r="C79" s="22" t="str">
        <f>[1]Enums!$A$84&amp;" "&amp;D79  &amp; " Shovel"</f>
        <v>Gripped Composite Nichrome Shovel</v>
      </c>
      <c r="D79" s="21" t="str">
        <f>'Polycraft Tools'!I7</f>
        <v>Composite Nichrome</v>
      </c>
      <c r="E79" s="22" t="str">
        <f>'Molded Items'!$C$157</f>
        <v>Grip (Synthetic Rubber)</v>
      </c>
      <c r="F79" s="34" t="str">
        <f>[1]Enums!$A$91</f>
        <v>Golden</v>
      </c>
      <c r="G79" s="24">
        <v>1.25</v>
      </c>
      <c r="H79" s="24">
        <v>1.25</v>
      </c>
      <c r="I79" s="33">
        <v>8</v>
      </c>
      <c r="J79" s="21" t="b">
        <v>0</v>
      </c>
      <c r="K79" s="21"/>
    </row>
    <row r="80" spans="1:11" x14ac:dyDescent="0.2">
      <c r="A80" s="23" t="str">
        <f>[1]Enums!$A$167</f>
        <v>1.4.8</v>
      </c>
      <c r="B80" s="3" t="s">
        <v>2792</v>
      </c>
      <c r="C80" s="22" t="str">
        <f>[1]Enums!$A$84&amp;" "&amp;D80  &amp; " Shovel"</f>
        <v>Gripped Composite Antimony-Lead Shovel</v>
      </c>
      <c r="D80" s="21" t="str">
        <f>'Polycraft Tools'!I8</f>
        <v>Composite Antimony-Lead</v>
      </c>
      <c r="E80" s="22" t="str">
        <f>'Molded Items'!$C$157</f>
        <v>Grip (Synthetic Rubber)</v>
      </c>
      <c r="F80" s="34" t="str">
        <f>[1]Enums!$A$91</f>
        <v>Golden</v>
      </c>
      <c r="G80" s="24">
        <v>1.25</v>
      </c>
      <c r="H80" s="24">
        <v>1.25</v>
      </c>
      <c r="I80" s="33">
        <v>8</v>
      </c>
      <c r="J80" s="21" t="b">
        <v>0</v>
      </c>
      <c r="K80" s="21"/>
    </row>
    <row r="81" spans="1:11" x14ac:dyDescent="0.2">
      <c r="A81" s="23" t="str">
        <f>[1]Enums!$A$167</f>
        <v>1.4.8</v>
      </c>
      <c r="B81" s="3" t="s">
        <v>2793</v>
      </c>
      <c r="C81" s="22" t="str">
        <f>[1]Enums!$A$84&amp;" "&amp;D81  &amp; " Shovel"</f>
        <v>Gripped Engineered Steel Shovel</v>
      </c>
      <c r="D81" s="21" t="str">
        <f>'Polycraft Tools'!I9</f>
        <v>Engineered Steel</v>
      </c>
      <c r="E81" s="22" t="str">
        <f>'Molded Items'!$C$157</f>
        <v>Grip (Synthetic Rubber)</v>
      </c>
      <c r="F81" s="34" t="str">
        <f>[1]Enums!$A$90</f>
        <v>Iron</v>
      </c>
      <c r="G81" s="24">
        <v>1.25</v>
      </c>
      <c r="H81" s="24">
        <v>1.25</v>
      </c>
      <c r="I81" s="33">
        <v>8</v>
      </c>
      <c r="J81" s="21" t="b">
        <v>0</v>
      </c>
      <c r="K81" s="21"/>
    </row>
    <row r="82" spans="1:11" x14ac:dyDescent="0.2">
      <c r="A82" s="23" t="str">
        <f>[1]Enums!$A$167</f>
        <v>1.4.8</v>
      </c>
      <c r="B82" s="3" t="s">
        <v>2794</v>
      </c>
      <c r="C82" s="22" t="str">
        <f>[1]Enums!$A$84&amp;" "&amp;D82  &amp; " Shovel"</f>
        <v>Gripped Engineered Stainless Steel Shovel</v>
      </c>
      <c r="D82" s="21" t="str">
        <f>'Polycraft Tools'!I10</f>
        <v>Engineered Stainless Steel</v>
      </c>
      <c r="E82" s="22" t="str">
        <f>'Molded Items'!$C$157</f>
        <v>Grip (Synthetic Rubber)</v>
      </c>
      <c r="F82" s="34" t="str">
        <f>[1]Enums!$A$90</f>
        <v>Iron</v>
      </c>
      <c r="G82" s="24">
        <v>1.25</v>
      </c>
      <c r="H82" s="24">
        <v>1.25</v>
      </c>
      <c r="I82" s="33">
        <v>8</v>
      </c>
      <c r="J82" s="21" t="b">
        <v>0</v>
      </c>
      <c r="K82" s="21"/>
    </row>
    <row r="83" spans="1:11" x14ac:dyDescent="0.2">
      <c r="A83" s="23" t="str">
        <f>[1]Enums!$A$167</f>
        <v>1.4.8</v>
      </c>
      <c r="B83" s="3" t="s">
        <v>2795</v>
      </c>
      <c r="C83" s="22" t="str">
        <f>[1]Enums!$A$84&amp;" "&amp;D83  &amp; " Shovel"</f>
        <v>Gripped Engineered Brass Shovel</v>
      </c>
      <c r="D83" s="21" t="str">
        <f>'Polycraft Tools'!I11</f>
        <v>Engineered Brass</v>
      </c>
      <c r="E83" s="22" t="str">
        <f>'Molded Items'!$C$157</f>
        <v>Grip (Synthetic Rubber)</v>
      </c>
      <c r="F83" s="34" t="str">
        <f>[1]Enums!$A$90</f>
        <v>Iron</v>
      </c>
      <c r="G83" s="24">
        <v>1.25</v>
      </c>
      <c r="H83" s="24">
        <v>1.25</v>
      </c>
      <c r="I83" s="33">
        <v>8</v>
      </c>
      <c r="J83" s="21" t="b">
        <v>0</v>
      </c>
      <c r="K83" s="21"/>
    </row>
    <row r="84" spans="1:11" x14ac:dyDescent="0.2">
      <c r="A84" s="23" t="str">
        <f>[1]Enums!$A$167</f>
        <v>1.4.8</v>
      </c>
      <c r="B84" s="3" t="s">
        <v>2796</v>
      </c>
      <c r="C84" s="22" t="str">
        <f>[1]Enums!$A$84&amp;" "&amp;D84  &amp; " Shovel"</f>
        <v>Gripped Engineered Bronze Shovel</v>
      </c>
      <c r="D84" s="21" t="str">
        <f>'Polycraft Tools'!I12</f>
        <v>Engineered Bronze</v>
      </c>
      <c r="E84" s="22" t="str">
        <f>'Molded Items'!$C$157</f>
        <v>Grip (Synthetic Rubber)</v>
      </c>
      <c r="F84" s="34" t="str">
        <f>[1]Enums!$A$90</f>
        <v>Iron</v>
      </c>
      <c r="G84" s="24">
        <v>1.25</v>
      </c>
      <c r="H84" s="24">
        <v>1.25</v>
      </c>
      <c r="I84" s="33">
        <v>8</v>
      </c>
      <c r="J84" s="21" t="b">
        <v>0</v>
      </c>
      <c r="K84" s="21"/>
    </row>
    <row r="85" spans="1:11" x14ac:dyDescent="0.2">
      <c r="A85" s="23" t="str">
        <f>[1]Enums!$A$167</f>
        <v>1.4.8</v>
      </c>
      <c r="B85" s="3" t="s">
        <v>2797</v>
      </c>
      <c r="C85" s="22" t="str">
        <f>[1]Enums!$A$84&amp;" "&amp;D85  &amp; " Shovel"</f>
        <v>Gripped Engineered Tungsten Carbide Shovel</v>
      </c>
      <c r="D85" s="21" t="str">
        <f>'Polycraft Tools'!I13</f>
        <v>Engineered Tungsten Carbide</v>
      </c>
      <c r="E85" s="22" t="str">
        <f>'Molded Items'!$C$157</f>
        <v>Grip (Synthetic Rubber)</v>
      </c>
      <c r="F85" s="34" t="str">
        <f>[1]Enums!$A$92</f>
        <v>Diamond</v>
      </c>
      <c r="G85" s="24">
        <v>1.25</v>
      </c>
      <c r="H85" s="24">
        <v>1.25</v>
      </c>
      <c r="I85" s="33">
        <v>8</v>
      </c>
      <c r="J85" s="21" t="b">
        <v>0</v>
      </c>
      <c r="K85" s="21"/>
    </row>
    <row r="86" spans="1:11" x14ac:dyDescent="0.2">
      <c r="A86" s="23" t="str">
        <f>[1]Enums!$A$167</f>
        <v>1.4.8</v>
      </c>
      <c r="B86" s="3" t="s">
        <v>2798</v>
      </c>
      <c r="C86" s="22" t="str">
        <f>[1]Enums!$A$84&amp;" "&amp;D86  &amp; " Shovel"</f>
        <v>Gripped Engineered Nichrome Shovel</v>
      </c>
      <c r="D86" s="21" t="str">
        <f>'Polycraft Tools'!I14</f>
        <v>Engineered Nichrome</v>
      </c>
      <c r="E86" s="22" t="str">
        <f>'Molded Items'!$C$157</f>
        <v>Grip (Synthetic Rubber)</v>
      </c>
      <c r="F86" s="34" t="str">
        <f>[1]Enums!$A$91</f>
        <v>Golden</v>
      </c>
      <c r="G86" s="24">
        <v>1.25</v>
      </c>
      <c r="H86" s="24">
        <v>1.25</v>
      </c>
      <c r="I86" s="33">
        <v>8</v>
      </c>
      <c r="J86" s="21" t="b">
        <v>0</v>
      </c>
      <c r="K86" s="21"/>
    </row>
    <row r="87" spans="1:11" x14ac:dyDescent="0.2">
      <c r="A87" s="23" t="str">
        <f>[1]Enums!$A$167</f>
        <v>1.4.8</v>
      </c>
      <c r="B87" s="3" t="s">
        <v>2799</v>
      </c>
      <c r="C87" s="22" t="str">
        <f>[1]Enums!$A$84&amp;" "&amp;D87  &amp; " Shovel"</f>
        <v>Gripped Engineered Antimony-Lead Shovel</v>
      </c>
      <c r="D87" s="21" t="str">
        <f>'Polycraft Tools'!I15</f>
        <v>Engineered Antimony-Lead</v>
      </c>
      <c r="E87" s="22" t="str">
        <f>'Molded Items'!$C$157</f>
        <v>Grip (Synthetic Rubber)</v>
      </c>
      <c r="F87" s="34" t="str">
        <f>[1]Enums!$A$91</f>
        <v>Golden</v>
      </c>
      <c r="G87" s="24">
        <v>1.25</v>
      </c>
      <c r="H87" s="24">
        <v>1.25</v>
      </c>
      <c r="I87" s="33">
        <v>8</v>
      </c>
      <c r="J87" s="21" t="b">
        <v>0</v>
      </c>
      <c r="K87" s="21"/>
    </row>
    <row r="88" spans="1:11" x14ac:dyDescent="0.2">
      <c r="A88" s="23" t="str">
        <f>[1]Enums!$A$167</f>
        <v>1.4.8</v>
      </c>
      <c r="B88" s="3" t="s">
        <v>2800</v>
      </c>
      <c r="C88" s="22" t="str">
        <f>[1]Enums!$A$84&amp;" "&amp;D88  &amp; " Shovel"</f>
        <v>Gripped Composite Iron Shovel</v>
      </c>
      <c r="D88" s="21" t="str">
        <f>'Polycraft Tools'!I16</f>
        <v>Composite Iron</v>
      </c>
      <c r="E88" s="22" t="str">
        <f>'Molded Items'!$C$157</f>
        <v>Grip (Synthetic Rubber)</v>
      </c>
      <c r="F88" s="34" t="str">
        <f>[1]Enums!$A$90</f>
        <v>Iron</v>
      </c>
      <c r="G88" s="24">
        <v>1.25</v>
      </c>
      <c r="H88" s="24">
        <v>1.25</v>
      </c>
      <c r="I88" s="33">
        <v>8</v>
      </c>
      <c r="J88" s="21" t="b">
        <v>0</v>
      </c>
      <c r="K88" s="21"/>
    </row>
    <row r="89" spans="1:11" x14ac:dyDescent="0.2">
      <c r="A89" s="23" t="str">
        <f>[1]Enums!$A$167</f>
        <v>1.4.8</v>
      </c>
      <c r="B89" s="3" t="s">
        <v>2801</v>
      </c>
      <c r="C89" s="22" t="str">
        <f>[1]Enums!$A$84&amp;" "&amp;D89  &amp; " Shovel"</f>
        <v>Gripped Engineered Iron Shovel</v>
      </c>
      <c r="D89" s="21" t="str">
        <f>'Polycraft Tools'!I17</f>
        <v>Engineered Iron</v>
      </c>
      <c r="E89" s="22" t="str">
        <f>'Molded Items'!$C$157</f>
        <v>Grip (Synthetic Rubber)</v>
      </c>
      <c r="F89" s="34" t="str">
        <f>[1]Enums!$A$90</f>
        <v>Iron</v>
      </c>
      <c r="G89" s="24">
        <v>1.25</v>
      </c>
      <c r="H89" s="24">
        <v>1.25</v>
      </c>
      <c r="I89" s="33">
        <v>8</v>
      </c>
      <c r="J89" s="21" t="b">
        <v>0</v>
      </c>
      <c r="K89" s="21"/>
    </row>
    <row r="90" spans="1:11" x14ac:dyDescent="0.2">
      <c r="A90" s="23" t="str">
        <f>[1]Enums!$A$167</f>
        <v>1.4.8</v>
      </c>
      <c r="B90" s="3" t="s">
        <v>2802</v>
      </c>
      <c r="C90" s="22" t="str">
        <f>[1]Enums!$A$84&amp;" "&amp;D90  &amp; " Shovel"</f>
        <v>Gripped Composite Diamond Shovel</v>
      </c>
      <c r="D90" s="21" t="str">
        <f>'Polycraft Tools'!I18</f>
        <v>Composite Diamond</v>
      </c>
      <c r="E90" s="22" t="str">
        <f>'Molded Items'!$C$157</f>
        <v>Grip (Synthetic Rubber)</v>
      </c>
      <c r="F90" s="34" t="str">
        <f>[1]Enums!$A$92</f>
        <v>Diamond</v>
      </c>
      <c r="G90" s="24">
        <v>1.25</v>
      </c>
      <c r="H90" s="24">
        <v>1.25</v>
      </c>
      <c r="I90" s="33">
        <v>8</v>
      </c>
      <c r="J90" s="21" t="b">
        <v>0</v>
      </c>
      <c r="K90" s="21"/>
    </row>
    <row r="91" spans="1:11" x14ac:dyDescent="0.2">
      <c r="A91" s="23" t="str">
        <f>[1]Enums!$A$167</f>
        <v>1.4.8</v>
      </c>
      <c r="B91" s="3" t="s">
        <v>2803</v>
      </c>
      <c r="C91" s="22" t="str">
        <f>[1]Enums!$A$84&amp;" "&amp;D91  &amp; " Shovel"</f>
        <v>Gripped Engineered Diamond Shovel</v>
      </c>
      <c r="D91" s="21" t="str">
        <f>'Polycraft Tools'!I19</f>
        <v>Engineered Diamond</v>
      </c>
      <c r="E91" s="22" t="str">
        <f>'Molded Items'!$C$157</f>
        <v>Grip (Synthetic Rubber)</v>
      </c>
      <c r="F91" s="34" t="str">
        <f>[1]Enums!$A$92</f>
        <v>Diamond</v>
      </c>
      <c r="G91" s="24">
        <v>1.25</v>
      </c>
      <c r="H91" s="24">
        <v>1.25</v>
      </c>
      <c r="I91" s="33">
        <v>8</v>
      </c>
      <c r="J91" s="21" t="b">
        <v>0</v>
      </c>
      <c r="K91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K22" sqref="K22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[1]Enums!$A$133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[1]Enums!$A$85</f>
        <v>Synthetic Gripped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[1]Enums!$A$134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[1]Enums!$A$88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[1]Enums!$A$134</f>
        <v>1.0.0</v>
      </c>
      <c r="B3" s="38" t="s">
        <v>1826</v>
      </c>
      <c r="C3" s="34" t="str">
        <f t="shared" si="0"/>
        <v>Stone Pogo Stick</v>
      </c>
      <c r="D3" s="34" t="str">
        <f>[1]Enums!$A$89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[1]Enums!$A$134</f>
        <v>1.0.0</v>
      </c>
      <c r="B4" s="38" t="s">
        <v>1825</v>
      </c>
      <c r="C4" s="34" t="str">
        <f t="shared" si="0"/>
        <v>Iron Pogo Stick</v>
      </c>
      <c r="D4" s="34" t="str">
        <f>[1]Enums!$A$90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[1]Enums!$A$134</f>
        <v>1.0.0</v>
      </c>
      <c r="B5" s="38" t="s">
        <v>1824</v>
      </c>
      <c r="C5" s="34" t="str">
        <f t="shared" si="0"/>
        <v>Golden Pogo Stick</v>
      </c>
      <c r="D5" s="34" t="str">
        <f>[1]Enums!$A$91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[1]Enums!$A$134</f>
        <v>1.0.0</v>
      </c>
      <c r="B6" s="38" t="s">
        <v>1823</v>
      </c>
      <c r="C6" s="34" t="str">
        <f t="shared" si="0"/>
        <v>Diamond Pogo Stick</v>
      </c>
      <c r="D6" s="34" t="str">
        <f>[1]Enums!$A$92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[1]Enums!$A$134</f>
        <v>1.0.0</v>
      </c>
      <c r="B7" s="38" t="s">
        <v>1822</v>
      </c>
      <c r="C7" s="34" t="str">
        <f t="shared" si="0"/>
        <v>Magic Pogo Stick</v>
      </c>
      <c r="D7" s="34" t="str">
        <f>[1]Enums!$A$93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[1]Enums!$A$134</f>
        <v>1.0.0</v>
      </c>
      <c r="B8" s="38" t="s">
        <v>1821</v>
      </c>
      <c r="C8" s="34" t="str">
        <f>[1]Enums!$A$84&amp;" "&amp;I8</f>
        <v>Gripped Wooden Pogo Stick</v>
      </c>
      <c r="D8" s="34" t="str">
        <f>[1]Enums!$A$88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[1]Enums!$A$134</f>
        <v>1.0.0</v>
      </c>
      <c r="B9" s="38" t="s">
        <v>1820</v>
      </c>
      <c r="C9" s="34" t="str">
        <f>[1]Enums!$A$84&amp;" "&amp;I9</f>
        <v>Gripped Stone Pogo Stick</v>
      </c>
      <c r="D9" s="34" t="str">
        <f>[1]Enums!$A$89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[1]Enums!$A$134</f>
        <v>1.0.0</v>
      </c>
      <c r="B10" s="38" t="s">
        <v>1819</v>
      </c>
      <c r="C10" s="34" t="str">
        <f>[1]Enums!$A$84&amp;" "&amp;I10</f>
        <v>Gripped Iron Pogo Stick</v>
      </c>
      <c r="D10" s="34" t="str">
        <f>[1]Enums!$A$90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[1]Enums!$A$134</f>
        <v>1.0.0</v>
      </c>
      <c r="B11" s="38" t="s">
        <v>1818</v>
      </c>
      <c r="C11" s="34" t="str">
        <f>[1]Enums!$A$84&amp;" "&amp;I11</f>
        <v>Gripped Golden Pogo Stick</v>
      </c>
      <c r="D11" s="34" t="str">
        <f>[1]Enums!$A$91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[1]Enums!$A$134</f>
        <v>1.0.0</v>
      </c>
      <c r="B12" s="38" t="s">
        <v>1817</v>
      </c>
      <c r="C12" s="34" t="str">
        <f>[1]Enums!$A$84&amp;" "&amp;I12</f>
        <v>Gripped Diamond Pogo Stick</v>
      </c>
      <c r="D12" s="34" t="str">
        <f>[1]Enums!$A$92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15"/>
  <sheetViews>
    <sheetView workbookViewId="0">
      <selection activeCell="A12" sqref="A12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[1]Enums!$A$133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[1]Enums!$A$134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[1]Enums!$A$134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[1]Enums!$A$134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[1]Enums!$A$134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[1]Enums!$A$134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[1]Enums!$A$134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[1]Enums!$A$134</f>
        <v>1.0.0</v>
      </c>
      <c r="B8" s="3" t="s">
        <v>578</v>
      </c>
      <c r="C8" s="3" t="s">
        <v>2712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[1]Enums!$A$134</f>
        <v>1.0.0</v>
      </c>
      <c r="B9" s="3" t="s">
        <v>576</v>
      </c>
      <c r="C9" s="3" t="s">
        <v>2711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[1]Enums!$A$134</f>
        <v>1.0.0</v>
      </c>
      <c r="B10" s="3" t="s">
        <v>574</v>
      </c>
      <c r="C10" s="3" t="s">
        <v>2710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[1]Enums!$A$134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[1]Enums!$A$134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[1]Enums!$A$134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16" workbookViewId="0">
      <selection activeCell="E60" sqref="E60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Beaker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 t="str">
        <f>Pellets!A32</f>
        <v>1.3.2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 t="str">
        <f>Pellets!A33</f>
        <v>1.3.2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(Poly2-6-Dimethyl-1-4-Phenylene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 t="str">
        <f>Pellets!A34</f>
        <v>1.3.2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 t="str">
        <f>Pellets!A35</f>
        <v>1.3.2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 t="str">
        <f>Pellets!A44</f>
        <v>1.3.2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 t="str">
        <f>Pellets!A70</f>
        <v>1.3.2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 t="str">
        <f>Pellets!A72</f>
        <v>1.3.2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 t="str">
        <f>Pellets!A73</f>
        <v>1.3.2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 t="str">
        <f>Pellets!A78</f>
        <v>1.3.2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 t="str">
        <f>Pellets!A109</f>
        <v>1.3.2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2585</v>
      </c>
      <c r="C118" s="3" t="s">
        <v>2655</v>
      </c>
      <c r="D118" s="1" t="str">
        <f t="shared" ref="D118:D119" si="5"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2653</v>
      </c>
      <c r="C119" s="3" t="s">
        <v>2654</v>
      </c>
      <c r="D119" s="1" t="str">
        <f t="shared" si="5"/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0</v>
      </c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workbookViewId="0">
      <selection activeCell="G2" sqref="G2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 t="str">
        <f>Pellets!A2</f>
        <v>1.3.2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 t="str">
        <f>Pellets!A32</f>
        <v>1.3.2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 t="str">
        <f>Pellets!A33</f>
        <v>1.3.2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 t="str">
        <f>Pellets!A34</f>
        <v>1.3.2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 t="str">
        <f>Pellets!A35</f>
        <v>1.3.2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 t="str">
        <f>Pellets!A44</f>
        <v>1.3.2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 t="str">
        <f>Pellets!A70</f>
        <v>1.3.2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 t="str">
        <f>Pellets!A72</f>
        <v>1.3.2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 t="str">
        <f>Pellets!A73</f>
        <v>1.3.2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 t="str">
        <f>Pellets!A78</f>
        <v>1.3.2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 t="str">
        <f>Pellets!A109</f>
        <v>1.3.2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 t="shared" ref="F118:F119" si="5"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2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 t="shared" si="5"/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97" workbookViewId="0">
      <selection activeCell="L75" sqref="L75"/>
    </sheetView>
  </sheetViews>
  <sheetFormatPr defaultColWidth="8.85546875" defaultRowHeight="12.75" x14ac:dyDescent="0.2"/>
  <cols>
    <col min="4" max="4" width="5" style="1" customWidth="1"/>
    <col min="5" max="5" width="7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2575</v>
      </c>
      <c r="C118" s="3" t="s">
        <v>2595</v>
      </c>
      <c r="D118" s="1" t="str">
        <f t="shared" ref="D118:D121" si="5">$D$1&amp;" ("&amp;F118&amp;")"</f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2576</v>
      </c>
      <c r="C119" s="3" t="s">
        <v>2594</v>
      </c>
      <c r="D119" s="1" t="str">
        <f t="shared" si="5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2">
      <c r="A120" s="2"/>
      <c r="B120" s="3" t="s">
        <v>2577</v>
      </c>
      <c r="C120" s="3" t="s">
        <v>2593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2">
      <c r="A121" s="2"/>
      <c r="B121" s="3" t="s">
        <v>2578</v>
      </c>
      <c r="C121" s="3" t="s">
        <v>2592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workbookViewId="0">
      <selection activeCell="I1" sqref="I1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5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2">
      <c r="A119" s="2" t="str">
        <f>Pellets!A119</f>
        <v>1.3.2</v>
      </c>
      <c r="B119" s="3" t="s">
        <v>2580</v>
      </c>
      <c r="C119" s="3" t="s">
        <v>2590</v>
      </c>
      <c r="D119" s="1" t="str">
        <f t="shared" si="5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2">
      <c r="A120" s="2"/>
      <c r="B120" s="3" t="s">
        <v>2581</v>
      </c>
      <c r="C120" s="3" t="s">
        <v>2589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2">
      <c r="A121" s="2"/>
      <c r="B121" s="3" t="s">
        <v>2582</v>
      </c>
      <c r="C121" s="3" t="s">
        <v>2588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2">
      <c r="A122" s="2"/>
      <c r="B122" s="3" t="s">
        <v>2583</v>
      </c>
      <c r="C122" s="3" t="s">
        <v>2587</v>
      </c>
      <c r="D122" s="1" t="e">
        <f t="shared" si="5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2">
      <c r="A123" s="2"/>
      <c r="B123" s="3" t="s">
        <v>2584</v>
      </c>
      <c r="C123" s="3" t="s">
        <v>2586</v>
      </c>
      <c r="D123" s="1" t="e">
        <f t="shared" si="5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4"/>
  <sheetViews>
    <sheetView workbookViewId="0">
      <selection activeCell="D12" sqref="D12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22.42578125" customWidth="1"/>
    <col min="6" max="6" width="13.42578125" customWidth="1"/>
  </cols>
  <sheetData>
    <row r="1" spans="1:7" ht="26.25" x14ac:dyDescent="0.25">
      <c r="A1" s="7" t="str">
        <f>[1]Enums!$A$133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[1]Enums!$B$60</f>
        <v>Mold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[1]Enums!$A$134</f>
        <v>1.0.0</v>
      </c>
      <c r="B2" s="16" t="s">
        <v>1756</v>
      </c>
      <c r="C2" s="10" t="str">
        <f t="shared" ref="C2:C34" si="0">D2&amp;" ("&amp;E2&amp;")"</f>
        <v>Mold (Grip)</v>
      </c>
      <c r="D2" s="10" t="str">
        <f xml:space="preserve"> [1]Enums!$B$60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[1]Enums!$A$134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[1]Enums!$B$60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[1]Enums!$A$134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[1]Enums!$B$60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[1]Enums!$A$134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[1]Enums!$B$60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[1]Enums!$A$134</f>
        <v>1.0.0</v>
      </c>
      <c r="B6" s="16" t="s">
        <v>1752</v>
      </c>
      <c r="C6" s="10" t="str">
        <f t="shared" si="0"/>
        <v>Mold (Gasket)</v>
      </c>
      <c r="D6" s="10" t="str">
        <f xml:space="preserve"> [1]Enums!$B$60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[1]Enums!$A$134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[1]Enums!$B$60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[1]Enums!$A$134</f>
        <v>1.0.0</v>
      </c>
      <c r="B8" s="16" t="s">
        <v>1750</v>
      </c>
      <c r="C8" s="10" t="str">
        <f t="shared" si="0"/>
        <v>Metal Die (Fibers)</v>
      </c>
      <c r="D8" s="10" t="str">
        <f xml:space="preserve"> [1]Enums!$B$61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[1]Enums!$A$134</f>
        <v>1.0.0</v>
      </c>
      <c r="B9" s="16" t="s">
        <v>1749</v>
      </c>
      <c r="C9" s="10" t="str">
        <f t="shared" si="0"/>
        <v>Metal Die (Tether)</v>
      </c>
      <c r="D9" s="10" t="str">
        <f xml:space="preserve"> [1]Enums!$B$61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[1]Enums!$A$134</f>
        <v>1.0.0</v>
      </c>
      <c r="B10" s="16" t="s">
        <v>1748</v>
      </c>
      <c r="C10" s="10" t="str">
        <f t="shared" si="0"/>
        <v>Metal Die (Cord)</v>
      </c>
      <c r="D10" s="10" t="str">
        <f xml:space="preserve"> [1]Enums!$B$61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[1]Enums!$A$134</f>
        <v>1.0.0</v>
      </c>
      <c r="B11" s="16" t="s">
        <v>1747</v>
      </c>
      <c r="C11" s="10" t="str">
        <f t="shared" si="0"/>
        <v>Metal Die (Hose)</v>
      </c>
      <c r="D11" s="10" t="str">
        <f xml:space="preserve"> [1]Enums!$B$61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[1]Enums!$A$134</f>
        <v>1.0.0</v>
      </c>
      <c r="B12" s="16" t="s">
        <v>1746</v>
      </c>
      <c r="C12" s="10" t="str">
        <f t="shared" si="0"/>
        <v>Metal Die (Pipe Segment)</v>
      </c>
      <c r="D12" s="10" t="str">
        <f xml:space="preserve"> [1]Enums!$B$61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">
      <c r="A13" s="2" t="str">
        <f>[1]Enums!$A$134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[1]Enums!$B$60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[1]Enums!$A$134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[1]Enums!$B$60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[1]Enums!$A$134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[1]Enums!$B$60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[1]Enums!$A$134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[1]Enums!$B$60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[1]Enums!$A$134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[1]Enums!$B$60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[1]Enums!$A$134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[1]Enums!$B$60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[1]Enums!$A$134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[1]Enums!$B$60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[1]Enums!$A$134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[1]Enums!$B$60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[1]Enums!$A$134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[1]Enums!$B$60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[1]Enums!$A$134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[1]Enums!$B$60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[1]Enums!$A$134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[1]Enums!$B$60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[1]Enums!$A$134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[1]Enums!$B$60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[1]Enums!$A$134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[1]Enums!$B$60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[1]Enums!$A$137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[1]Enums!$B$60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[1]Enums!$A$144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[1]Enums!$B$60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[1]Enums!$A$144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[1]Enums!$B$60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[1]Enums!$A$144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[1]Enums!$B$60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[1]Enums!$A$145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[1]Enums!$B$60</f>
        <v>Mold</v>
      </c>
      <c r="E30" t="str">
        <f>'[1]Polymer Objects'!$B30</f>
        <v>Lighter Body</v>
      </c>
      <c r="F30">
        <v>8192</v>
      </c>
    </row>
    <row r="31" spans="1:6" x14ac:dyDescent="0.2">
      <c r="A31" s="2" t="str">
        <f>[1]Enums!$A$153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[1]Enums!$B$60</f>
        <v>Mold</v>
      </c>
      <c r="E31" t="str">
        <f>'[1]Polymer Objects'!$B31</f>
        <v>Cell Phone Case</v>
      </c>
      <c r="F31">
        <v>8192</v>
      </c>
    </row>
    <row r="32" spans="1:6" x14ac:dyDescent="0.2">
      <c r="A32" s="2" t="str">
        <f>[1]Enums!$A$153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[1]Enums!$B$60</f>
        <v>Mold</v>
      </c>
      <c r="E32" t="str">
        <f>'[1]Polymer Objects'!$B32</f>
        <v>Walky Talky Case</v>
      </c>
      <c r="F32">
        <v>8192</v>
      </c>
    </row>
    <row r="33" spans="1:6" x14ac:dyDescent="0.2">
      <c r="A33" s="2" t="str">
        <f>[1]Enums!$A$153</f>
        <v>1.3.2</v>
      </c>
      <c r="B33" s="3" t="s">
        <v>2689</v>
      </c>
      <c r="C33" s="10" t="str">
        <f t="shared" si="0"/>
        <v>Mold (HAM Radio Case)</v>
      </c>
      <c r="D33" s="10" t="str">
        <f xml:space="preserve"> [1]Enums!$B$60</f>
        <v>Mold</v>
      </c>
      <c r="E33" t="str">
        <f>'[1]Polymer Objects'!$B33</f>
        <v>HAM Radio Case</v>
      </c>
      <c r="F33">
        <v>8192</v>
      </c>
    </row>
    <row r="34" spans="1:6" x14ac:dyDescent="0.2">
      <c r="A34" s="2" t="str">
        <f>[1]Enums!$A$156</f>
        <v>1.3.5</v>
      </c>
      <c r="B34" s="3" t="s">
        <v>2709</v>
      </c>
      <c r="C34" s="10" t="str">
        <f t="shared" si="0"/>
        <v>Mold (Air Quality Detector Case)</v>
      </c>
      <c r="D34" s="10" t="str">
        <f xml:space="preserve"> [1]Enums!$B$60</f>
        <v>Mold</v>
      </c>
      <c r="E34" t="str">
        <f>'[1]Polymer Objects'!$B34</f>
        <v>Air Quality Detector Case</v>
      </c>
      <c r="F34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7"/>
  <sheetViews>
    <sheetView showZeros="0" topLeftCell="A127" workbookViewId="0">
      <selection activeCell="A157" sqref="A157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9.8554687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[1]Enums!$A$134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[1]Enums!$A$134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[1]Enums!$A$144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[1]Enums!$A$144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[1]Enums!$A$144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[1]Enums!$A$144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[1]Enums!$A$144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[1]Enums!$A$134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[1]Enums!$A$144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[1]Enums!$A$144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[1]Enums!$A$144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[1]Enums!$A$134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[1]Enums!$A$144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[1]Enums!$A$144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[1]Enums!$A$144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[1]Enums!$A$134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[1]Enums!$A$144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[1]Enums!$A$144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[1]Enums!$A$144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[1]Enums!$A$134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[1]Enums!$A$144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[1]Enums!$A$144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[1]Enums!$A$134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[1]Enums!$A$134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[1]Enums!$A$134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[1]Enums!$A$144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[1]Enums!$A$144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[1]Enums!$A$144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[1]Enums!$A$134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[1]Enums!$A$134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[1]Enums!$A$137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[1]Enums!$A$137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[1]Enums!$A$137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 t="str">
        <f>Pellets!A2</f>
        <v>1.3.2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Vial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 t="str">
        <f>Pellets!A32</f>
        <v>1.3.2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 t="str">
        <f>Pellets!A33</f>
        <v>1.3.2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(Poly2-6-Dimethyl-1-4-Phenylene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 t="str">
        <f>Pellets!A34</f>
        <v>1.3.2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 t="str">
        <f>Pellets!A35</f>
        <v>1.3.2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 t="str">
        <f>Pellets!A44</f>
        <v>1.3.2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 t="str">
        <f>Pellets!A70</f>
        <v>1.3.2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 t="str">
        <f>Pellets!A72</f>
        <v>1.3.2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 t="str">
        <f>Pellets!A73</f>
        <v>1.3.2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 t="str">
        <f>Pellets!A78</f>
        <v>1.3.2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 t="str">
        <f>Pellets!A109</f>
        <v>1.3.2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9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9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9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9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9" x14ac:dyDescent="0.2">
      <c r="A149" s="23" t="str">
        <f>[1]Enums!$A$144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9" x14ac:dyDescent="0.2">
      <c r="A150" s="23" t="str">
        <f>[1]Enums!$A$144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9" x14ac:dyDescent="0.2">
      <c r="A151" s="23" t="str">
        <f>[1]Enums!$A$146</f>
        <v>1.1.2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9" x14ac:dyDescent="0.2">
      <c r="A152" s="23" t="str">
        <f>[1]Enums!$A$145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9" x14ac:dyDescent="0.2">
      <c r="A153" s="23" t="str">
        <f>[1]Enums!$A$153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9" x14ac:dyDescent="0.2">
      <c r="A154" s="23" t="str">
        <f>[1]Enums!$A$153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9" x14ac:dyDescent="0.2">
      <c r="A155" s="23" t="str">
        <f>[1]Enums!$A$153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9" x14ac:dyDescent="0.2">
      <c r="A156" s="23" t="str">
        <f>[1]Enums!$A$156</f>
        <v>1.3.5</v>
      </c>
      <c r="B156" s="3" t="s">
        <v>2708</v>
      </c>
      <c r="C156" s="22" t="str">
        <f xml:space="preserve"> VLOOKUP(D156, Molds!C:E, 3, FALSE)&amp;" ("&amp;F156&amp;")"</f>
        <v>Air Quality Detector Case (PS)</v>
      </c>
      <c r="D156" s="24" t="str">
        <f xml:space="preserve"> Molds!$C$34</f>
        <v>Mold (Air Quality Detector Case)</v>
      </c>
      <c r="E156" s="21" t="str">
        <f>Pellets!F87</f>
        <v>Bag (PolyStyrene Pellets)</v>
      </c>
      <c r="F156" s="21" t="str">
        <f>VLOOKUP(E156, Pellets!F:M, 8,FALSE)</f>
        <v>PS</v>
      </c>
      <c r="G156" s="21">
        <v>16</v>
      </c>
      <c r="H156" s="21">
        <v>10</v>
      </c>
      <c r="I156" s="21">
        <v>64</v>
      </c>
      <c r="J156" s="21" t="b">
        <v>1</v>
      </c>
    </row>
    <row r="157" spans="1:19" x14ac:dyDescent="0.2">
      <c r="A157" s="23" t="str">
        <f>[1]Enums!$A$167</f>
        <v>1.4.8</v>
      </c>
      <c r="B157" s="3" t="s">
        <v>2713</v>
      </c>
      <c r="C157" s="22" t="str">
        <f xml:space="preserve"> VLOOKUP(D157, Molds!C:E, 3, FALSE)&amp;" ("&amp;F157&amp;")"</f>
        <v>Grip (Synthetic Rubber)</v>
      </c>
      <c r="D157" s="24" t="str">
        <f xml:space="preserve"> Molds!$C$2</f>
        <v>Mold (Grip)</v>
      </c>
      <c r="E157" s="22" t="str">
        <f>Pellets!$F$15</f>
        <v>Bag (Ethylene-Propylene-Diene Monomer Pellets)</v>
      </c>
      <c r="F157" s="23" t="s">
        <v>2387</v>
      </c>
      <c r="G157" s="24">
        <v>4</v>
      </c>
      <c r="H157" s="24">
        <v>20</v>
      </c>
      <c r="I157" s="24">
        <v>64</v>
      </c>
      <c r="J157" s="24" t="b">
        <v>1</v>
      </c>
      <c r="K157" s="24" t="s">
        <v>1904</v>
      </c>
      <c r="L157" s="22" t="str">
        <f>Pellets!$F$16</f>
        <v>Bag (Ethylene-Vinyl Acetate Pellets)</v>
      </c>
      <c r="M157" s="22" t="str">
        <f>Pellets!$F$94</f>
        <v>Bag (PolyUrethane Pellets)</v>
      </c>
      <c r="S157" s="21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20"/>
  <sheetViews>
    <sheetView workbookViewId="0">
      <selection activeCell="G14" sqref="G14"/>
    </sheetView>
  </sheetViews>
  <sheetFormatPr defaultColWidth="9.140625" defaultRowHeight="12.75" x14ac:dyDescent="0.2"/>
  <cols>
    <col min="1" max="1" width="7.85546875" style="47" bestFit="1" customWidth="1"/>
    <col min="2" max="2" width="8.85546875" style="47" bestFit="1" customWidth="1"/>
    <col min="3" max="3" width="28" style="47" bestFit="1" customWidth="1"/>
    <col min="4" max="4" width="16" style="47" customWidth="1"/>
    <col min="5" max="5" width="23.7109375" style="47" customWidth="1"/>
    <col min="6" max="6" width="9.140625" style="47" customWidth="1"/>
    <col min="7" max="7" width="15.7109375" style="47" bestFit="1" customWidth="1"/>
    <col min="8" max="16384" width="9.140625" style="47"/>
  </cols>
  <sheetData>
    <row r="1" spans="1:15" ht="15" x14ac:dyDescent="0.25">
      <c r="A1" s="53" t="str">
        <f>[1]Enums!$A$133</f>
        <v>Version</v>
      </c>
      <c r="B1" s="53" t="s">
        <v>2650</v>
      </c>
      <c r="C1" s="53" t="s">
        <v>2518</v>
      </c>
      <c r="D1" s="53" t="str">
        <f xml:space="preserve"> [1]Enums!$B$68</f>
        <v>Wafer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5" x14ac:dyDescent="0.25">
      <c r="A2" s="51" t="str">
        <f>[1]Enums!$A$153</f>
        <v>1.3.2</v>
      </c>
      <c r="B2" s="3" t="s">
        <v>2678</v>
      </c>
      <c r="C2" s="50" t="str">
        <f t="shared" ref="C2:C10" si="0">D2&amp;" ("&amp;E2&amp;")"</f>
        <v>Wafer (Solar Cell)</v>
      </c>
      <c r="D2" s="50" t="str">
        <f xml:space="preserve"> [1]Enums!$B$68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5" x14ac:dyDescent="0.25">
      <c r="A3" s="51" t="str">
        <f>[1]Enums!$A$153</f>
        <v>1.3.2</v>
      </c>
      <c r="B3" s="3" t="s">
        <v>2679</v>
      </c>
      <c r="C3" s="50" t="str">
        <f t="shared" si="0"/>
        <v>Wafer (Processor)</v>
      </c>
      <c r="D3" s="50" t="str">
        <f xml:space="preserve"> [1]Enums!$B$68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5" x14ac:dyDescent="0.25">
      <c r="A4" s="51" t="str">
        <f>[1]Enums!$A$153</f>
        <v>1.3.2</v>
      </c>
      <c r="B4" s="3" t="s">
        <v>2680</v>
      </c>
      <c r="C4" s="50" t="str">
        <f t="shared" si="0"/>
        <v>Wafer (Temperature Sensor)</v>
      </c>
      <c r="D4" s="50" t="str">
        <f xml:space="preserve"> [1]Enums!$B$68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5" x14ac:dyDescent="0.25">
      <c r="A5" s="51" t="str">
        <f>[1]Enums!$A$153</f>
        <v>1.3.2</v>
      </c>
      <c r="B5" s="3" t="s">
        <v>2681</v>
      </c>
      <c r="C5" s="50" t="str">
        <f t="shared" si="0"/>
        <v>Wafer (Pressure Sensor)</v>
      </c>
      <c r="D5" s="50" t="str">
        <f xml:space="preserve"> [1]Enums!$B$68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5" x14ac:dyDescent="0.25">
      <c r="A6" s="51" t="str">
        <f>[1]Enums!$A$153</f>
        <v>1.3.2</v>
      </c>
      <c r="B6" s="3" t="s">
        <v>2682</v>
      </c>
      <c r="C6" s="50" t="str">
        <f t="shared" si="0"/>
        <v>Wafer (Low Power Radio)</v>
      </c>
      <c r="D6" s="50" t="str">
        <f xml:space="preserve"> [1]Enums!$B$68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5" x14ac:dyDescent="0.25">
      <c r="A7" s="51" t="str">
        <f>[1]Enums!$A$153</f>
        <v>1.3.2</v>
      </c>
      <c r="B7" s="3" t="s">
        <v>2683</v>
      </c>
      <c r="C7" s="50" t="str">
        <f t="shared" si="0"/>
        <v>Wafer (DSP)</v>
      </c>
      <c r="D7" s="50" t="str">
        <f xml:space="preserve"> [1]Enums!$B$68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5" x14ac:dyDescent="0.25">
      <c r="A8" s="51" t="str">
        <f>[1]Enums!$A$153</f>
        <v>1.3.2</v>
      </c>
      <c r="B8" s="3" t="s">
        <v>2684</v>
      </c>
      <c r="C8" s="50" t="str">
        <f t="shared" si="0"/>
        <v>Wafer (Digital Analog Convertor)</v>
      </c>
      <c r="D8" s="50" t="str">
        <f xml:space="preserve"> [1]Enums!$B$68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5" x14ac:dyDescent="0.25">
      <c r="A9" s="51" t="str">
        <f>[1]Enums!$A$153</f>
        <v>1.3.2</v>
      </c>
      <c r="B9" s="3" t="s">
        <v>2685</v>
      </c>
      <c r="C9" s="50" t="str">
        <f t="shared" si="0"/>
        <v>Wafer (Amplifier)</v>
      </c>
      <c r="D9" s="50" t="str">
        <f xml:space="preserve"> [1]Enums!$B$68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5" x14ac:dyDescent="0.25">
      <c r="A10" s="51" t="str">
        <f>[1]Enums!$A$153</f>
        <v>1.3.2</v>
      </c>
      <c r="B10" s="3" t="s">
        <v>2686</v>
      </c>
      <c r="C10" s="50" t="str">
        <f t="shared" si="0"/>
        <v>Wafer (OLED Array)</v>
      </c>
      <c r="D10" s="50" t="str">
        <f xml:space="preserve"> [1]Enums!$B$68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5" x14ac:dyDescent="0.25">
      <c r="E11" s="20"/>
    </row>
    <row r="12" spans="1:15" ht="15" x14ac:dyDescent="0.25">
      <c r="E12" s="20"/>
    </row>
    <row r="13" spans="1:15" ht="15" x14ac:dyDescent="0.25">
      <c r="E13" s="20"/>
    </row>
    <row r="14" spans="1:15" ht="15" x14ac:dyDescent="0.25">
      <c r="E14" s="20"/>
    </row>
    <row r="15" spans="1:15" ht="15" x14ac:dyDescent="0.25">
      <c r="E15" s="20"/>
    </row>
    <row r="16" spans="1:15" ht="15" x14ac:dyDescent="0.25">
      <c r="E16" s="20"/>
    </row>
    <row r="17" spans="5:5" ht="15" x14ac:dyDescent="0.25">
      <c r="E17" s="20"/>
    </row>
    <row r="18" spans="5:5" ht="15" x14ac:dyDescent="0.25">
      <c r="E18" s="20"/>
    </row>
    <row r="19" spans="5:5" ht="15" x14ac:dyDescent="0.25">
      <c r="E19" s="20"/>
    </row>
    <row r="20" spans="5:5" ht="15" x14ac:dyDescent="0.25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Polycraft Armor</vt:lpstr>
      <vt:lpstr>Polycraft Tools</vt:lpstr>
      <vt:lpstr>Gripped Tools</vt:lpstr>
      <vt:lpstr>Gripped Synthetic Tools</vt:lpstr>
      <vt:lpstr>Pogo Sticks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Goss, Matthew James</cp:lastModifiedBy>
  <dcterms:created xsi:type="dcterms:W3CDTF">2014-12-29T18:22:23Z</dcterms:created>
  <dcterms:modified xsi:type="dcterms:W3CDTF">2019-01-28T16:44:05Z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