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29"/>
  <workbookPr autoCompressPictures="0"/>
  <mc:AlternateContent xmlns:mc="http://schemas.openxmlformats.org/markup-compatibility/2006">
    <mc:Choice Requires="x15">
      <x15ac:absPath xmlns:x15ac="http://schemas.microsoft.com/office/spreadsheetml/2010/11/ac" url="C:\Users\steph\polycraftForge\config\"/>
    </mc:Choice>
  </mc:AlternateContent>
  <bookViews>
    <workbookView xWindow="0" yWindow="0" windowWidth="11730" windowHeight="10245" tabRatio="721" firstSheet="2" activeTab="8" xr2:uid="{00000000-000D-0000-FFFF-FFFF00000000}"/>
  </bookViews>
  <sheets>
    <sheet name="Objects" sheetId="46" r:id="rId1"/>
    <sheet name="Fuel" sheetId="45" r:id="rId2"/>
    <sheet name="Inventories" sheetId="47" r:id="rId3"/>
    <sheet name="Craft" sheetId="4" r:id="rId4"/>
    <sheet name="Smelt" sheetId="30" r:id="rId5"/>
    <sheet name="Mill" sheetId="29" r:id="rId6"/>
    <sheet name="Write" sheetId="49" r:id="rId7"/>
    <sheet name="Distill" sheetId="34" r:id="rId8"/>
    <sheet name="Crack" sheetId="35" r:id="rId9"/>
    <sheet name="Treat" sheetId="36" r:id="rId10"/>
    <sheet name="Process" sheetId="33" r:id="rId11"/>
    <sheet name="Auto" sheetId="40" r:id="rId12"/>
    <sheet name="TODO" sheetId="48" r:id="rId13"/>
    <sheet name="Exchange" sheetId="51" r:id="rId14"/>
    <sheet name="Scholarships" sheetId="52" r:id="rId15"/>
    <sheet name="Traits" sheetId="53" r:id="rId16"/>
    <sheet name="Mastery" sheetId="54" r:id="rId17"/>
    <sheet name="Sheet1" sheetId="55" r:id="rId18"/>
  </sheets>
  <externalReferences>
    <externalReference r:id="rId19"/>
    <externalReference r:id="rId20"/>
    <externalReference r:id="rId21"/>
    <externalReference r:id="rId22"/>
  </externalReferences>
  <definedNames>
    <definedName name="All_Items" localSheetId="2">#REF!</definedName>
    <definedName name="All_Items" localSheetId="6">#REF!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G50" i="35" l="1"/>
  <c r="K56" i="35"/>
  <c r="I56" i="35"/>
  <c r="K65" i="35"/>
  <c r="I65" i="35"/>
  <c r="G65" i="35"/>
  <c r="G56" i="35"/>
  <c r="G47" i="35"/>
  <c r="M143" i="35"/>
  <c r="K143" i="35"/>
  <c r="I143" i="35"/>
  <c r="G143" i="35"/>
  <c r="E143" i="35"/>
  <c r="M142" i="35"/>
  <c r="K142" i="35"/>
  <c r="I142" i="35"/>
  <c r="G142" i="35"/>
  <c r="E142" i="35"/>
  <c r="M141" i="35"/>
  <c r="K141" i="35"/>
  <c r="I141" i="35"/>
  <c r="G141" i="35"/>
  <c r="E141" i="35"/>
  <c r="M140" i="35"/>
  <c r="K140" i="35"/>
  <c r="I140" i="35"/>
  <c r="G140" i="35"/>
  <c r="E140" i="35"/>
  <c r="M139" i="35"/>
  <c r="K139" i="35"/>
  <c r="I139" i="35"/>
  <c r="G139" i="35"/>
  <c r="E139" i="35"/>
  <c r="M138" i="35"/>
  <c r="K138" i="35"/>
  <c r="I138" i="35"/>
  <c r="G138" i="35"/>
  <c r="E138" i="35"/>
  <c r="M137" i="35"/>
  <c r="K137" i="35"/>
  <c r="I137" i="35"/>
  <c r="G137" i="35"/>
  <c r="E137" i="35"/>
  <c r="K136" i="35"/>
  <c r="I136" i="35"/>
  <c r="G136" i="35"/>
  <c r="E136" i="35"/>
  <c r="K135" i="35"/>
  <c r="I135" i="35"/>
  <c r="G135" i="35"/>
  <c r="E135" i="35"/>
  <c r="M134" i="35"/>
  <c r="K134" i="35"/>
  <c r="I134" i="35"/>
  <c r="G134" i="35"/>
  <c r="E134" i="35"/>
  <c r="M133" i="35"/>
  <c r="K133" i="35"/>
  <c r="I133" i="35"/>
  <c r="G133" i="35"/>
  <c r="E133" i="35"/>
  <c r="M132" i="35"/>
  <c r="K132" i="35"/>
  <c r="I132" i="35"/>
  <c r="G132" i="35"/>
  <c r="E132" i="35"/>
  <c r="M131" i="35"/>
  <c r="K131" i="35"/>
  <c r="I131" i="35"/>
  <c r="G131" i="35"/>
  <c r="E131" i="35"/>
  <c r="M130" i="35"/>
  <c r="K130" i="35"/>
  <c r="I130" i="35"/>
  <c r="G130" i="35"/>
  <c r="E130" i="35"/>
  <c r="M129" i="35"/>
  <c r="K129" i="35"/>
  <c r="I129" i="35"/>
  <c r="G129" i="35"/>
  <c r="E129" i="35"/>
  <c r="M128" i="35"/>
  <c r="K128" i="35"/>
  <c r="I128" i="35"/>
  <c r="G128" i="35"/>
  <c r="E128" i="35"/>
  <c r="K127" i="35"/>
  <c r="I127" i="35"/>
  <c r="G127" i="35"/>
  <c r="E127" i="35"/>
  <c r="K126" i="35"/>
  <c r="I126" i="35"/>
  <c r="G126" i="35"/>
  <c r="E126" i="35"/>
  <c r="M125" i="35"/>
  <c r="K125" i="35"/>
  <c r="I125" i="35"/>
  <c r="G125" i="35"/>
  <c r="E125" i="35"/>
  <c r="M124" i="35"/>
  <c r="K124" i="35"/>
  <c r="I124" i="35"/>
  <c r="G124" i="35"/>
  <c r="E124" i="35"/>
  <c r="M123" i="35"/>
  <c r="K123" i="35"/>
  <c r="I123" i="35"/>
  <c r="G123" i="35"/>
  <c r="E123" i="35"/>
  <c r="M122" i="35"/>
  <c r="K122" i="35"/>
  <c r="I122" i="35"/>
  <c r="G122" i="35"/>
  <c r="E122" i="35"/>
  <c r="M121" i="35"/>
  <c r="K121" i="35"/>
  <c r="I121" i="35"/>
  <c r="G121" i="35"/>
  <c r="E121" i="35"/>
  <c r="M120" i="35"/>
  <c r="K120" i="35"/>
  <c r="I120" i="35"/>
  <c r="G120" i="35"/>
  <c r="E120" i="35"/>
  <c r="M119" i="35"/>
  <c r="K119" i="35"/>
  <c r="I119" i="35"/>
  <c r="G119" i="35"/>
  <c r="E119" i="35"/>
  <c r="K118" i="35"/>
  <c r="I118" i="35"/>
  <c r="G118" i="35"/>
  <c r="E118" i="35"/>
  <c r="K117" i="35"/>
  <c r="I117" i="35"/>
  <c r="G117" i="35"/>
  <c r="E117" i="35"/>
  <c r="M116" i="35"/>
  <c r="K116" i="35"/>
  <c r="I116" i="35"/>
  <c r="G116" i="35"/>
  <c r="E116" i="35"/>
  <c r="M115" i="35"/>
  <c r="K115" i="35"/>
  <c r="I115" i="35"/>
  <c r="G115" i="35"/>
  <c r="E115" i="35"/>
  <c r="M114" i="35"/>
  <c r="K114" i="35"/>
  <c r="I114" i="35"/>
  <c r="G114" i="35"/>
  <c r="E114" i="35"/>
  <c r="M113" i="35"/>
  <c r="K113" i="35"/>
  <c r="I113" i="35"/>
  <c r="G113" i="35"/>
  <c r="E113" i="35"/>
  <c r="M112" i="35"/>
  <c r="K112" i="35"/>
  <c r="I112" i="35"/>
  <c r="G112" i="35"/>
  <c r="E112" i="35"/>
  <c r="M111" i="35"/>
  <c r="K111" i="35"/>
  <c r="I111" i="35"/>
  <c r="G111" i="35"/>
  <c r="E111" i="35"/>
  <c r="M110" i="35"/>
  <c r="K110" i="35"/>
  <c r="I110" i="35"/>
  <c r="G110" i="35"/>
  <c r="E110" i="35"/>
  <c r="K109" i="35"/>
  <c r="I109" i="35"/>
  <c r="G109" i="35"/>
  <c r="E109" i="35"/>
  <c r="K108" i="35"/>
  <c r="I108" i="35"/>
  <c r="G108" i="35"/>
  <c r="E108" i="35"/>
  <c r="Q107" i="35"/>
  <c r="O107" i="35"/>
  <c r="M107" i="35"/>
  <c r="K107" i="35"/>
  <c r="I107" i="35"/>
  <c r="G107" i="35"/>
  <c r="E107" i="35"/>
  <c r="Q106" i="35"/>
  <c r="O106" i="35"/>
  <c r="M106" i="35"/>
  <c r="K106" i="35"/>
  <c r="I106" i="35"/>
  <c r="G106" i="35"/>
  <c r="E106" i="35"/>
  <c r="Q105" i="35"/>
  <c r="O105" i="35"/>
  <c r="M105" i="35"/>
  <c r="K105" i="35"/>
  <c r="I105" i="35"/>
  <c r="G105" i="35"/>
  <c r="E105" i="35"/>
  <c r="Q104" i="35"/>
  <c r="O104" i="35"/>
  <c r="M104" i="35"/>
  <c r="K104" i="35"/>
  <c r="I104" i="35"/>
  <c r="G104" i="35"/>
  <c r="E104" i="35"/>
  <c r="Q103" i="35"/>
  <c r="O103" i="35"/>
  <c r="M103" i="35"/>
  <c r="K103" i="35"/>
  <c r="I103" i="35"/>
  <c r="G103" i="35"/>
  <c r="E103" i="35"/>
  <c r="Q102" i="35"/>
  <c r="O102" i="35"/>
  <c r="M102" i="35"/>
  <c r="K102" i="35"/>
  <c r="I102" i="35"/>
  <c r="G102" i="35"/>
  <c r="E102" i="35"/>
  <c r="Q101" i="35"/>
  <c r="O101" i="35"/>
  <c r="M101" i="35"/>
  <c r="K101" i="35"/>
  <c r="I101" i="35"/>
  <c r="G101" i="35"/>
  <c r="E101" i="35"/>
  <c r="Q100" i="35"/>
  <c r="O100" i="35"/>
  <c r="M100" i="35"/>
  <c r="K100" i="35"/>
  <c r="I100" i="35"/>
  <c r="G100" i="35"/>
  <c r="E100" i="35"/>
  <c r="Q99" i="35"/>
  <c r="K99" i="35"/>
  <c r="I99" i="35"/>
  <c r="G99" i="35"/>
  <c r="E99" i="35"/>
  <c r="Q98" i="35"/>
  <c r="O98" i="35"/>
  <c r="M98" i="35"/>
  <c r="K98" i="35"/>
  <c r="I98" i="35"/>
  <c r="G98" i="35"/>
  <c r="E98" i="35"/>
  <c r="Q97" i="35"/>
  <c r="O97" i="35"/>
  <c r="M97" i="35"/>
  <c r="K97" i="35"/>
  <c r="I97" i="35"/>
  <c r="G97" i="35"/>
  <c r="E97" i="35"/>
  <c r="Q96" i="35"/>
  <c r="O96" i="35"/>
  <c r="M96" i="35"/>
  <c r="K96" i="35"/>
  <c r="I96" i="35"/>
  <c r="G96" i="35"/>
  <c r="E96" i="35"/>
  <c r="Q95" i="35"/>
  <c r="O95" i="35"/>
  <c r="M95" i="35"/>
  <c r="K95" i="35"/>
  <c r="I95" i="35"/>
  <c r="G95" i="35"/>
  <c r="E95" i="35"/>
  <c r="Q94" i="35"/>
  <c r="O94" i="35"/>
  <c r="M94" i="35"/>
  <c r="K94" i="35"/>
  <c r="I94" i="35"/>
  <c r="G94" i="35"/>
  <c r="E94" i="35"/>
  <c r="Q93" i="35"/>
  <c r="O93" i="35"/>
  <c r="M93" i="35"/>
  <c r="K93" i="35"/>
  <c r="I93" i="35"/>
  <c r="G93" i="35"/>
  <c r="E93" i="35"/>
  <c r="Q92" i="35"/>
  <c r="O92" i="35"/>
  <c r="M92" i="35"/>
  <c r="K92" i="35"/>
  <c r="I92" i="35"/>
  <c r="G92" i="35"/>
  <c r="E92" i="35"/>
  <c r="Q91" i="35"/>
  <c r="O91" i="35"/>
  <c r="M91" i="35"/>
  <c r="K91" i="35"/>
  <c r="I91" i="35"/>
  <c r="G91" i="35"/>
  <c r="E91" i="35"/>
  <c r="M90" i="35"/>
  <c r="K90" i="35"/>
  <c r="I90" i="35"/>
  <c r="G90" i="35"/>
  <c r="E90" i="35"/>
  <c r="O89" i="35"/>
  <c r="M89" i="35"/>
  <c r="K89" i="35"/>
  <c r="I89" i="35"/>
  <c r="G89" i="35"/>
  <c r="E89" i="35"/>
  <c r="O88" i="35"/>
  <c r="M88" i="35"/>
  <c r="K88" i="35"/>
  <c r="I88" i="35"/>
  <c r="G88" i="35"/>
  <c r="E88" i="35"/>
  <c r="O87" i="35"/>
  <c r="M87" i="35"/>
  <c r="K87" i="35"/>
  <c r="I87" i="35"/>
  <c r="G87" i="35"/>
  <c r="E87" i="35"/>
  <c r="O86" i="35"/>
  <c r="M86" i="35"/>
  <c r="K86" i="35"/>
  <c r="I86" i="35"/>
  <c r="G86" i="35"/>
  <c r="E86" i="35"/>
  <c r="O85" i="35"/>
  <c r="M85" i="35"/>
  <c r="K85" i="35"/>
  <c r="I85" i="35"/>
  <c r="G85" i="35"/>
  <c r="E85" i="35"/>
  <c r="O84" i="35"/>
  <c r="M84" i="35"/>
  <c r="K84" i="35"/>
  <c r="I84" i="35"/>
  <c r="G84" i="35"/>
  <c r="E84" i="35"/>
  <c r="O83" i="35"/>
  <c r="M83" i="35"/>
  <c r="K83" i="35"/>
  <c r="I83" i="35"/>
  <c r="G83" i="35"/>
  <c r="E83" i="35"/>
  <c r="O82" i="35"/>
  <c r="M82" i="35"/>
  <c r="K82" i="35"/>
  <c r="I82" i="35"/>
  <c r="G82" i="35"/>
  <c r="E82" i="35"/>
  <c r="O81" i="35"/>
  <c r="M81" i="35"/>
  <c r="K81" i="35"/>
  <c r="I81" i="35"/>
  <c r="G81" i="35"/>
  <c r="E81" i="35"/>
  <c r="Q80" i="35"/>
  <c r="O80" i="35"/>
  <c r="M80" i="35"/>
  <c r="K80" i="35"/>
  <c r="I80" i="35"/>
  <c r="G80" i="35"/>
  <c r="E80" i="35"/>
  <c r="Q79" i="35"/>
  <c r="O79" i="35"/>
  <c r="M79" i="35"/>
  <c r="K79" i="35"/>
  <c r="I79" i="35"/>
  <c r="G79" i="35"/>
  <c r="E79" i="35"/>
  <c r="Q78" i="35"/>
  <c r="O78" i="35"/>
  <c r="M78" i="35"/>
  <c r="K78" i="35"/>
  <c r="I78" i="35"/>
  <c r="G78" i="35"/>
  <c r="E78" i="35"/>
  <c r="Q77" i="35"/>
  <c r="O77" i="35"/>
  <c r="M77" i="35"/>
  <c r="K77" i="35"/>
  <c r="I77" i="35"/>
  <c r="G77" i="35"/>
  <c r="E77" i="35"/>
  <c r="Q76" i="35"/>
  <c r="O76" i="35"/>
  <c r="M76" i="35"/>
  <c r="K76" i="35"/>
  <c r="I76" i="35"/>
  <c r="G76" i="35"/>
  <c r="E76" i="35"/>
  <c r="Q75" i="35"/>
  <c r="O75" i="35"/>
  <c r="M75" i="35"/>
  <c r="K75" i="35"/>
  <c r="I75" i="35"/>
  <c r="G75" i="35"/>
  <c r="E75" i="35"/>
  <c r="Q74" i="35"/>
  <c r="O74" i="35"/>
  <c r="M74" i="35"/>
  <c r="K74" i="35"/>
  <c r="I74" i="35"/>
  <c r="G74" i="35"/>
  <c r="E74" i="35"/>
  <c r="Q73" i="35"/>
  <c r="O73" i="35"/>
  <c r="M73" i="35"/>
  <c r="K73" i="35"/>
  <c r="I73" i="35"/>
  <c r="G73" i="35"/>
  <c r="E73" i="35"/>
  <c r="Q72" i="35"/>
  <c r="O72" i="35"/>
  <c r="M72" i="35"/>
  <c r="K72" i="35"/>
  <c r="I72" i="35"/>
  <c r="G72" i="35"/>
  <c r="E72" i="35"/>
  <c r="M71" i="35"/>
  <c r="K71" i="35"/>
  <c r="I71" i="35"/>
  <c r="G71" i="35"/>
  <c r="E71" i="35"/>
  <c r="M70" i="35"/>
  <c r="K70" i="35"/>
  <c r="I70" i="35"/>
  <c r="G70" i="35"/>
  <c r="E70" i="35"/>
  <c r="M69" i="35"/>
  <c r="K69" i="35"/>
  <c r="I69" i="35"/>
  <c r="G69" i="35"/>
  <c r="E69" i="35"/>
  <c r="M68" i="35"/>
  <c r="K68" i="35"/>
  <c r="I68" i="35"/>
  <c r="G68" i="35"/>
  <c r="E68" i="35"/>
  <c r="M67" i="35"/>
  <c r="K67" i="35"/>
  <c r="I67" i="35"/>
  <c r="G67" i="35"/>
  <c r="E67" i="35"/>
  <c r="M66" i="35"/>
  <c r="K66" i="35"/>
  <c r="I66" i="35"/>
  <c r="G66" i="35"/>
  <c r="E66" i="35"/>
  <c r="M65" i="35"/>
  <c r="E65" i="35"/>
  <c r="M64" i="35"/>
  <c r="K64" i="35"/>
  <c r="I64" i="35"/>
  <c r="G64" i="35"/>
  <c r="E64" i="35"/>
  <c r="M63" i="35"/>
  <c r="K63" i="35"/>
  <c r="I63" i="35"/>
  <c r="G63" i="35"/>
  <c r="E63" i="35"/>
  <c r="M62" i="35"/>
  <c r="K62" i="35"/>
  <c r="I62" i="35"/>
  <c r="G62" i="35"/>
  <c r="E62" i="35"/>
  <c r="M61" i="35"/>
  <c r="K61" i="35"/>
  <c r="I61" i="35"/>
  <c r="G61" i="35"/>
  <c r="E61" i="35"/>
  <c r="M60" i="35"/>
  <c r="K60" i="35"/>
  <c r="I60" i="35"/>
  <c r="G60" i="35"/>
  <c r="E60" i="35"/>
  <c r="M59" i="35"/>
  <c r="K59" i="35"/>
  <c r="I59" i="35"/>
  <c r="G59" i="35"/>
  <c r="E59" i="35"/>
  <c r="M58" i="35"/>
  <c r="K58" i="35"/>
  <c r="I58" i="35"/>
  <c r="G58" i="35"/>
  <c r="E58" i="35"/>
  <c r="M57" i="35"/>
  <c r="K57" i="35"/>
  <c r="I57" i="35"/>
  <c r="G57" i="35"/>
  <c r="E57" i="35"/>
  <c r="M56" i="35"/>
  <c r="E56" i="35"/>
  <c r="M55" i="35"/>
  <c r="K55" i="35"/>
  <c r="I55" i="35"/>
  <c r="G55" i="35"/>
  <c r="E55" i="35"/>
  <c r="M54" i="35"/>
  <c r="K54" i="35"/>
  <c r="I54" i="35"/>
  <c r="G54" i="35"/>
  <c r="E54" i="35"/>
  <c r="K53" i="35"/>
  <c r="I53" i="35"/>
  <c r="G53" i="35"/>
  <c r="E53" i="35"/>
  <c r="K52" i="35"/>
  <c r="I52" i="35"/>
  <c r="G52" i="35"/>
  <c r="E52" i="35"/>
  <c r="K51" i="35"/>
  <c r="I51" i="35"/>
  <c r="G51" i="35"/>
  <c r="E51" i="35"/>
  <c r="K50" i="35"/>
  <c r="I50" i="35"/>
  <c r="E50" i="35"/>
  <c r="K49" i="35"/>
  <c r="I49" i="35"/>
  <c r="G49" i="35"/>
  <c r="E49" i="35"/>
  <c r="K48" i="35"/>
  <c r="I48" i="35"/>
  <c r="G48" i="35"/>
  <c r="E48" i="35"/>
  <c r="K47" i="35"/>
  <c r="I47" i="35"/>
  <c r="E47" i="35"/>
  <c r="K46" i="35"/>
  <c r="I46" i="35"/>
  <c r="G46" i="35"/>
  <c r="E46" i="35"/>
  <c r="K45" i="35"/>
  <c r="I45" i="35"/>
  <c r="G45" i="35"/>
  <c r="E45" i="35"/>
  <c r="Q44" i="35"/>
  <c r="O44" i="35"/>
  <c r="M44" i="35"/>
  <c r="K44" i="35"/>
  <c r="I44" i="35"/>
  <c r="G44" i="35"/>
  <c r="E44" i="35"/>
  <c r="Q43" i="35"/>
  <c r="O43" i="35"/>
  <c r="M43" i="35"/>
  <c r="K43" i="35"/>
  <c r="I43" i="35"/>
  <c r="G43" i="35"/>
  <c r="E43" i="35"/>
  <c r="Q42" i="35"/>
  <c r="O42" i="35"/>
  <c r="M42" i="35"/>
  <c r="K42" i="35"/>
  <c r="I42" i="35"/>
  <c r="G42" i="35"/>
  <c r="E42" i="35"/>
  <c r="Q41" i="35"/>
  <c r="O41" i="35"/>
  <c r="M41" i="35"/>
  <c r="K41" i="35"/>
  <c r="I41" i="35"/>
  <c r="G41" i="35"/>
  <c r="E41" i="35"/>
  <c r="Q40" i="35"/>
  <c r="O40" i="35"/>
  <c r="M40" i="35"/>
  <c r="K40" i="35"/>
  <c r="I40" i="35"/>
  <c r="G40" i="35"/>
  <c r="E40" i="35"/>
  <c r="Q39" i="35"/>
  <c r="O39" i="35"/>
  <c r="M39" i="35"/>
  <c r="K39" i="35"/>
  <c r="I39" i="35"/>
  <c r="G39" i="35"/>
  <c r="E39" i="35"/>
  <c r="Q38" i="35"/>
  <c r="O38" i="35"/>
  <c r="M38" i="35"/>
  <c r="K38" i="35"/>
  <c r="I38" i="35"/>
  <c r="G38" i="35"/>
  <c r="E38" i="35"/>
  <c r="Q37" i="35"/>
  <c r="O37" i="35"/>
  <c r="M37" i="35"/>
  <c r="K37" i="35"/>
  <c r="I37" i="35"/>
  <c r="G37" i="35"/>
  <c r="E37" i="35"/>
  <c r="Q36" i="35"/>
  <c r="O36" i="35"/>
  <c r="M36" i="35"/>
  <c r="K36" i="35"/>
  <c r="I36" i="35"/>
  <c r="G36" i="35"/>
  <c r="E36" i="35"/>
  <c r="Q35" i="35"/>
  <c r="O35" i="35"/>
  <c r="M35" i="35"/>
  <c r="K35" i="35"/>
  <c r="I35" i="35"/>
  <c r="G35" i="35"/>
  <c r="E35" i="35"/>
  <c r="Q34" i="35"/>
  <c r="O34" i="35"/>
  <c r="M34" i="35"/>
  <c r="K34" i="35"/>
  <c r="I34" i="35"/>
  <c r="G34" i="35"/>
  <c r="E34" i="35"/>
  <c r="Q33" i="35"/>
  <c r="O33" i="35"/>
  <c r="M33" i="35"/>
  <c r="K33" i="35"/>
  <c r="I33" i="35"/>
  <c r="G33" i="35"/>
  <c r="E33" i="35"/>
  <c r="Q32" i="35"/>
  <c r="O32" i="35"/>
  <c r="M32" i="35"/>
  <c r="K32" i="35"/>
  <c r="I32" i="35"/>
  <c r="G32" i="35"/>
  <c r="E32" i="35"/>
  <c r="Q31" i="35"/>
  <c r="O31" i="35"/>
  <c r="M31" i="35"/>
  <c r="K31" i="35"/>
  <c r="I31" i="35"/>
  <c r="G31" i="35"/>
  <c r="E31" i="35"/>
  <c r="Q30" i="35"/>
  <c r="O30" i="35"/>
  <c r="M30" i="35"/>
  <c r="K30" i="35"/>
  <c r="I30" i="35"/>
  <c r="G30" i="35"/>
  <c r="E30" i="35"/>
  <c r="Q29" i="35"/>
  <c r="O29" i="35"/>
  <c r="M29" i="35"/>
  <c r="K29" i="35"/>
  <c r="I29" i="35"/>
  <c r="G29" i="35"/>
  <c r="E29" i="35"/>
  <c r="Q28" i="35"/>
  <c r="O28" i="35"/>
  <c r="M28" i="35"/>
  <c r="K28" i="35"/>
  <c r="I28" i="35"/>
  <c r="G28" i="35"/>
  <c r="E28" i="35"/>
  <c r="Q27" i="35"/>
  <c r="O27" i="35"/>
  <c r="M27" i="35"/>
  <c r="K27" i="35"/>
  <c r="I27" i="35"/>
  <c r="G27" i="35"/>
  <c r="E27" i="35"/>
  <c r="Q26" i="35"/>
  <c r="O26" i="35"/>
  <c r="M26" i="35"/>
  <c r="K26" i="35"/>
  <c r="I26" i="35"/>
  <c r="G26" i="35"/>
  <c r="E26" i="35"/>
  <c r="Q25" i="35"/>
  <c r="O25" i="35"/>
  <c r="M25" i="35"/>
  <c r="K25" i="35"/>
  <c r="I25" i="35"/>
  <c r="G25" i="35"/>
  <c r="E25" i="35"/>
  <c r="Q24" i="35"/>
  <c r="O24" i="35"/>
  <c r="M24" i="35"/>
  <c r="K24" i="35"/>
  <c r="I24" i="35"/>
  <c r="G24" i="35"/>
  <c r="E24" i="35"/>
  <c r="Q23" i="35"/>
  <c r="O23" i="35"/>
  <c r="M23" i="35"/>
  <c r="K23" i="35"/>
  <c r="I23" i="35"/>
  <c r="G23" i="35"/>
  <c r="E23" i="35"/>
  <c r="Q22" i="35"/>
  <c r="O22" i="35"/>
  <c r="M22" i="35"/>
  <c r="K22" i="35"/>
  <c r="I22" i="35"/>
  <c r="G22" i="35"/>
  <c r="E22" i="35"/>
  <c r="Q21" i="35"/>
  <c r="O21" i="35"/>
  <c r="M21" i="35"/>
  <c r="K21" i="35"/>
  <c r="I21" i="35"/>
  <c r="G21" i="35"/>
  <c r="E21" i="35"/>
  <c r="Q20" i="35"/>
  <c r="O20" i="35"/>
  <c r="M20" i="35"/>
  <c r="K20" i="35"/>
  <c r="I20" i="35"/>
  <c r="G20" i="35"/>
  <c r="E20" i="35"/>
  <c r="Q19" i="35"/>
  <c r="O19" i="35"/>
  <c r="M19" i="35"/>
  <c r="K19" i="35"/>
  <c r="I19" i="35"/>
  <c r="G19" i="35"/>
  <c r="E19" i="35"/>
  <c r="O18" i="35"/>
  <c r="M18" i="35"/>
  <c r="K18" i="35"/>
  <c r="I18" i="35"/>
  <c r="G18" i="35"/>
  <c r="E18" i="35"/>
  <c r="O17" i="35"/>
  <c r="M17" i="35"/>
  <c r="K17" i="35"/>
  <c r="I17" i="35"/>
  <c r="G17" i="35"/>
  <c r="E17" i="35"/>
  <c r="O16" i="35"/>
  <c r="M16" i="35"/>
  <c r="K16" i="35"/>
  <c r="I16" i="35"/>
  <c r="G16" i="35"/>
  <c r="E16" i="35"/>
  <c r="M15" i="35"/>
  <c r="K15" i="35"/>
  <c r="I15" i="35"/>
  <c r="G15" i="35"/>
  <c r="E15" i="35"/>
  <c r="M14" i="35"/>
  <c r="K14" i="35"/>
  <c r="I14" i="35"/>
  <c r="G14" i="35"/>
  <c r="E14" i="35"/>
  <c r="O13" i="35"/>
  <c r="M13" i="35"/>
  <c r="K13" i="35"/>
  <c r="I13" i="35"/>
  <c r="G13" i="35"/>
  <c r="E13" i="35"/>
  <c r="O12" i="35"/>
  <c r="M12" i="35"/>
  <c r="K12" i="35"/>
  <c r="I12" i="35"/>
  <c r="G12" i="35"/>
  <c r="E12" i="35"/>
  <c r="M11" i="35"/>
  <c r="K11" i="35"/>
  <c r="I11" i="35"/>
  <c r="G11" i="35"/>
  <c r="E11" i="35"/>
  <c r="M10" i="35"/>
  <c r="K10" i="35"/>
  <c r="I10" i="35"/>
  <c r="G10" i="35"/>
  <c r="E10" i="35"/>
  <c r="S9" i="35"/>
  <c r="Q9" i="35"/>
  <c r="O9" i="35"/>
  <c r="M9" i="35"/>
  <c r="K9" i="35"/>
  <c r="I9" i="35"/>
  <c r="G9" i="35"/>
  <c r="E9" i="35"/>
  <c r="S8" i="35"/>
  <c r="Q8" i="35"/>
  <c r="O8" i="35"/>
  <c r="M8" i="35"/>
  <c r="K8" i="35"/>
  <c r="I8" i="35"/>
  <c r="G8" i="35"/>
  <c r="E8" i="35"/>
  <c r="Q7" i="35"/>
  <c r="O7" i="35"/>
  <c r="M7" i="35"/>
  <c r="K7" i="35"/>
  <c r="I7" i="35"/>
  <c r="G7" i="35"/>
  <c r="E7" i="35"/>
  <c r="O6" i="35"/>
  <c r="M6" i="35"/>
  <c r="K6" i="35"/>
  <c r="I6" i="35"/>
  <c r="G6" i="35"/>
  <c r="E6" i="35"/>
  <c r="S5" i="35"/>
  <c r="Q5" i="35"/>
  <c r="O5" i="35"/>
  <c r="M5" i="35"/>
  <c r="K5" i="35"/>
  <c r="I5" i="35"/>
  <c r="G5" i="35"/>
  <c r="E5" i="35"/>
  <c r="S4" i="35"/>
  <c r="Q4" i="35"/>
  <c r="O4" i="35"/>
  <c r="M4" i="35"/>
  <c r="K4" i="35"/>
  <c r="I4" i="35"/>
  <c r="G4" i="35"/>
  <c r="E4" i="35"/>
  <c r="S3" i="35"/>
  <c r="Q3" i="35"/>
  <c r="O3" i="35"/>
  <c r="M3" i="35"/>
  <c r="K3" i="35"/>
  <c r="I3" i="35"/>
  <c r="G3" i="35"/>
  <c r="E3" i="35"/>
  <c r="S2" i="35"/>
  <c r="Q2" i="35"/>
  <c r="O2" i="35"/>
  <c r="M2" i="35"/>
  <c r="K2" i="35"/>
  <c r="I2" i="35"/>
  <c r="G2" i="35"/>
  <c r="E2" i="3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7" i="33"/>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G2" i="46"/>
  <c r="G4" i="46"/>
  <c r="G16" i="46"/>
  <c r="U603" i="33"/>
  <c r="A1365" i="33"/>
  <c r="A1364" i="33"/>
  <c r="L94" i="46"/>
  <c r="Q1365" i="33"/>
  <c r="K94" i="46"/>
  <c r="Q1364" i="33"/>
  <c r="L287" i="46"/>
  <c r="O1365" i="33"/>
  <c r="K287" i="46"/>
  <c r="O1364" i="33"/>
  <c r="G37" i="46"/>
  <c r="S1365" i="33"/>
  <c r="S1364" i="33"/>
  <c r="T9" i="46"/>
  <c r="G1365" i="33"/>
  <c r="S9" i="46"/>
  <c r="G1364" i="33"/>
  <c r="I131" i="46"/>
  <c r="E1365" i="33"/>
  <c r="I130" i="46"/>
  <c r="E1364" i="33"/>
  <c r="I1365" i="33"/>
  <c r="I1364" i="33"/>
  <c r="J94" i="46"/>
  <c r="Q1363" i="33"/>
  <c r="J287" i="46"/>
  <c r="O1363" i="33"/>
  <c r="I1363" i="33"/>
  <c r="R9" i="46"/>
  <c r="G1363" i="33"/>
  <c r="I129" i="46"/>
  <c r="E1363" i="33"/>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L320" i="46"/>
  <c r="K320" i="46"/>
  <c r="J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M317" i="46"/>
  <c r="L317" i="46"/>
  <c r="K317" i="46"/>
  <c r="J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L301" i="46"/>
  <c r="K301" i="46"/>
  <c r="J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L284" i="46"/>
  <c r="K284" i="46"/>
  <c r="J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L255" i="46"/>
  <c r="K255" i="46"/>
  <c r="J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L253" i="46"/>
  <c r="K253" i="46"/>
  <c r="J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L210" i="46"/>
  <c r="K210" i="46"/>
  <c r="J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L178" i="46"/>
  <c r="K178" i="46"/>
  <c r="J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L177" i="46"/>
  <c r="K177" i="46"/>
  <c r="J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L176" i="46"/>
  <c r="K176" i="46"/>
  <c r="J176" i="46"/>
  <c r="I176" i="46"/>
  <c r="H176" i="46"/>
  <c r="G176" i="46"/>
  <c r="F176" i="46"/>
  <c r="D176" i="46"/>
  <c r="C176" i="46"/>
  <c r="AZ175"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L157" i="46"/>
  <c r="K157" i="46"/>
  <c r="J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L138" i="46"/>
  <c r="K138" i="46"/>
  <c r="J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L137" i="46"/>
  <c r="K137" i="46"/>
  <c r="J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Y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I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I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I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I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I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I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I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I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I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I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I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I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W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W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Y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L73" i="46"/>
  <c r="K73" i="46"/>
  <c r="J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Q72" i="46"/>
  <c r="P72" i="46"/>
  <c r="O72" i="46"/>
  <c r="N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P71" i="46"/>
  <c r="O71" i="46"/>
  <c r="N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L70" i="46"/>
  <c r="K70" i="46"/>
  <c r="J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L63" i="46"/>
  <c r="K63" i="46"/>
  <c r="J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L62" i="46"/>
  <c r="K62" i="46"/>
  <c r="J62" i="46"/>
  <c r="I62" i="46"/>
  <c r="H62" i="46"/>
  <c r="G62" i="46"/>
  <c r="F62" i="46"/>
  <c r="D62" i="46"/>
  <c r="C62" i="46"/>
  <c r="AZ61" i="46"/>
  <c r="AY61" i="46"/>
  <c r="AW61" i="46"/>
  <c r="AV61" i="46"/>
  <c r="AU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V58" i="46"/>
  <c r="U58" i="46"/>
  <c r="T58" i="46"/>
  <c r="S58" i="46"/>
  <c r="R58" i="46"/>
  <c r="Q58" i="46"/>
  <c r="P58" i="46"/>
  <c r="O58" i="46"/>
  <c r="N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N56" i="46"/>
  <c r="AM56" i="46"/>
  <c r="AL56" i="46"/>
  <c r="AK56" i="46"/>
  <c r="AH56" i="46"/>
  <c r="AG56" i="46"/>
  <c r="AF56" i="46"/>
  <c r="AE56" i="46"/>
  <c r="AD56" i="46"/>
  <c r="AC56" i="46"/>
  <c r="AB56" i="46"/>
  <c r="AA56" i="46"/>
  <c r="Z56" i="46"/>
  <c r="Y56" i="46"/>
  <c r="X56" i="46"/>
  <c r="W56" i="46"/>
  <c r="V56" i="46"/>
  <c r="U56" i="46"/>
  <c r="T56" i="46"/>
  <c r="S56" i="46"/>
  <c r="R56" i="46"/>
  <c r="Q56" i="46"/>
  <c r="P56" i="46"/>
  <c r="O56" i="46"/>
  <c r="N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Y55" i="46"/>
  <c r="X55" i="46"/>
  <c r="W55" i="46"/>
  <c r="V55" i="46"/>
  <c r="U55" i="46"/>
  <c r="T55" i="46"/>
  <c r="S55" i="46"/>
  <c r="R55" i="46"/>
  <c r="Q55" i="46"/>
  <c r="P55" i="46"/>
  <c r="O55" i="46"/>
  <c r="N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U48" i="46"/>
  <c r="T48" i="46"/>
  <c r="S48" i="46"/>
  <c r="R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I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L45" i="46"/>
  <c r="K45" i="46"/>
  <c r="J45" i="46"/>
  <c r="I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I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AZ42" i="46"/>
  <c r="AY42" i="46"/>
  <c r="AW42" i="46"/>
  <c r="AV42" i="46"/>
  <c r="AU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AZ37" i="46"/>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AZ35" i="46"/>
  <c r="AY35" i="46"/>
  <c r="AX35" i="46"/>
  <c r="AW35" i="46"/>
  <c r="AV35" i="46"/>
  <c r="AU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AZ34" i="46"/>
  <c r="AY34" i="46"/>
  <c r="AX34" i="46"/>
  <c r="AW34" i="46"/>
  <c r="AV34" i="46"/>
  <c r="AU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Q32" i="46"/>
  <c r="P32" i="46"/>
  <c r="O32" i="46"/>
  <c r="N32" i="46"/>
  <c r="M32" i="46"/>
  <c r="L32" i="46"/>
  <c r="K32" i="46"/>
  <c r="J32" i="46"/>
  <c r="I32" i="46"/>
  <c r="H32" i="46"/>
  <c r="G32" i="46"/>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I28" i="46"/>
  <c r="H28" i="46"/>
  <c r="G28" i="46"/>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I27" i="46"/>
  <c r="H27" i="46"/>
  <c r="G27" i="46"/>
  <c r="F27" i="46"/>
  <c r="E27" i="46"/>
  <c r="D27" i="46"/>
  <c r="C27" i="46"/>
  <c r="AZ26" i="46"/>
  <c r="AY26" i="46"/>
  <c r="AX26" i="46"/>
  <c r="AW26" i="46"/>
  <c r="AV26" i="46"/>
  <c r="AU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I26" i="46"/>
  <c r="H26" i="46"/>
  <c r="G26" i="46"/>
  <c r="F26" i="46"/>
  <c r="E26" i="46"/>
  <c r="D26" i="46"/>
  <c r="C26" i="46"/>
  <c r="AZ25" i="46"/>
  <c r="AY25" i="46"/>
  <c r="AX25" i="46"/>
  <c r="AW25" i="46"/>
  <c r="AV25" i="46"/>
  <c r="AU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I25" i="46"/>
  <c r="H25" i="46"/>
  <c r="G25" i="46"/>
  <c r="F25" i="46"/>
  <c r="E25" i="46"/>
  <c r="D25" i="46"/>
  <c r="C25" i="46"/>
  <c r="AZ24" i="46"/>
  <c r="AY24" i="46"/>
  <c r="AX24" i="46"/>
  <c r="AW24" i="46"/>
  <c r="AV24" i="46"/>
  <c r="AU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I24" i="46"/>
  <c r="H24" i="46"/>
  <c r="G24" i="46"/>
  <c r="F24" i="46"/>
  <c r="E24" i="46"/>
  <c r="D24" i="46"/>
  <c r="C24" i="46"/>
  <c r="AZ23" i="46"/>
  <c r="AY23" i="46"/>
  <c r="AX23" i="46"/>
  <c r="AW23" i="46"/>
  <c r="AV23" i="46"/>
  <c r="AU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I23" i="46"/>
  <c r="H23" i="46"/>
  <c r="G23" i="46"/>
  <c r="F23" i="46"/>
  <c r="E23" i="46"/>
  <c r="D23" i="46"/>
  <c r="C23" i="46"/>
  <c r="AZ22" i="46"/>
  <c r="AY22" i="46"/>
  <c r="AX22" i="46"/>
  <c r="AW22" i="46"/>
  <c r="AV22" i="46"/>
  <c r="AU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P22" i="46"/>
  <c r="O22" i="46"/>
  <c r="N22" i="46"/>
  <c r="M22" i="46"/>
  <c r="L22" i="46"/>
  <c r="K22" i="46"/>
  <c r="J22" i="46"/>
  <c r="I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I21" i="46"/>
  <c r="H21" i="46"/>
  <c r="G21" i="46"/>
  <c r="F21" i="46"/>
  <c r="E21" i="46"/>
  <c r="D21" i="46"/>
  <c r="C21" i="46"/>
  <c r="AZ20" i="46"/>
  <c r="AY20" i="46"/>
  <c r="AX20" i="46"/>
  <c r="AW20" i="46"/>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I20" i="46"/>
  <c r="H20" i="46"/>
  <c r="G20" i="46"/>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I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I18" i="46"/>
  <c r="H18" i="46"/>
  <c r="G18" i="46"/>
  <c r="F18" i="46"/>
  <c r="E18" i="46"/>
  <c r="D18" i="46"/>
  <c r="C18" i="46"/>
  <c r="AZ17" i="46"/>
  <c r="AY17" i="46"/>
  <c r="AX17" i="46"/>
  <c r="AW17" i="46"/>
  <c r="AV17" i="46"/>
  <c r="AU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I17" i="46"/>
  <c r="H17" i="46"/>
  <c r="G17" i="46"/>
  <c r="F17" i="46"/>
  <c r="E17" i="46"/>
  <c r="D17" i="46"/>
  <c r="C17" i="46"/>
  <c r="AZ16" i="46"/>
  <c r="AY16" i="46"/>
  <c r="AX16" i="46"/>
  <c r="AW16" i="46"/>
  <c r="AV16" i="46"/>
  <c r="AU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F16" i="46"/>
  <c r="E16" i="46"/>
  <c r="D16" i="46"/>
  <c r="C16" i="46"/>
  <c r="AZ15" i="46"/>
  <c r="AY15" i="46"/>
  <c r="AX15" i="46"/>
  <c r="AW15" i="46"/>
  <c r="AV15" i="46"/>
  <c r="AU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AZ14" i="46"/>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AZ11" i="46"/>
  <c r="AY11" i="46"/>
  <c r="AX11" i="46"/>
  <c r="AW11" i="46"/>
  <c r="AV11" i="46"/>
  <c r="AU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AZ10" i="46"/>
  <c r="AY10" i="46"/>
  <c r="AX10" i="46"/>
  <c r="AW10" i="46"/>
  <c r="AV10" i="46"/>
  <c r="AU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I10" i="46"/>
  <c r="H10" i="46"/>
  <c r="G10" i="46"/>
  <c r="F10" i="46"/>
  <c r="E10" i="46"/>
  <c r="D10" i="46"/>
  <c r="C10" i="46"/>
  <c r="AZ9" i="46"/>
  <c r="AY9" i="46"/>
  <c r="AX9" i="46"/>
  <c r="AW9" i="46"/>
  <c r="AV9" i="46"/>
  <c r="AU9" i="46"/>
  <c r="AS9" i="46"/>
  <c r="AR9" i="46"/>
  <c r="AQ9" i="46"/>
  <c r="AP9" i="46"/>
  <c r="AO9" i="46"/>
  <c r="AN9" i="46"/>
  <c r="AM9" i="46"/>
  <c r="AL9" i="46"/>
  <c r="AK9" i="46"/>
  <c r="AJ9" i="46"/>
  <c r="AI9" i="46"/>
  <c r="AH9" i="46"/>
  <c r="AG9" i="46"/>
  <c r="AF9" i="46"/>
  <c r="AE9" i="46"/>
  <c r="AD9" i="46"/>
  <c r="AC9" i="46"/>
  <c r="AB9" i="46"/>
  <c r="AA9" i="46"/>
  <c r="Z9" i="46"/>
  <c r="Y9" i="46"/>
  <c r="X9" i="46"/>
  <c r="W9" i="46"/>
  <c r="V9" i="46"/>
  <c r="U9" i="46"/>
  <c r="Q9" i="46"/>
  <c r="P9" i="46"/>
  <c r="O9" i="46"/>
  <c r="N9" i="46"/>
  <c r="M9" i="46"/>
  <c r="L9" i="46"/>
  <c r="K9" i="46"/>
  <c r="J9" i="46"/>
  <c r="I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I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AZ6" i="46"/>
  <c r="AY6" i="46"/>
  <c r="AX6" i="46"/>
  <c r="AW6" i="46"/>
  <c r="AV6" i="46"/>
  <c r="AU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AZ5" i="46"/>
  <c r="AY5" i="46"/>
  <c r="AX5" i="46"/>
  <c r="AW5" i="46"/>
  <c r="AV5" i="46"/>
  <c r="AU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AZ4" i="46"/>
  <c r="AY4" i="46"/>
  <c r="AX4" i="46"/>
  <c r="AW4" i="46"/>
  <c r="AV4" i="46"/>
  <c r="AU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F4" i="46"/>
  <c r="E4" i="46"/>
  <c r="D4" i="46"/>
  <c r="C4" i="46"/>
  <c r="AZ3" i="46"/>
  <c r="AY3" i="46"/>
  <c r="AX3" i="46"/>
  <c r="AW3" i="46"/>
  <c r="AV3" i="46"/>
  <c r="AU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AZ2" i="46"/>
  <c r="AY2" i="46"/>
  <c r="AX2" i="46"/>
  <c r="AW2" i="46"/>
  <c r="AV2" i="46"/>
  <c r="AU2" i="46"/>
  <c r="AS2" i="46"/>
  <c r="AR2" i="46"/>
  <c r="AQ2" i="46"/>
  <c r="AP2" i="46"/>
  <c r="AO2" i="46"/>
  <c r="AN2" i="46"/>
  <c r="AM2" i="46"/>
  <c r="AL2" i="46"/>
  <c r="AK2" i="46"/>
  <c r="AJ2" i="46"/>
  <c r="AI2" i="46"/>
  <c r="AH2" i="46"/>
  <c r="AG2" i="46"/>
  <c r="AF2" i="46"/>
  <c r="AE2" i="46"/>
  <c r="AD2" i="46"/>
  <c r="AC2" i="46"/>
  <c r="AB2" i="46"/>
  <c r="AA2" i="46"/>
  <c r="Z2" i="46"/>
  <c r="Y2" i="46"/>
  <c r="X2" i="46"/>
  <c r="W2" i="46"/>
  <c r="V2" i="46"/>
  <c r="U2" i="46"/>
  <c r="T2" i="46"/>
  <c r="S2" i="46"/>
  <c r="R2" i="46"/>
  <c r="Q2" i="46"/>
  <c r="P2" i="46"/>
  <c r="O2" i="46"/>
  <c r="N2" i="46"/>
  <c r="M2" i="46"/>
  <c r="L2" i="46"/>
  <c r="K2" i="46"/>
  <c r="J2" i="46"/>
  <c r="I2" i="46"/>
  <c r="H2" i="46"/>
  <c r="F2" i="46"/>
  <c r="E2" i="46"/>
  <c r="D2" i="46"/>
  <c r="C2" i="46"/>
  <c r="AZ1" i="46"/>
  <c r="AY1" i="46"/>
  <c r="AX1" i="46"/>
  <c r="AW1" i="46"/>
  <c r="AV1" i="46"/>
  <c r="AU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 r="A1363" i="33"/>
  <c r="Q1362" i="33"/>
  <c r="Q1361" i="33"/>
  <c r="Q1347" i="33"/>
  <c r="Q1346" i="33"/>
  <c r="Q1157" i="33"/>
  <c r="Q1156" i="33"/>
  <c r="Q1155" i="33"/>
  <c r="Q1154" i="33"/>
  <c r="Q1153" i="33"/>
  <c r="Q1152" i="33"/>
  <c r="Q1151" i="33"/>
  <c r="Q1150" i="33"/>
  <c r="Q1149" i="33"/>
  <c r="Q1097" i="33"/>
  <c r="Q1096" i="33"/>
  <c r="Q1095" i="33"/>
  <c r="Q1094" i="33"/>
  <c r="Q1093" i="33"/>
  <c r="Q1092" i="33"/>
  <c r="Q1091" i="33"/>
  <c r="Q1090" i="33"/>
  <c r="Q1089" i="33"/>
  <c r="Q1057" i="33"/>
  <c r="Q1056" i="33"/>
  <c r="Q1055" i="33"/>
  <c r="Q1054" i="33"/>
  <c r="Q1053" i="33"/>
  <c r="Q1052" i="33"/>
  <c r="Q1051" i="33"/>
  <c r="Q1050" i="33"/>
  <c r="Q1049" i="33"/>
  <c r="Q1002" i="33"/>
  <c r="Q1001" i="33"/>
  <c r="Q1000" i="33"/>
  <c r="Q999" i="33"/>
  <c r="Q998" i="33"/>
  <c r="Q997" i="33"/>
  <c r="Q996" i="33"/>
  <c r="Q995" i="33"/>
  <c r="Q994" i="33"/>
  <c r="Q962" i="33"/>
  <c r="Q961" i="33"/>
  <c r="Q960" i="33"/>
  <c r="Q959" i="33"/>
  <c r="Q958" i="33"/>
  <c r="Q957" i="33"/>
  <c r="Q956" i="33"/>
  <c r="Q955" i="33"/>
  <c r="Q954" i="33"/>
  <c r="Q917" i="33"/>
  <c r="Q916" i="33"/>
  <c r="Q915"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S753" i="33"/>
  <c r="S752" i="33"/>
  <c r="S751" i="33"/>
  <c r="S750" i="33"/>
  <c r="W672" i="33"/>
  <c r="S671" i="33"/>
  <c r="Q670" i="33"/>
  <c r="Q669" i="33"/>
  <c r="Q668" i="33"/>
  <c r="Q667" i="33"/>
  <c r="Q666" i="33"/>
  <c r="Q665" i="33"/>
  <c r="Q664" i="33"/>
  <c r="Q663" i="33"/>
  <c r="Q662" i="33"/>
  <c r="G660" i="33"/>
  <c r="S656" i="33"/>
  <c r="S655" i="33"/>
  <c r="S654" i="33"/>
  <c r="S653" i="33"/>
  <c r="S652" i="33"/>
  <c r="S651" i="33"/>
  <c r="S650" i="33"/>
  <c r="S649" i="33"/>
  <c r="S647" i="33"/>
  <c r="S646" i="33"/>
  <c r="S645" i="33"/>
  <c r="S644" i="33"/>
  <c r="S643" i="33"/>
  <c r="S642" i="33"/>
  <c r="S641" i="33"/>
  <c r="S640" i="33"/>
  <c r="Q634" i="33"/>
  <c r="G634" i="33"/>
  <c r="Q627" i="33"/>
  <c r="Q626" i="33"/>
  <c r="Q625" i="33"/>
  <c r="Q624" i="33"/>
  <c r="Q623" i="33"/>
  <c r="Q622" i="33"/>
  <c r="S602" i="33"/>
  <c r="S601" i="33"/>
  <c r="S600" i="33"/>
  <c r="S599" i="33"/>
  <c r="S598" i="33"/>
  <c r="S597" i="33"/>
  <c r="S596" i="33"/>
  <c r="S595" i="33"/>
  <c r="S529" i="33"/>
  <c r="S528" i="33"/>
  <c r="S527" i="33"/>
  <c r="S526" i="33"/>
  <c r="S525" i="33"/>
  <c r="S524" i="33"/>
  <c r="S523" i="33"/>
  <c r="S522" i="33"/>
  <c r="S521" i="33"/>
  <c r="Q518" i="33"/>
  <c r="Q517" i="33"/>
  <c r="Q516" i="33"/>
  <c r="Q515" i="33"/>
  <c r="Q514" i="33"/>
  <c r="Q513" i="33"/>
  <c r="Q512" i="33"/>
  <c r="Q511" i="33"/>
  <c r="Q465" i="33"/>
  <c r="Q464" i="33"/>
  <c r="Q463" i="33"/>
  <c r="Q462" i="33"/>
  <c r="Q461" i="33"/>
  <c r="Q460" i="33"/>
  <c r="Q459" i="33"/>
  <c r="Q458" i="33"/>
  <c r="Q457" i="33"/>
  <c r="Q425" i="33"/>
  <c r="Q424" i="33"/>
  <c r="Q423" i="33"/>
  <c r="Q422" i="33"/>
  <c r="Q421" i="33"/>
  <c r="Q420" i="33"/>
  <c r="Q419" i="33"/>
  <c r="Q418" i="33"/>
  <c r="Q417" i="33"/>
  <c r="Q415" i="33"/>
  <c r="Q414" i="33"/>
  <c r="Q413" i="33"/>
  <c r="Q412" i="33"/>
  <c r="Q411" i="33"/>
  <c r="Q410" i="33"/>
  <c r="Q409" i="33"/>
  <c r="Q408" i="33"/>
  <c r="Q407" i="33"/>
  <c r="Q405" i="33"/>
  <c r="Q404" i="33"/>
  <c r="Q403" i="33"/>
  <c r="Q402" i="33"/>
  <c r="Q401" i="33"/>
  <c r="Q400" i="33"/>
  <c r="Q399" i="33"/>
  <c r="Q398" i="33"/>
  <c r="Q397" i="33"/>
  <c r="Q375" i="33"/>
  <c r="Q374" i="33"/>
  <c r="Q373" i="33"/>
  <c r="Q372" i="33"/>
  <c r="Q371" i="33"/>
  <c r="Q370" i="33"/>
  <c r="Q369" i="33"/>
  <c r="Q368" i="33"/>
  <c r="Q367" i="33"/>
  <c r="W344" i="33"/>
  <c r="S343" i="33"/>
  <c r="Q342" i="33"/>
  <c r="Q341" i="33"/>
  <c r="Q340" i="33"/>
  <c r="Q339" i="33"/>
  <c r="Q338" i="33"/>
  <c r="Q337" i="33"/>
  <c r="Q336" i="33"/>
  <c r="Q335" i="33"/>
  <c r="Q334" i="33"/>
  <c r="W329" i="33"/>
  <c r="S328" i="33"/>
  <c r="S327" i="33"/>
  <c r="S326" i="33"/>
  <c r="S325" i="33"/>
  <c r="S324" i="33"/>
  <c r="S323" i="33"/>
  <c r="S322" i="33"/>
  <c r="S321" i="33"/>
  <c r="S320" i="33"/>
  <c r="S296" i="33"/>
  <c r="Q295" i="33"/>
  <c r="Q294" i="33"/>
  <c r="Q293" i="33"/>
  <c r="Q292" i="33"/>
  <c r="Q291" i="33"/>
  <c r="Q290" i="33"/>
  <c r="Q289" i="33"/>
  <c r="Q288" i="33"/>
  <c r="Q296" i="33"/>
  <c r="O296" i="33"/>
  <c r="O294" i="33"/>
  <c r="O293" i="33"/>
  <c r="O291" i="33"/>
  <c r="O288" i="33"/>
  <c r="Q276" i="33"/>
  <c r="Q275" i="33"/>
  <c r="Q274" i="33"/>
  <c r="Q267" i="33"/>
  <c r="Q266" i="33"/>
  <c r="Q265" i="33"/>
  <c r="U264" i="33"/>
  <c r="U263" i="33"/>
  <c r="U262" i="33"/>
  <c r="S261" i="33"/>
  <c r="S260" i="33"/>
  <c r="S259" i="33"/>
  <c r="S258" i="33"/>
  <c r="S257" i="33"/>
  <c r="S256" i="33"/>
  <c r="S255" i="33"/>
  <c r="S254" i="33"/>
  <c r="S253" i="33"/>
  <c r="S252" i="33"/>
  <c r="S251" i="33"/>
  <c r="S250" i="33"/>
  <c r="S249" i="33"/>
  <c r="S248" i="33"/>
  <c r="S247" i="33"/>
  <c r="S246" i="33"/>
  <c r="S245" i="33"/>
  <c r="S244" i="33"/>
  <c r="S243" i="33"/>
  <c r="S242" i="33"/>
  <c r="S196" i="33"/>
  <c r="S195" i="33"/>
  <c r="Q190" i="33"/>
  <c r="Q189" i="33"/>
  <c r="S187" i="33"/>
  <c r="Q187" i="33"/>
  <c r="S186" i="33"/>
  <c r="Q186" i="33"/>
  <c r="S175" i="33"/>
  <c r="S174" i="33"/>
  <c r="U154" i="33"/>
  <c r="U153" i="33"/>
  <c r="Q148" i="33"/>
  <c r="Q147" i="33"/>
  <c r="Q130" i="33"/>
  <c r="Q129" i="33"/>
  <c r="Q127" i="33"/>
  <c r="Q126" i="33"/>
  <c r="Q121" i="33"/>
  <c r="Q120" i="33"/>
  <c r="S118" i="33"/>
  <c r="S117" i="33"/>
  <c r="Q115" i="33"/>
  <c r="Q114" i="33"/>
  <c r="S98" i="33"/>
  <c r="S97" i="33"/>
  <c r="S95" i="33"/>
  <c r="S94" i="33"/>
  <c r="S92" i="33"/>
  <c r="S91" i="33"/>
  <c r="U89" i="33"/>
  <c r="U88" i="33"/>
  <c r="S86" i="33"/>
  <c r="S85" i="33"/>
  <c r="S84" i="33"/>
  <c r="S83" i="33"/>
  <c r="S82" i="33"/>
  <c r="S81" i="33"/>
  <c r="S80" i="33"/>
  <c r="Q42" i="33"/>
  <c r="Q41" i="33"/>
  <c r="S36" i="33"/>
  <c r="Q35" i="33"/>
  <c r="S32" i="33"/>
  <c r="Q31" i="33"/>
  <c r="I950" i="33"/>
  <c r="O950" i="33"/>
  <c r="G950" i="33"/>
  <c r="E952" i="33"/>
  <c r="E951" i="33"/>
  <c r="E950" i="33"/>
  <c r="BB33" i="51"/>
  <c r="BA33" i="51"/>
  <c r="AV33" i="51"/>
  <c r="AU33" i="51"/>
  <c r="AN33" i="51"/>
  <c r="AM33" i="51"/>
  <c r="AL33" i="51"/>
  <c r="AK33" i="51"/>
  <c r="I33" i="51"/>
  <c r="AA33" i="51"/>
  <c r="G33" i="51"/>
  <c r="Z33" i="51"/>
  <c r="E33" i="51"/>
  <c r="Y33" i="51"/>
  <c r="C33" i="51"/>
  <c r="X33" i="51"/>
  <c r="W33" i="51"/>
  <c r="T33" i="51"/>
  <c r="S33" i="51"/>
  <c r="R33" i="51"/>
  <c r="Q33" i="51"/>
  <c r="P33" i="51"/>
  <c r="O33" i="51"/>
  <c r="N33" i="51"/>
  <c r="M33" i="51"/>
  <c r="L33" i="51"/>
  <c r="K33" i="51"/>
  <c r="BB32" i="51"/>
  <c r="BA32" i="51"/>
  <c r="AV32" i="51"/>
  <c r="AU32" i="51"/>
  <c r="AN32" i="51"/>
  <c r="AM32" i="51"/>
  <c r="AL32" i="51"/>
  <c r="AK32" i="51"/>
  <c r="I32" i="51"/>
  <c r="AA32" i="51"/>
  <c r="G32" i="51"/>
  <c r="Z32" i="51"/>
  <c r="E32" i="51"/>
  <c r="Y32" i="51"/>
  <c r="C32" i="51"/>
  <c r="X32" i="51"/>
  <c r="W32" i="51"/>
  <c r="T32" i="51"/>
  <c r="S32" i="51"/>
  <c r="R32" i="51"/>
  <c r="Q32" i="51"/>
  <c r="P32" i="51"/>
  <c r="O32" i="51"/>
  <c r="N32" i="51"/>
  <c r="M32" i="51"/>
  <c r="L32" i="51"/>
  <c r="K32" i="51"/>
  <c r="BB31" i="51"/>
  <c r="BA31" i="51"/>
  <c r="AV31" i="51"/>
  <c r="AU31" i="51"/>
  <c r="AN31" i="51"/>
  <c r="AM31" i="51"/>
  <c r="AL31" i="51"/>
  <c r="AK31" i="51"/>
  <c r="I31" i="51"/>
  <c r="AA31" i="51"/>
  <c r="G31" i="51"/>
  <c r="Z31" i="51"/>
  <c r="E31" i="51"/>
  <c r="Y31" i="51"/>
  <c r="C31" i="51"/>
  <c r="X31" i="51"/>
  <c r="W31" i="51"/>
  <c r="T31" i="51"/>
  <c r="S31" i="51"/>
  <c r="R31" i="51"/>
  <c r="Q31" i="51"/>
  <c r="P31" i="51"/>
  <c r="O31" i="51"/>
  <c r="N31" i="51"/>
  <c r="M31" i="51"/>
  <c r="L31" i="51"/>
  <c r="K31" i="51"/>
  <c r="BB30" i="51"/>
  <c r="BA30" i="51"/>
  <c r="AV30" i="51"/>
  <c r="AU30" i="51"/>
  <c r="AN30" i="51"/>
  <c r="AM30" i="51"/>
  <c r="AL30" i="51"/>
  <c r="AK30" i="51"/>
  <c r="I30" i="51"/>
  <c r="AA30" i="51"/>
  <c r="G30" i="51"/>
  <c r="Z30" i="51"/>
  <c r="E30" i="51"/>
  <c r="Y30" i="51"/>
  <c r="C30" i="51"/>
  <c r="X30" i="51"/>
  <c r="W30" i="51"/>
  <c r="T30" i="51"/>
  <c r="S30" i="51"/>
  <c r="R30" i="51"/>
  <c r="Q30" i="51"/>
  <c r="P30" i="51"/>
  <c r="O30" i="51"/>
  <c r="N30" i="51"/>
  <c r="M30" i="51"/>
  <c r="L30" i="51"/>
  <c r="K30" i="51"/>
  <c r="BB29" i="51"/>
  <c r="BA29" i="51"/>
  <c r="AV29" i="51"/>
  <c r="AU29" i="51"/>
  <c r="AN29" i="51"/>
  <c r="AM29" i="51"/>
  <c r="AL29" i="51"/>
  <c r="AK29" i="51"/>
  <c r="I29" i="51"/>
  <c r="AA29" i="51"/>
  <c r="G29" i="51"/>
  <c r="Z29" i="51"/>
  <c r="E29" i="51"/>
  <c r="Y29" i="51"/>
  <c r="C29" i="51"/>
  <c r="X29" i="51"/>
  <c r="W29" i="51"/>
  <c r="T29" i="51"/>
  <c r="S29" i="51"/>
  <c r="R29" i="51"/>
  <c r="Q29" i="51"/>
  <c r="P29" i="51"/>
  <c r="O29" i="51"/>
  <c r="N29" i="51"/>
  <c r="M29" i="51"/>
  <c r="L29" i="51"/>
  <c r="K29" i="51"/>
  <c r="BB28" i="51"/>
  <c r="BA28" i="51"/>
  <c r="AV28" i="51"/>
  <c r="AU28" i="51"/>
  <c r="AN28" i="51"/>
  <c r="AM28" i="51"/>
  <c r="AL28" i="51"/>
  <c r="AK28" i="51"/>
  <c r="I28" i="51"/>
  <c r="AA28" i="51"/>
  <c r="G28" i="51"/>
  <c r="Z28" i="51"/>
  <c r="E28" i="51"/>
  <c r="Y28" i="51"/>
  <c r="C28" i="51"/>
  <c r="X28" i="51"/>
  <c r="W28" i="51"/>
  <c r="T28" i="51"/>
  <c r="S28" i="51"/>
  <c r="R28" i="51"/>
  <c r="Q28" i="51"/>
  <c r="P28" i="51"/>
  <c r="O28" i="51"/>
  <c r="N28" i="51"/>
  <c r="M28" i="51"/>
  <c r="L28" i="51"/>
  <c r="K28" i="51"/>
  <c r="BB27" i="51"/>
  <c r="BA27" i="51"/>
  <c r="AV27" i="51"/>
  <c r="AU27" i="51"/>
  <c r="AN27" i="51"/>
  <c r="AM27" i="51"/>
  <c r="AL27" i="51"/>
  <c r="AK27" i="51"/>
  <c r="I27" i="51"/>
  <c r="AA27" i="51"/>
  <c r="G27" i="51"/>
  <c r="Z27" i="51"/>
  <c r="E27" i="51"/>
  <c r="Y27" i="51"/>
  <c r="C27" i="51"/>
  <c r="X27" i="51"/>
  <c r="W27" i="51"/>
  <c r="T27" i="51"/>
  <c r="S27" i="51"/>
  <c r="R27" i="51"/>
  <c r="Q27" i="51"/>
  <c r="P27" i="51"/>
  <c r="O27" i="51"/>
  <c r="N27" i="51"/>
  <c r="M27" i="51"/>
  <c r="L27" i="51"/>
  <c r="K27" i="51"/>
  <c r="BB26" i="51"/>
  <c r="BA26" i="51"/>
  <c r="AV26" i="51"/>
  <c r="AU26" i="51"/>
  <c r="AN26" i="51"/>
  <c r="AM26" i="51"/>
  <c r="AL26" i="51"/>
  <c r="AK26" i="51"/>
  <c r="I26" i="51"/>
  <c r="AA26" i="51"/>
  <c r="G26" i="51"/>
  <c r="Z26" i="51"/>
  <c r="E26" i="51"/>
  <c r="Y26" i="51"/>
  <c r="C26" i="51"/>
  <c r="X26" i="51"/>
  <c r="W26" i="51"/>
  <c r="T26" i="51"/>
  <c r="S26" i="51"/>
  <c r="R26" i="51"/>
  <c r="Q26" i="51"/>
  <c r="P26" i="51"/>
  <c r="O26" i="51"/>
  <c r="N26" i="51"/>
  <c r="M26" i="51"/>
  <c r="L26" i="51"/>
  <c r="K26" i="51"/>
  <c r="BB25" i="51"/>
  <c r="BA25" i="51"/>
  <c r="AV25" i="51"/>
  <c r="AU25" i="51"/>
  <c r="AN25" i="51"/>
  <c r="AM25" i="51"/>
  <c r="AL25" i="51"/>
  <c r="AK25" i="51"/>
  <c r="I25" i="51"/>
  <c r="AA25" i="51"/>
  <c r="G25" i="51"/>
  <c r="Z25" i="51"/>
  <c r="E25" i="51"/>
  <c r="Y25" i="51"/>
  <c r="C25" i="51"/>
  <c r="X25" i="51"/>
  <c r="W25" i="51"/>
  <c r="T25" i="51"/>
  <c r="S25" i="51"/>
  <c r="R25" i="51"/>
  <c r="Q25" i="51"/>
  <c r="P25" i="51"/>
  <c r="O25" i="51"/>
  <c r="N25" i="51"/>
  <c r="M25" i="51"/>
  <c r="L25" i="51"/>
  <c r="K25" i="51"/>
  <c r="BB24" i="51"/>
  <c r="BA24" i="51"/>
  <c r="AV24" i="51"/>
  <c r="AU24" i="51"/>
  <c r="AN24" i="51"/>
  <c r="AM24" i="51"/>
  <c r="AL24" i="51"/>
  <c r="AK24" i="51"/>
  <c r="I24" i="51"/>
  <c r="AA24" i="51"/>
  <c r="G24" i="51"/>
  <c r="Z24" i="51"/>
  <c r="E24" i="51"/>
  <c r="Y24" i="51"/>
  <c r="C24" i="51"/>
  <c r="X24" i="51"/>
  <c r="W24" i="51"/>
  <c r="T24" i="51"/>
  <c r="S24" i="51"/>
  <c r="R24" i="51"/>
  <c r="Q24" i="51"/>
  <c r="P24" i="51"/>
  <c r="O24" i="51"/>
  <c r="N24" i="51"/>
  <c r="M24" i="51"/>
  <c r="L24" i="51"/>
  <c r="K24" i="51"/>
  <c r="BB23" i="51"/>
  <c r="BA23" i="51"/>
  <c r="AV23" i="51"/>
  <c r="AU23" i="51"/>
  <c r="AN23" i="51"/>
  <c r="AM23" i="51"/>
  <c r="AL23" i="51"/>
  <c r="AK23" i="51"/>
  <c r="I23" i="51"/>
  <c r="AA23" i="51"/>
  <c r="G23" i="51"/>
  <c r="Z23" i="51"/>
  <c r="E23" i="51"/>
  <c r="Y23" i="51"/>
  <c r="C23" i="51"/>
  <c r="X23" i="51"/>
  <c r="W23" i="51"/>
  <c r="T23" i="51"/>
  <c r="S23" i="51"/>
  <c r="R23" i="51"/>
  <c r="Q23" i="51"/>
  <c r="P23" i="51"/>
  <c r="O23" i="51"/>
  <c r="N23" i="51"/>
  <c r="M23" i="51"/>
  <c r="L23" i="51"/>
  <c r="K23" i="51"/>
  <c r="BB22" i="51"/>
  <c r="BA22" i="51"/>
  <c r="AV22" i="51"/>
  <c r="AU22" i="51"/>
  <c r="AN22" i="51"/>
  <c r="AM22" i="51"/>
  <c r="AL22" i="51"/>
  <c r="AK22" i="51"/>
  <c r="I22" i="51"/>
  <c r="AA22" i="51"/>
  <c r="G22" i="51"/>
  <c r="Z22" i="51"/>
  <c r="E22" i="51"/>
  <c r="Y22" i="51"/>
  <c r="C22" i="51"/>
  <c r="X22" i="51"/>
  <c r="W22" i="51"/>
  <c r="T22" i="51"/>
  <c r="S22" i="51"/>
  <c r="R22" i="51"/>
  <c r="Q22" i="51"/>
  <c r="P22" i="51"/>
  <c r="O22" i="51"/>
  <c r="N22" i="51"/>
  <c r="M22" i="51"/>
  <c r="L22" i="51"/>
  <c r="K22" i="51"/>
  <c r="BB21" i="51"/>
  <c r="BA21" i="51"/>
  <c r="AV21" i="51"/>
  <c r="AU21" i="51"/>
  <c r="AN21" i="51"/>
  <c r="AM21" i="51"/>
  <c r="AL21" i="51"/>
  <c r="AK21" i="51"/>
  <c r="I21" i="51"/>
  <c r="AA21" i="51"/>
  <c r="G21" i="51"/>
  <c r="Z21" i="51"/>
  <c r="E21" i="51"/>
  <c r="Y21" i="51"/>
  <c r="C21" i="51"/>
  <c r="X21" i="51"/>
  <c r="W21" i="51"/>
  <c r="T21" i="51"/>
  <c r="S21" i="51"/>
  <c r="R21" i="51"/>
  <c r="Q21" i="51"/>
  <c r="P21" i="51"/>
  <c r="O21" i="51"/>
  <c r="N21" i="51"/>
  <c r="M21" i="51"/>
  <c r="L21" i="51"/>
  <c r="K21" i="51"/>
  <c r="BB20" i="51"/>
  <c r="BA20" i="51"/>
  <c r="AV20" i="51"/>
  <c r="AU20" i="51"/>
  <c r="AN20" i="51"/>
  <c r="AM20" i="51"/>
  <c r="AL20" i="51"/>
  <c r="AK20" i="51"/>
  <c r="I20" i="51"/>
  <c r="AA20" i="51"/>
  <c r="G20" i="51"/>
  <c r="Z20" i="51"/>
  <c r="E20" i="51"/>
  <c r="Y20" i="51"/>
  <c r="C20" i="51"/>
  <c r="X20" i="51"/>
  <c r="W20" i="51"/>
  <c r="T20" i="51"/>
  <c r="S20" i="51"/>
  <c r="R20" i="51"/>
  <c r="Q20" i="51"/>
  <c r="P20" i="51"/>
  <c r="O20" i="51"/>
  <c r="N20" i="51"/>
  <c r="M20" i="51"/>
  <c r="L20" i="51"/>
  <c r="K20" i="51"/>
  <c r="BB19" i="51"/>
  <c r="BA19" i="51"/>
  <c r="AV19" i="51"/>
  <c r="AU19" i="51"/>
  <c r="AN19" i="51"/>
  <c r="AM19" i="51"/>
  <c r="AL19" i="51"/>
  <c r="AK19" i="51"/>
  <c r="I19" i="51"/>
  <c r="AA19" i="51"/>
  <c r="G19" i="51"/>
  <c r="Z19" i="51"/>
  <c r="E19" i="51"/>
  <c r="Y19" i="51"/>
  <c r="C19" i="51"/>
  <c r="X19" i="51"/>
  <c r="W19" i="51"/>
  <c r="T19" i="51"/>
  <c r="S19" i="51"/>
  <c r="R19" i="51"/>
  <c r="Q19" i="51"/>
  <c r="P19" i="51"/>
  <c r="O19" i="51"/>
  <c r="N19" i="51"/>
  <c r="M19" i="51"/>
  <c r="L19" i="51"/>
  <c r="K19" i="51"/>
  <c r="BB18" i="51"/>
  <c r="BA18" i="51"/>
  <c r="AV18" i="51"/>
  <c r="AU18" i="51"/>
  <c r="AN18" i="51"/>
  <c r="AM18" i="51"/>
  <c r="AL18" i="51"/>
  <c r="AK18" i="51"/>
  <c r="I18" i="51"/>
  <c r="AA18" i="51"/>
  <c r="G18" i="51"/>
  <c r="Z18" i="51"/>
  <c r="E18" i="51"/>
  <c r="Y18" i="51"/>
  <c r="C18" i="51"/>
  <c r="X18" i="51"/>
  <c r="W18" i="51"/>
  <c r="T18" i="51"/>
  <c r="S18" i="51"/>
  <c r="R18" i="51"/>
  <c r="Q18" i="51"/>
  <c r="P18" i="51"/>
  <c r="O18" i="51"/>
  <c r="N18" i="51"/>
  <c r="M18" i="51"/>
  <c r="L18" i="51"/>
  <c r="K18" i="51"/>
  <c r="BB17" i="51"/>
  <c r="BA17" i="51"/>
  <c r="AV17" i="51"/>
  <c r="AU17" i="51"/>
  <c r="AN17" i="51"/>
  <c r="AM17" i="51"/>
  <c r="AL17" i="51"/>
  <c r="AK17" i="51"/>
  <c r="I17" i="51"/>
  <c r="AA17" i="51"/>
  <c r="G17" i="51"/>
  <c r="Z17" i="51"/>
  <c r="E17" i="51"/>
  <c r="Y17" i="51"/>
  <c r="C17" i="51"/>
  <c r="X17" i="51"/>
  <c r="W17" i="51"/>
  <c r="T17" i="51"/>
  <c r="S17" i="51"/>
  <c r="R17" i="51"/>
  <c r="Q17" i="51"/>
  <c r="P17" i="51"/>
  <c r="O17" i="51"/>
  <c r="N17" i="51"/>
  <c r="M17" i="51"/>
  <c r="L17" i="51"/>
  <c r="K17" i="51"/>
  <c r="BB16" i="51"/>
  <c r="BA16" i="51"/>
  <c r="AV16" i="51"/>
  <c r="AU16" i="51"/>
  <c r="AN16" i="51"/>
  <c r="AM16" i="51"/>
  <c r="AL16" i="51"/>
  <c r="AK16" i="51"/>
  <c r="I16" i="51"/>
  <c r="AA16" i="51"/>
  <c r="G16" i="51"/>
  <c r="Z16" i="51"/>
  <c r="E16" i="51"/>
  <c r="Y16" i="51"/>
  <c r="C16" i="51"/>
  <c r="X16" i="51"/>
  <c r="W16" i="51"/>
  <c r="T16" i="51"/>
  <c r="S16" i="51"/>
  <c r="R16" i="51"/>
  <c r="Q16" i="51"/>
  <c r="P16" i="51"/>
  <c r="O16" i="51"/>
  <c r="N16" i="51"/>
  <c r="M16" i="51"/>
  <c r="L16" i="51"/>
  <c r="K16" i="51"/>
  <c r="BB15" i="51"/>
  <c r="BA15" i="51"/>
  <c r="AV15" i="51"/>
  <c r="AU15" i="51"/>
  <c r="AN15" i="51"/>
  <c r="AM15" i="51"/>
  <c r="AL15" i="51"/>
  <c r="AK15" i="51"/>
  <c r="I15" i="51"/>
  <c r="AA15" i="51"/>
  <c r="G15" i="51"/>
  <c r="Z15" i="51"/>
  <c r="E15" i="51"/>
  <c r="Y15" i="51"/>
  <c r="C15" i="51"/>
  <c r="X15" i="51"/>
  <c r="W15" i="51"/>
  <c r="T15" i="51"/>
  <c r="S15" i="51"/>
  <c r="R15" i="51"/>
  <c r="Q15" i="51"/>
  <c r="P15" i="51"/>
  <c r="O15" i="51"/>
  <c r="N15" i="51"/>
  <c r="M15" i="51"/>
  <c r="L15" i="51"/>
  <c r="K15" i="51"/>
  <c r="BB14" i="51"/>
  <c r="BA14" i="51"/>
  <c r="AV14" i="51"/>
  <c r="AU14" i="51"/>
  <c r="AN14" i="51"/>
  <c r="AM14" i="51"/>
  <c r="AL14" i="51"/>
  <c r="AK14" i="51"/>
  <c r="I14" i="51"/>
  <c r="AA14" i="51"/>
  <c r="G14" i="51"/>
  <c r="Z14" i="51"/>
  <c r="E14" i="51"/>
  <c r="Y14" i="51"/>
  <c r="C14" i="51"/>
  <c r="X14" i="51"/>
  <c r="W14" i="51"/>
  <c r="T14" i="51"/>
  <c r="S14" i="51"/>
  <c r="R14" i="51"/>
  <c r="Q14" i="51"/>
  <c r="P14" i="51"/>
  <c r="O14" i="51"/>
  <c r="N14" i="51"/>
  <c r="M14" i="51"/>
  <c r="L14" i="51"/>
  <c r="K14" i="51"/>
  <c r="BB13" i="51"/>
  <c r="BA13" i="51"/>
  <c r="AZ13" i="51"/>
  <c r="AY13" i="51"/>
  <c r="AX13" i="51"/>
  <c r="AW13" i="51"/>
  <c r="AV13" i="51"/>
  <c r="AU13" i="51"/>
  <c r="AT13" i="51"/>
  <c r="AN13" i="51"/>
  <c r="AM13" i="51"/>
  <c r="AL13" i="51"/>
  <c r="AK13" i="51"/>
  <c r="I13" i="51"/>
  <c r="AA13" i="51"/>
  <c r="G13" i="51"/>
  <c r="Z13" i="51"/>
  <c r="E13" i="51"/>
  <c r="Y13" i="51"/>
  <c r="C13" i="51"/>
  <c r="X13" i="51"/>
  <c r="W13" i="51"/>
  <c r="T13" i="51"/>
  <c r="S13" i="51"/>
  <c r="R13" i="51"/>
  <c r="Q13" i="51"/>
  <c r="P13" i="51"/>
  <c r="O13" i="51"/>
  <c r="N13" i="51"/>
  <c r="M13" i="51"/>
  <c r="L13" i="51"/>
  <c r="K13" i="51"/>
  <c r="BB12" i="51"/>
  <c r="BA12" i="51"/>
  <c r="AZ12" i="51"/>
  <c r="AY12" i="51"/>
  <c r="AX12" i="51"/>
  <c r="AW12" i="51"/>
  <c r="AV12" i="51"/>
  <c r="AU12" i="51"/>
  <c r="AT12" i="51"/>
  <c r="AN12" i="51"/>
  <c r="AM12" i="51"/>
  <c r="AL12" i="51"/>
  <c r="AK12" i="51"/>
  <c r="I12" i="51"/>
  <c r="AA12" i="51"/>
  <c r="G12" i="51"/>
  <c r="Z12" i="51"/>
  <c r="E12" i="51"/>
  <c r="Y12" i="51"/>
  <c r="C12" i="51"/>
  <c r="X12" i="51"/>
  <c r="W12" i="51"/>
  <c r="T12" i="51"/>
  <c r="S12" i="51"/>
  <c r="R12" i="51"/>
  <c r="Q12" i="51"/>
  <c r="P12" i="51"/>
  <c r="O12" i="51"/>
  <c r="N12" i="51"/>
  <c r="M12" i="51"/>
  <c r="L12" i="51"/>
  <c r="K12" i="51"/>
  <c r="BB11" i="51"/>
  <c r="BA11" i="51"/>
  <c r="AZ11" i="51"/>
  <c r="AY11" i="51"/>
  <c r="AX11" i="51"/>
  <c r="AW11" i="51"/>
  <c r="AV11" i="51"/>
  <c r="AU11" i="51"/>
  <c r="AT11" i="51"/>
  <c r="AN11" i="51"/>
  <c r="AM11" i="51"/>
  <c r="AL11" i="51"/>
  <c r="AK11" i="51"/>
  <c r="I11" i="51"/>
  <c r="AA11" i="51"/>
  <c r="G11" i="51"/>
  <c r="Z11" i="51"/>
  <c r="E11" i="51"/>
  <c r="Y11" i="51"/>
  <c r="C11" i="51"/>
  <c r="X11" i="51"/>
  <c r="W11" i="51"/>
  <c r="T11" i="51"/>
  <c r="S11" i="51"/>
  <c r="R11" i="51"/>
  <c r="Q11" i="51"/>
  <c r="P11" i="51"/>
  <c r="O11" i="51"/>
  <c r="N11" i="51"/>
  <c r="M11" i="51"/>
  <c r="L11" i="51"/>
  <c r="K11" i="51"/>
  <c r="BB10" i="51"/>
  <c r="BA10" i="51"/>
  <c r="AZ10" i="51"/>
  <c r="AY10" i="51"/>
  <c r="AX10" i="51"/>
  <c r="AW10" i="51"/>
  <c r="AV10" i="51"/>
  <c r="AU10" i="51"/>
  <c r="AT10" i="51"/>
  <c r="AN10" i="51"/>
  <c r="AM10" i="51"/>
  <c r="AL10" i="51"/>
  <c r="AK10" i="51"/>
  <c r="I10" i="51"/>
  <c r="AA10" i="51"/>
  <c r="G10" i="51"/>
  <c r="Z10" i="51"/>
  <c r="E10" i="51"/>
  <c r="Y10" i="51"/>
  <c r="C10" i="51"/>
  <c r="X10" i="51"/>
  <c r="W10" i="51"/>
  <c r="T10" i="51"/>
  <c r="S10" i="51"/>
  <c r="R10" i="51"/>
  <c r="Q10" i="51"/>
  <c r="P10" i="51"/>
  <c r="O10" i="51"/>
  <c r="N10" i="51"/>
  <c r="M10" i="51"/>
  <c r="L10" i="51"/>
  <c r="K10" i="51"/>
  <c r="BB9" i="51"/>
  <c r="BA9" i="51"/>
  <c r="AZ9" i="51"/>
  <c r="AY9" i="51"/>
  <c r="AX9" i="51"/>
  <c r="AW9" i="51"/>
  <c r="AV9" i="51"/>
  <c r="AU9" i="51"/>
  <c r="AT9" i="51"/>
  <c r="AN9" i="51"/>
  <c r="AM9" i="51"/>
  <c r="AL9" i="51"/>
  <c r="AK9" i="51"/>
  <c r="I9" i="51"/>
  <c r="AA9" i="51"/>
  <c r="G9" i="51"/>
  <c r="Z9" i="51"/>
  <c r="E9" i="51"/>
  <c r="Y9" i="51"/>
  <c r="C9" i="51"/>
  <c r="X9" i="51"/>
  <c r="W9" i="51"/>
  <c r="T9" i="51"/>
  <c r="S9" i="51"/>
  <c r="R9" i="51"/>
  <c r="Q9" i="51"/>
  <c r="P9" i="51"/>
  <c r="O9" i="51"/>
  <c r="N9" i="51"/>
  <c r="M9" i="51"/>
  <c r="L9" i="51"/>
  <c r="K9" i="51"/>
  <c r="BB8" i="51"/>
  <c r="BA8" i="51"/>
  <c r="AZ8" i="51"/>
  <c r="AY8" i="51"/>
  <c r="AX8" i="51"/>
  <c r="AW8" i="51"/>
  <c r="AV8" i="51"/>
  <c r="AU8" i="51"/>
  <c r="AT8" i="51"/>
  <c r="AN8" i="51"/>
  <c r="AM8" i="51"/>
  <c r="AL8" i="51"/>
  <c r="AK8" i="51"/>
  <c r="I8" i="51"/>
  <c r="AA8" i="51"/>
  <c r="G8" i="51"/>
  <c r="Z8" i="51"/>
  <c r="E8" i="51"/>
  <c r="Y8" i="51"/>
  <c r="C8" i="51"/>
  <c r="X8" i="51"/>
  <c r="W8" i="51"/>
  <c r="T8" i="51"/>
  <c r="S8" i="51"/>
  <c r="R8" i="51"/>
  <c r="Q8" i="51"/>
  <c r="P8" i="51"/>
  <c r="O8" i="51"/>
  <c r="N8" i="51"/>
  <c r="M8" i="51"/>
  <c r="L8" i="51"/>
  <c r="K8" i="51"/>
  <c r="BB7" i="51"/>
  <c r="BA7" i="51"/>
  <c r="AZ7" i="51"/>
  <c r="AY7" i="51"/>
  <c r="AX7" i="51"/>
  <c r="AW7" i="51"/>
  <c r="AV7" i="51"/>
  <c r="AU7" i="51"/>
  <c r="AT7" i="51"/>
  <c r="AN7" i="51"/>
  <c r="AM7" i="51"/>
  <c r="AL7" i="51"/>
  <c r="AK7" i="51"/>
  <c r="I7" i="51"/>
  <c r="AA7" i="51"/>
  <c r="G7" i="51"/>
  <c r="Z7" i="51"/>
  <c r="E7" i="51"/>
  <c r="Y7" i="51"/>
  <c r="C7" i="51"/>
  <c r="X7" i="51"/>
  <c r="W7" i="51"/>
  <c r="T7" i="51"/>
  <c r="S7" i="51"/>
  <c r="R7" i="51"/>
  <c r="Q7" i="51"/>
  <c r="P7" i="51"/>
  <c r="O7" i="51"/>
  <c r="N7" i="51"/>
  <c r="M7" i="51"/>
  <c r="L7" i="51"/>
  <c r="K7" i="51"/>
  <c r="BB6" i="51"/>
  <c r="BA6" i="51"/>
  <c r="AZ6" i="51"/>
  <c r="AY6" i="51"/>
  <c r="AX6" i="51"/>
  <c r="AW6" i="51"/>
  <c r="AV6" i="51"/>
  <c r="AU6" i="51"/>
  <c r="AT6" i="51"/>
  <c r="AN6" i="51"/>
  <c r="AM6" i="51"/>
  <c r="AL6" i="51"/>
  <c r="AK6" i="51"/>
  <c r="I6" i="51"/>
  <c r="AA6" i="51"/>
  <c r="G6" i="51"/>
  <c r="Z6" i="51"/>
  <c r="E6" i="51"/>
  <c r="Y6" i="51"/>
  <c r="C6" i="51"/>
  <c r="X6" i="51"/>
  <c r="W6" i="51"/>
  <c r="T6" i="51"/>
  <c r="S6" i="51"/>
  <c r="R6" i="51"/>
  <c r="Q6" i="51"/>
  <c r="P6" i="51"/>
  <c r="O6" i="51"/>
  <c r="N6" i="51"/>
  <c r="M6" i="51"/>
  <c r="L6" i="51"/>
  <c r="K6" i="51"/>
  <c r="BB5" i="51"/>
  <c r="BA5" i="51"/>
  <c r="AZ5" i="51"/>
  <c r="AY5" i="51"/>
  <c r="AX5" i="51"/>
  <c r="AW5" i="51"/>
  <c r="AV5" i="51"/>
  <c r="AU5" i="51"/>
  <c r="AT5" i="51"/>
  <c r="AN5" i="51"/>
  <c r="AM5" i="51"/>
  <c r="AL5" i="51"/>
  <c r="AK5" i="51"/>
  <c r="I5" i="51"/>
  <c r="AA5" i="51"/>
  <c r="G5" i="51"/>
  <c r="Z5" i="51"/>
  <c r="E5" i="51"/>
  <c r="Y5" i="51"/>
  <c r="C5" i="51"/>
  <c r="X5" i="51"/>
  <c r="W5" i="51"/>
  <c r="T5" i="51"/>
  <c r="S5" i="51"/>
  <c r="R5" i="51"/>
  <c r="Q5" i="51"/>
  <c r="P5" i="51"/>
  <c r="O5" i="51"/>
  <c r="N5" i="51"/>
  <c r="M5" i="51"/>
  <c r="L5" i="51"/>
  <c r="K5" i="51"/>
  <c r="BB4" i="51"/>
  <c r="BA4" i="51"/>
  <c r="AZ4" i="51"/>
  <c r="AY4" i="51"/>
  <c r="AX4" i="51"/>
  <c r="AW4" i="51"/>
  <c r="AV4" i="51"/>
  <c r="AU4" i="51"/>
  <c r="AT4" i="51"/>
  <c r="AN4" i="51"/>
  <c r="AM4" i="51"/>
  <c r="AL4" i="51"/>
  <c r="AK4" i="51"/>
  <c r="I4" i="51"/>
  <c r="AA4" i="51"/>
  <c r="G4" i="51"/>
  <c r="Z4" i="51"/>
  <c r="E4" i="51"/>
  <c r="Y4" i="51"/>
  <c r="C4" i="51"/>
  <c r="X4" i="51"/>
  <c r="W4" i="51"/>
  <c r="T4" i="51"/>
  <c r="S4" i="51"/>
  <c r="R4" i="51"/>
  <c r="Q4" i="51"/>
  <c r="P4" i="51"/>
  <c r="O4" i="51"/>
  <c r="N4" i="51"/>
  <c r="M4" i="51"/>
  <c r="L4" i="51"/>
  <c r="K4" i="51"/>
  <c r="BB3" i="51"/>
  <c r="BA3" i="51"/>
  <c r="AZ3" i="51"/>
  <c r="AY3" i="51"/>
  <c r="AX3" i="51"/>
  <c r="AW3" i="51"/>
  <c r="AV3" i="51"/>
  <c r="AU3" i="51"/>
  <c r="AT3" i="51"/>
  <c r="AN3" i="51"/>
  <c r="AM3" i="51"/>
  <c r="AL3" i="51"/>
  <c r="AK3" i="51"/>
  <c r="I3" i="51"/>
  <c r="AA3" i="51"/>
  <c r="G3" i="51"/>
  <c r="Z3" i="51"/>
  <c r="E3" i="51"/>
  <c r="Y3" i="51"/>
  <c r="C3" i="51"/>
  <c r="X3" i="51"/>
  <c r="W3" i="51"/>
  <c r="T3" i="51"/>
  <c r="S3" i="51"/>
  <c r="R3" i="51"/>
  <c r="Q3" i="51"/>
  <c r="P3" i="51"/>
  <c r="O3" i="51"/>
  <c r="N3" i="51"/>
  <c r="M3" i="51"/>
  <c r="L3" i="51"/>
  <c r="K3" i="51"/>
  <c r="BB2" i="51"/>
  <c r="BA2" i="51"/>
  <c r="AZ2" i="51"/>
  <c r="AY2" i="51"/>
  <c r="AX2" i="51"/>
  <c r="AW2" i="51"/>
  <c r="AV2" i="51"/>
  <c r="AU2" i="51"/>
  <c r="AT2" i="51"/>
  <c r="AN2" i="51"/>
  <c r="AM2" i="51"/>
  <c r="AL2" i="51"/>
  <c r="AK2" i="51"/>
  <c r="I2" i="51"/>
  <c r="AA2" i="51"/>
  <c r="G2" i="51"/>
  <c r="Z2" i="51"/>
  <c r="E2" i="51"/>
  <c r="Y2" i="51"/>
  <c r="C2" i="51"/>
  <c r="X2" i="51"/>
  <c r="W2" i="51"/>
  <c r="T2" i="51"/>
  <c r="S2" i="51"/>
  <c r="R2" i="51"/>
  <c r="Q2" i="51"/>
  <c r="P2" i="51"/>
  <c r="O2" i="51"/>
  <c r="N2" i="51"/>
  <c r="M2" i="51"/>
  <c r="L2" i="51"/>
  <c r="K2" i="51"/>
  <c r="D29" i="40"/>
  <c r="B29" i="40"/>
  <c r="D28" i="40"/>
  <c r="B28" i="40"/>
  <c r="D27"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O1343" i="33"/>
  <c r="G1343" i="33"/>
  <c r="E1343" i="33"/>
  <c r="O1342" i="33"/>
  <c r="G1342" i="33"/>
  <c r="E1342" i="33"/>
  <c r="O1341" i="33"/>
  <c r="G1341" i="33"/>
  <c r="E1341" i="33"/>
  <c r="O1340" i="33"/>
  <c r="G1340" i="33"/>
  <c r="E1340" i="33"/>
  <c r="O1339" i="33"/>
  <c r="G1339" i="33"/>
  <c r="E1339" i="33"/>
  <c r="O1338" i="33"/>
  <c r="G1338" i="33"/>
  <c r="E1338" i="33"/>
  <c r="O1337" i="33"/>
  <c r="G1337" i="33"/>
  <c r="E1337" i="33"/>
  <c r="O1336" i="33"/>
  <c r="G1336" i="33"/>
  <c r="E1336" i="33"/>
  <c r="O1335" i="33"/>
  <c r="G1335" i="33"/>
  <c r="E1335" i="33"/>
  <c r="S1334" i="33"/>
  <c r="Q1334" i="33"/>
  <c r="O1334" i="33"/>
  <c r="I1334" i="33"/>
  <c r="G1334" i="33"/>
  <c r="E1334" i="33"/>
  <c r="O1333" i="33"/>
  <c r="I1333" i="33"/>
  <c r="G1333" i="33"/>
  <c r="E1333" i="33"/>
  <c r="O1332" i="33"/>
  <c r="I1332" i="33"/>
  <c r="G1332" i="33"/>
  <c r="E1332" i="33"/>
  <c r="O1331" i="33"/>
  <c r="I1331" i="33"/>
  <c r="G1331" i="33"/>
  <c r="E1331" i="33"/>
  <c r="O1330" i="33"/>
  <c r="I1330" i="33"/>
  <c r="G1330" i="33"/>
  <c r="E1330" i="33"/>
  <c r="O1329" i="33"/>
  <c r="I1329" i="33"/>
  <c r="G1329" i="33"/>
  <c r="E1329" i="33"/>
  <c r="O1328" i="33"/>
  <c r="I1328" i="33"/>
  <c r="G1328" i="33"/>
  <c r="E1328" i="33"/>
  <c r="O1327" i="33"/>
  <c r="I1327" i="33"/>
  <c r="G1327" i="33"/>
  <c r="E1327" i="33"/>
  <c r="O1326" i="33"/>
  <c r="I1326" i="33"/>
  <c r="G1326" i="33"/>
  <c r="E1326" i="33"/>
  <c r="O1325"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O1317" i="33"/>
  <c r="G1317" i="33"/>
  <c r="E1317" i="33"/>
  <c r="O1316" i="33"/>
  <c r="G1316" i="33"/>
  <c r="E1316" i="33"/>
  <c r="O1315" i="33"/>
  <c r="G1315" i="33"/>
  <c r="E1315" i="33"/>
  <c r="O1314" i="33"/>
  <c r="G1314" i="33"/>
  <c r="E1314" i="33"/>
  <c r="O1313" i="33"/>
  <c r="I1313" i="33"/>
  <c r="G1313" i="33"/>
  <c r="E1313" i="33"/>
  <c r="O1312" i="33"/>
  <c r="K1312" i="33"/>
  <c r="I1312" i="33"/>
  <c r="G1312" i="33"/>
  <c r="E1312" i="33"/>
  <c r="O1311" i="33"/>
  <c r="M1311" i="33"/>
  <c r="K1311" i="33"/>
  <c r="I1311" i="33"/>
  <c r="G1311" i="33"/>
  <c r="E1311" i="33"/>
  <c r="O1310" i="33"/>
  <c r="G1310" i="33"/>
  <c r="E1310" i="33"/>
  <c r="O1309" i="33"/>
  <c r="I1309" i="33"/>
  <c r="G1309" i="33"/>
  <c r="E1309" i="33"/>
  <c r="O1308" i="33"/>
  <c r="K1308" i="33"/>
  <c r="I1308" i="33"/>
  <c r="G1308" i="33"/>
  <c r="E1308" i="33"/>
  <c r="O1307" i="33"/>
  <c r="M1307" i="33"/>
  <c r="K1307" i="33"/>
  <c r="I1307" i="33"/>
  <c r="G1307" i="33"/>
  <c r="E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E1288" i="33"/>
  <c r="O1287" i="33"/>
  <c r="E1287" i="33"/>
  <c r="O1286" i="33"/>
  <c r="M1286" i="33"/>
  <c r="K1286" i="33"/>
  <c r="I1286" i="33"/>
  <c r="G1286" i="33"/>
  <c r="E1286" i="33"/>
  <c r="O1285" i="33"/>
  <c r="E1285" i="33"/>
  <c r="O1284" i="33"/>
  <c r="E1284" i="33"/>
  <c r="O1283" i="33"/>
  <c r="E1283" i="33"/>
  <c r="O1282" i="33"/>
  <c r="E1282" i="33"/>
  <c r="Q1281"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S1272"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S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E1250" i="33"/>
  <c r="O1249" i="33"/>
  <c r="E1249" i="33"/>
  <c r="O1248" i="33"/>
  <c r="E1248" i="33"/>
  <c r="O1247" i="33"/>
  <c r="E1247" i="33"/>
  <c r="O1246" i="33"/>
  <c r="E1246" i="33"/>
  <c r="O1245" i="33"/>
  <c r="E1245" i="33"/>
  <c r="Q1244" i="33"/>
  <c r="O1244" i="33"/>
  <c r="E1244" i="33"/>
  <c r="O1243" i="33"/>
  <c r="E1243" i="33"/>
  <c r="Q1242" i="33"/>
  <c r="O1242" i="33"/>
  <c r="E1242" i="33"/>
  <c r="O1241" i="33"/>
  <c r="E1241" i="33"/>
  <c r="O1240" i="33"/>
  <c r="E1240" i="33"/>
  <c r="O1239" i="33"/>
  <c r="E1239" i="33"/>
  <c r="Q1238" i="33"/>
  <c r="O1238" i="33"/>
  <c r="E1238" i="33"/>
  <c r="O1237" i="33"/>
  <c r="E1237" i="33"/>
  <c r="O1236" i="33"/>
  <c r="E1236" i="33"/>
  <c r="O1235" i="33"/>
  <c r="E1235" i="33"/>
  <c r="O1234" i="33"/>
  <c r="E1234" i="33"/>
  <c r="Q1233" i="33"/>
  <c r="O1233" i="33"/>
  <c r="E1233" i="33"/>
  <c r="O1232" i="33"/>
  <c r="E1232" i="33"/>
  <c r="O1231" i="33"/>
  <c r="E1231" i="33"/>
  <c r="O1230" i="33"/>
  <c r="E1230" i="33"/>
  <c r="O1229" i="33"/>
  <c r="E1229" i="33"/>
  <c r="O1228" i="33"/>
  <c r="E1228" i="33"/>
  <c r="O1227" i="33"/>
  <c r="E1227" i="33"/>
  <c r="U1226" i="33"/>
  <c r="S1226" i="33"/>
  <c r="Q1226" i="33"/>
  <c r="O1226" i="33"/>
  <c r="E1226" i="33"/>
  <c r="U1225" i="33"/>
  <c r="S1225" i="33"/>
  <c r="Q1225" i="33"/>
  <c r="O1225" i="33"/>
  <c r="E1225" i="33"/>
  <c r="O1224" i="33"/>
  <c r="E1224" i="33"/>
  <c r="O1223" i="33"/>
  <c r="E1223" i="33"/>
  <c r="U1222" i="33"/>
  <c r="S1222" i="33"/>
  <c r="Q1222" i="33"/>
  <c r="O1222" i="33"/>
  <c r="E1222" i="33"/>
  <c r="O1221" i="33"/>
  <c r="E1221" i="33"/>
  <c r="O1220" i="33"/>
  <c r="E1220" i="33"/>
  <c r="O1219" i="33"/>
  <c r="E1219" i="33"/>
  <c r="O1218" i="33"/>
  <c r="E1218" i="33"/>
  <c r="O1217" i="33"/>
  <c r="E1217" i="33"/>
  <c r="O1216" i="33"/>
  <c r="E1216" i="33"/>
  <c r="O1215" i="33"/>
  <c r="E1215" i="33"/>
  <c r="O1214" i="33"/>
  <c r="E1214" i="33"/>
  <c r="O1213" i="33"/>
  <c r="E1213" i="33"/>
  <c r="O1212" i="33"/>
  <c r="E1212" i="33"/>
  <c r="O1211" i="33"/>
  <c r="E1211" i="33"/>
  <c r="O1210" i="33"/>
  <c r="E1210" i="33"/>
  <c r="S1209" i="33"/>
  <c r="Q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E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E1184" i="33"/>
  <c r="AA1183" i="33"/>
  <c r="Y1183" i="33"/>
  <c r="W1183" i="33"/>
  <c r="U1183" i="33"/>
  <c r="S1183" i="33"/>
  <c r="Q1183" i="33"/>
  <c r="O1183" i="33"/>
  <c r="E1183" i="33"/>
  <c r="O1182" i="33"/>
  <c r="E1182" i="33"/>
  <c r="O1181" i="33"/>
  <c r="E1181" i="33"/>
  <c r="O1180" i="33"/>
  <c r="E1180" i="33"/>
  <c r="O1179" i="33"/>
  <c r="E1179" i="33"/>
  <c r="O1178" i="33"/>
  <c r="E1178" i="33"/>
  <c r="O1177" i="33"/>
  <c r="E1177" i="33"/>
  <c r="O1176" i="33"/>
  <c r="E1176" i="33"/>
  <c r="O1175" i="33"/>
  <c r="E1175" i="33"/>
  <c r="O1174" i="33"/>
  <c r="E1174" i="33"/>
  <c r="O1173" i="33"/>
  <c r="E1173" i="33"/>
  <c r="O1172" i="33"/>
  <c r="E1172" i="33"/>
  <c r="O1171" i="33"/>
  <c r="E1171" i="33"/>
  <c r="O1170" i="33"/>
  <c r="E1170" i="33"/>
  <c r="O1169" i="33"/>
  <c r="E1169" i="33"/>
  <c r="O1168" i="33"/>
  <c r="E1168" i="33"/>
  <c r="O1167" i="33"/>
  <c r="G1167" i="33"/>
  <c r="E1167" i="33"/>
  <c r="O1166" i="33"/>
  <c r="G1166" i="33"/>
  <c r="E1166" i="33"/>
  <c r="O1165" i="33"/>
  <c r="G1165" i="33"/>
  <c r="E1165" i="33"/>
  <c r="O1164" i="33"/>
  <c r="G1164" i="33"/>
  <c r="E1164" i="33"/>
  <c r="O1163" i="33"/>
  <c r="G1163" i="33"/>
  <c r="E1163" i="33"/>
  <c r="O1162" i="33"/>
  <c r="G1162" i="33"/>
  <c r="E1162" i="33"/>
  <c r="O1161" i="33"/>
  <c r="G1161" i="33"/>
  <c r="E1161" i="33"/>
  <c r="O1160" i="33"/>
  <c r="G1160" i="33"/>
  <c r="E1160" i="33"/>
  <c r="O1159" i="33"/>
  <c r="G1159" i="33"/>
  <c r="E1159" i="33"/>
  <c r="O1158" i="33"/>
  <c r="G1158" i="33"/>
  <c r="E1158" i="33"/>
  <c r="O1157" i="33"/>
  <c r="I1157" i="33"/>
  <c r="G1157" i="33"/>
  <c r="E1157" i="33"/>
  <c r="O1156" i="33"/>
  <c r="I1156" i="33"/>
  <c r="G1156" i="33"/>
  <c r="E1156" i="33"/>
  <c r="O1155" i="33"/>
  <c r="I1155" i="33"/>
  <c r="G1155" i="33"/>
  <c r="E1155" i="33"/>
  <c r="O1154" i="33"/>
  <c r="I1154" i="33"/>
  <c r="G1154" i="33"/>
  <c r="E1154" i="33"/>
  <c r="O1153" i="33"/>
  <c r="I1153" i="33"/>
  <c r="G1153" i="33"/>
  <c r="E1153" i="33"/>
  <c r="O1152" i="33"/>
  <c r="I1152" i="33"/>
  <c r="G1152" i="33"/>
  <c r="E1152" i="33"/>
  <c r="O1151" i="33"/>
  <c r="I1151" i="33"/>
  <c r="G1151" i="33"/>
  <c r="E1151" i="33"/>
  <c r="O1150" i="33"/>
  <c r="I1150" i="33"/>
  <c r="G1150" i="33"/>
  <c r="E1150" i="33"/>
  <c r="O1149" i="33"/>
  <c r="I1149" i="33"/>
  <c r="G1149" i="33"/>
  <c r="E1149" i="33"/>
  <c r="O1148" i="33"/>
  <c r="I1148" i="33"/>
  <c r="G1148" i="33"/>
  <c r="E1148" i="33"/>
  <c r="Q1147" i="33"/>
  <c r="O1147" i="33"/>
  <c r="G1147" i="33"/>
  <c r="E1147" i="33"/>
  <c r="O1146" i="33"/>
  <c r="G1146" i="33"/>
  <c r="E1146" i="33"/>
  <c r="O1145" i="33"/>
  <c r="G1145" i="33"/>
  <c r="E1145" i="33"/>
  <c r="O1144" i="33"/>
  <c r="G1144" i="33"/>
  <c r="E1144" i="33"/>
  <c r="O1143" i="33"/>
  <c r="G1143" i="33"/>
  <c r="E1143" i="33"/>
  <c r="O1142" i="33"/>
  <c r="G1142" i="33"/>
  <c r="E1142" i="33"/>
  <c r="O1141" i="33"/>
  <c r="G1141" i="33"/>
  <c r="E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E1133" i="33"/>
  <c r="O1132" i="33"/>
  <c r="G1132" i="33"/>
  <c r="E1132" i="33"/>
  <c r="O1131" i="33"/>
  <c r="G1131" i="33"/>
  <c r="E1131" i="33"/>
  <c r="O1130" i="33"/>
  <c r="G1130" i="33"/>
  <c r="E1130" i="33"/>
  <c r="O1129" i="33"/>
  <c r="G1129" i="33"/>
  <c r="E1129" i="33"/>
  <c r="O1128" i="33"/>
  <c r="G1128" i="33"/>
  <c r="E1128" i="33"/>
  <c r="O1127" i="33"/>
  <c r="G1127" i="33"/>
  <c r="E1127" i="33"/>
  <c r="O1126" i="33"/>
  <c r="G1126" i="33"/>
  <c r="E1126" i="33"/>
  <c r="O1125" i="33"/>
  <c r="G1125" i="33"/>
  <c r="E1125" i="33"/>
  <c r="O1124" i="33"/>
  <c r="G1124" i="33"/>
  <c r="E1124" i="33"/>
  <c r="O1123" i="33"/>
  <c r="G1123" i="33"/>
  <c r="E1123" i="33"/>
  <c r="O1122" i="33"/>
  <c r="G1122" i="33"/>
  <c r="E1122" i="33"/>
  <c r="O1121" i="33"/>
  <c r="G1121" i="33"/>
  <c r="E1121" i="33"/>
  <c r="O1120" i="33"/>
  <c r="G1120" i="33"/>
  <c r="E1120" i="33"/>
  <c r="O1119" i="33"/>
  <c r="G1119" i="33"/>
  <c r="E1119" i="33"/>
  <c r="O1118" i="33"/>
  <c r="G1118" i="33"/>
  <c r="E1118" i="33"/>
  <c r="O1117" i="33"/>
  <c r="I1117" i="33"/>
  <c r="G1117" i="33"/>
  <c r="E1117" i="33"/>
  <c r="O1116" i="33"/>
  <c r="G1116" i="33"/>
  <c r="E1116" i="33"/>
  <c r="O1115" i="33"/>
  <c r="G1115" i="33"/>
  <c r="E1115" i="33"/>
  <c r="O1114" i="33"/>
  <c r="G1114" i="33"/>
  <c r="E1114" i="33"/>
  <c r="O1113" i="33"/>
  <c r="G1113" i="33"/>
  <c r="E1113" i="33"/>
  <c r="O1112" i="33"/>
  <c r="G1112" i="33"/>
  <c r="E1112" i="33"/>
  <c r="O1111" i="33"/>
  <c r="G1111" i="33"/>
  <c r="E1111" i="33"/>
  <c r="O1110" i="33"/>
  <c r="G1110" i="33"/>
  <c r="E1110" i="33"/>
  <c r="O1109" i="33"/>
  <c r="G1109" i="33"/>
  <c r="E1109" i="33"/>
  <c r="O1108" i="33"/>
  <c r="G1108" i="33"/>
  <c r="E1108" i="33"/>
  <c r="W1107" i="33"/>
  <c r="U1107" i="33"/>
  <c r="S1107" i="33"/>
  <c r="Q1107" i="33"/>
  <c r="O1107" i="33"/>
  <c r="K1107" i="33"/>
  <c r="I1107" i="33"/>
  <c r="G1107" i="33"/>
  <c r="E1107" i="33"/>
  <c r="U1106" i="33"/>
  <c r="S1106" i="33"/>
  <c r="Q1106" i="33"/>
  <c r="O1106" i="33"/>
  <c r="K1106" i="33"/>
  <c r="I1106" i="33"/>
  <c r="G1106" i="33"/>
  <c r="E1106" i="33"/>
  <c r="U1105" i="33"/>
  <c r="S1105" i="33"/>
  <c r="Q1105" i="33"/>
  <c r="O1105" i="33"/>
  <c r="K1105" i="33"/>
  <c r="I1105" i="33"/>
  <c r="G1105" i="33"/>
  <c r="E1105" i="33"/>
  <c r="U1104" i="33"/>
  <c r="S1104" i="33"/>
  <c r="Q1104" i="33"/>
  <c r="O1104" i="33"/>
  <c r="K1104" i="33"/>
  <c r="I1104" i="33"/>
  <c r="G1104" i="33"/>
  <c r="E1104" i="33"/>
  <c r="U1103" i="33"/>
  <c r="S1103" i="33"/>
  <c r="Q1103" i="33"/>
  <c r="O1103" i="33"/>
  <c r="K1103" i="33"/>
  <c r="I1103" i="33"/>
  <c r="G1103" i="33"/>
  <c r="E1103" i="33"/>
  <c r="U1102" i="33"/>
  <c r="S1102" i="33"/>
  <c r="Q1102" i="33"/>
  <c r="O1102" i="33"/>
  <c r="K1102" i="33"/>
  <c r="I1102" i="33"/>
  <c r="G1102" i="33"/>
  <c r="E1102" i="33"/>
  <c r="U1101" i="33"/>
  <c r="S1101" i="33"/>
  <c r="Q1101" i="33"/>
  <c r="O1101" i="33"/>
  <c r="K1101" i="33"/>
  <c r="I1101" i="33"/>
  <c r="G1101" i="33"/>
  <c r="E1101" i="33"/>
  <c r="U1100" i="33"/>
  <c r="S1100" i="33"/>
  <c r="Q1100" i="33"/>
  <c r="O1100" i="33"/>
  <c r="K1100" i="33"/>
  <c r="I1100" i="33"/>
  <c r="G1100" i="33"/>
  <c r="E1100" i="33"/>
  <c r="U1099" i="33"/>
  <c r="S1099" i="33"/>
  <c r="Q1099" i="33"/>
  <c r="O1099" i="33"/>
  <c r="K1099" i="33"/>
  <c r="I1099" i="33"/>
  <c r="G1099" i="33"/>
  <c r="E1099" i="33"/>
  <c r="U1098" i="33"/>
  <c r="S1098" i="33"/>
  <c r="Q1098" i="33"/>
  <c r="O1098" i="33"/>
  <c r="K1098" i="33"/>
  <c r="I1098" i="33"/>
  <c r="G1098" i="33"/>
  <c r="E1098" i="33"/>
  <c r="O1097" i="33"/>
  <c r="K1097" i="33"/>
  <c r="I1097" i="33"/>
  <c r="G1097" i="33"/>
  <c r="E1097" i="33"/>
  <c r="O1096" i="33"/>
  <c r="I1096" i="33"/>
  <c r="G1096" i="33"/>
  <c r="E1096" i="33"/>
  <c r="O1095" i="33"/>
  <c r="I1095" i="33"/>
  <c r="G1095" i="33"/>
  <c r="E1095" i="33"/>
  <c r="O1094" i="33"/>
  <c r="I1094" i="33"/>
  <c r="G1094" i="33"/>
  <c r="E1094" i="33"/>
  <c r="O1093" i="33"/>
  <c r="I1093" i="33"/>
  <c r="G1093" i="33"/>
  <c r="E1093" i="33"/>
  <c r="O1092" i="33"/>
  <c r="I1092" i="33"/>
  <c r="G1092" i="33"/>
  <c r="E1092" i="33"/>
  <c r="O1091" i="33"/>
  <c r="I1091" i="33"/>
  <c r="G1091" i="33"/>
  <c r="E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O1083" i="33"/>
  <c r="G1083" i="33"/>
  <c r="E1083" i="33"/>
  <c r="O1082" i="33"/>
  <c r="G1082" i="33"/>
  <c r="E1082" i="33"/>
  <c r="O1081" i="33"/>
  <c r="G1081" i="33"/>
  <c r="E1081" i="33"/>
  <c r="O1080" i="33"/>
  <c r="G1080" i="33"/>
  <c r="E1080" i="33"/>
  <c r="O1079" i="33"/>
  <c r="G1079" i="33"/>
  <c r="E1079" i="33"/>
  <c r="O1078" i="33"/>
  <c r="G1078" i="33"/>
  <c r="E1078" i="33"/>
  <c r="O1077" i="33"/>
  <c r="M1077" i="33"/>
  <c r="K1077" i="33"/>
  <c r="I1077" i="33"/>
  <c r="G1077" i="33"/>
  <c r="E1077" i="33"/>
  <c r="O1076" i="33"/>
  <c r="G1076" i="33"/>
  <c r="E1076" i="33"/>
  <c r="O1075" i="33"/>
  <c r="G1075" i="33"/>
  <c r="E1075" i="33"/>
  <c r="O1074" i="33"/>
  <c r="G1074" i="33"/>
  <c r="E1074" i="33"/>
  <c r="O1073" i="33"/>
  <c r="G1073" i="33"/>
  <c r="E1073" i="33"/>
  <c r="O1072" i="33"/>
  <c r="G1072" i="33"/>
  <c r="E1072" i="33"/>
  <c r="O1071" i="33"/>
  <c r="G1071" i="33"/>
  <c r="E1071" i="33"/>
  <c r="O1070" i="33"/>
  <c r="G1070" i="33"/>
  <c r="E1070" i="33"/>
  <c r="O1069" i="33"/>
  <c r="G1069" i="33"/>
  <c r="E1069" i="33"/>
  <c r="O1068" i="33"/>
  <c r="G1068" i="33"/>
  <c r="E1068" i="33"/>
  <c r="W1067" i="33"/>
  <c r="U1067" i="33"/>
  <c r="S1067" i="33"/>
  <c r="Q1067" i="33"/>
  <c r="O1067" i="33"/>
  <c r="K1067" i="33"/>
  <c r="I1067" i="33"/>
  <c r="G1067" i="33"/>
  <c r="E1067" i="33"/>
  <c r="U1066" i="33"/>
  <c r="S1066" i="33"/>
  <c r="Q1066" i="33"/>
  <c r="O1066" i="33"/>
  <c r="K1066" i="33"/>
  <c r="I1066" i="33"/>
  <c r="G1066" i="33"/>
  <c r="E1066" i="33"/>
  <c r="U1065" i="33"/>
  <c r="S1065" i="33"/>
  <c r="Q1065" i="33"/>
  <c r="O1065" i="33"/>
  <c r="K1065" i="33"/>
  <c r="I1065" i="33"/>
  <c r="G1065" i="33"/>
  <c r="E1065" i="33"/>
  <c r="U1064" i="33"/>
  <c r="S1064" i="33"/>
  <c r="Q1064" i="33"/>
  <c r="O1064" i="33"/>
  <c r="K1064" i="33"/>
  <c r="I1064" i="33"/>
  <c r="G1064" i="33"/>
  <c r="E1064" i="33"/>
  <c r="U1063" i="33"/>
  <c r="S1063" i="33"/>
  <c r="Q1063" i="33"/>
  <c r="O1063" i="33"/>
  <c r="K1063" i="33"/>
  <c r="I1063" i="33"/>
  <c r="G1063" i="33"/>
  <c r="E1063" i="33"/>
  <c r="U1062" i="33"/>
  <c r="S1062" i="33"/>
  <c r="Q1062" i="33"/>
  <c r="O1062" i="33"/>
  <c r="K1062" i="33"/>
  <c r="I1062" i="33"/>
  <c r="G1062" i="33"/>
  <c r="E1062" i="33"/>
  <c r="U1061" i="33"/>
  <c r="S1061" i="33"/>
  <c r="Q1061" i="33"/>
  <c r="O1061" i="33"/>
  <c r="K1061" i="33"/>
  <c r="I1061" i="33"/>
  <c r="G1061" i="33"/>
  <c r="E1061" i="33"/>
  <c r="U1060" i="33"/>
  <c r="S1060" i="33"/>
  <c r="Q1060" i="33"/>
  <c r="O1060" i="33"/>
  <c r="K1060" i="33"/>
  <c r="I1060" i="33"/>
  <c r="G1060" i="33"/>
  <c r="E1060" i="33"/>
  <c r="U1059" i="33"/>
  <c r="S1059" i="33"/>
  <c r="Q1059" i="33"/>
  <c r="O1059" i="33"/>
  <c r="K1059" i="33"/>
  <c r="I1059" i="33"/>
  <c r="G1059" i="33"/>
  <c r="E1059" i="33"/>
  <c r="U1058" i="33"/>
  <c r="S1058" i="33"/>
  <c r="Q1058" i="33"/>
  <c r="O1058" i="33"/>
  <c r="K1058" i="33"/>
  <c r="I1058" i="33"/>
  <c r="G1058" i="33"/>
  <c r="E1058" i="33"/>
  <c r="O1057" i="33"/>
  <c r="I1057" i="33"/>
  <c r="G1057" i="33"/>
  <c r="E1057" i="33"/>
  <c r="O1056" i="33"/>
  <c r="I1056" i="33"/>
  <c r="G1056" i="33"/>
  <c r="E1056" i="33"/>
  <c r="O1055" i="33"/>
  <c r="I1055" i="33"/>
  <c r="G1055" i="33"/>
  <c r="E1055" i="33"/>
  <c r="O1054" i="33"/>
  <c r="I1054" i="33"/>
  <c r="G1054" i="33"/>
  <c r="E1054" i="33"/>
  <c r="O1053" i="33"/>
  <c r="I1053" i="33"/>
  <c r="G1053" i="33"/>
  <c r="E1053" i="33"/>
  <c r="O1052" i="33"/>
  <c r="I1052" i="33"/>
  <c r="G1052" i="33"/>
  <c r="E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G1046" i="33"/>
  <c r="E1046" i="33"/>
  <c r="O1045" i="33"/>
  <c r="G1045" i="33"/>
  <c r="E1045" i="33"/>
  <c r="O1044" i="33"/>
  <c r="G1044" i="33"/>
  <c r="E1044" i="33"/>
  <c r="O1043" i="33"/>
  <c r="G1043" i="33"/>
  <c r="E1043" i="33"/>
  <c r="O1042" i="33"/>
  <c r="G1042" i="33"/>
  <c r="E1042" i="33"/>
  <c r="O1041" i="33"/>
  <c r="G1041" i="33"/>
  <c r="E1041" i="33"/>
  <c r="O1040" i="33"/>
  <c r="G1040" i="33"/>
  <c r="E1040" i="33"/>
  <c r="O1039" i="33"/>
  <c r="G1039" i="33"/>
  <c r="E1039" i="33"/>
  <c r="O1038" i="33"/>
  <c r="G1038" i="33"/>
  <c r="E1038" i="33"/>
  <c r="O1037" i="33"/>
  <c r="G1037" i="33"/>
  <c r="E1037" i="33"/>
  <c r="O1036" i="33"/>
  <c r="I1036" i="33"/>
  <c r="G1036" i="33"/>
  <c r="E1036" i="33"/>
  <c r="O1035" i="33"/>
  <c r="I1035" i="33"/>
  <c r="G1035" i="33"/>
  <c r="E1035" i="33"/>
  <c r="O1034" i="33"/>
  <c r="I1034" i="33"/>
  <c r="G1034" i="33"/>
  <c r="E1034" i="33"/>
  <c r="O1033" i="33"/>
  <c r="I1033" i="33"/>
  <c r="G1033" i="33"/>
  <c r="E1033" i="33"/>
  <c r="O1032" i="33"/>
  <c r="I1032" i="33"/>
  <c r="G1032" i="33"/>
  <c r="E1032" i="33"/>
  <c r="O1031" i="33"/>
  <c r="I1031" i="33"/>
  <c r="G1031" i="33"/>
  <c r="E1031" i="33"/>
  <c r="O1030" i="33"/>
  <c r="I1030" i="33"/>
  <c r="G1030" i="33"/>
  <c r="E1030" i="33"/>
  <c r="O1029" i="33"/>
  <c r="I1029" i="33"/>
  <c r="G1029" i="33"/>
  <c r="E1029" i="33"/>
  <c r="O1028" i="33"/>
  <c r="I1028" i="33"/>
  <c r="G1028" i="33"/>
  <c r="E1028" i="33"/>
  <c r="O1027" i="33"/>
  <c r="I1027" i="33"/>
  <c r="G1027" i="33"/>
  <c r="E1027" i="33"/>
  <c r="O1026" i="33"/>
  <c r="I1026" i="33"/>
  <c r="G1026" i="33"/>
  <c r="E1026" i="33"/>
  <c r="O1025" i="33"/>
  <c r="I1025" i="33"/>
  <c r="G1025" i="33"/>
  <c r="E1025" i="33"/>
  <c r="O1024" i="33"/>
  <c r="I1024" i="33"/>
  <c r="G1024" i="33"/>
  <c r="E1024" i="33"/>
  <c r="O1023" i="33"/>
  <c r="I1023" i="33"/>
  <c r="G1023" i="33"/>
  <c r="E1023" i="33"/>
  <c r="O1022" i="33"/>
  <c r="I1022" i="33"/>
  <c r="G1022" i="33"/>
  <c r="E1022" i="33"/>
  <c r="O1021" i="33"/>
  <c r="I1021" i="33"/>
  <c r="G1021" i="33"/>
  <c r="E1021" i="33"/>
  <c r="Q1020" i="33"/>
  <c r="O1020" i="33"/>
  <c r="G1020" i="33"/>
  <c r="E1020" i="33"/>
  <c r="O1019" i="33"/>
  <c r="G1019" i="33"/>
  <c r="E1019" i="33"/>
  <c r="Q1018" i="33"/>
  <c r="O1018" i="33"/>
  <c r="G1018" i="33"/>
  <c r="E1018" i="33"/>
  <c r="Q1017" i="33"/>
  <c r="O1017" i="33"/>
  <c r="G1017" i="33"/>
  <c r="E1017" i="33"/>
  <c r="O1016" i="33"/>
  <c r="G1016" i="33"/>
  <c r="E1016" i="33"/>
  <c r="Q1015" i="33"/>
  <c r="O1015" i="33"/>
  <c r="G1015" i="33"/>
  <c r="E1015" i="33"/>
  <c r="Q1014" i="33"/>
  <c r="O1014" i="33"/>
  <c r="G1014" i="33"/>
  <c r="E1014" i="33"/>
  <c r="O1013" i="33"/>
  <c r="G1013" i="33"/>
  <c r="E1013" i="33"/>
  <c r="O1012" i="33"/>
  <c r="G1012" i="33"/>
  <c r="E1012" i="33"/>
  <c r="O1011" i="33"/>
  <c r="G1011" i="33"/>
  <c r="E1011" i="33"/>
  <c r="O1010" i="33"/>
  <c r="G1010" i="33"/>
  <c r="E1010" i="33"/>
  <c r="O1009" i="33"/>
  <c r="G1009" i="33"/>
  <c r="E1009" i="33"/>
  <c r="O1008" i="33"/>
  <c r="G1008" i="33"/>
  <c r="E1008" i="33"/>
  <c r="O1007" i="33"/>
  <c r="G1007" i="33"/>
  <c r="E1007" i="33"/>
  <c r="O1006" i="33"/>
  <c r="G1006" i="33"/>
  <c r="E1006" i="33"/>
  <c r="O1005" i="33"/>
  <c r="G1005" i="33"/>
  <c r="E1005" i="33"/>
  <c r="O1004"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E999" i="33"/>
  <c r="O998" i="33"/>
  <c r="I998" i="33"/>
  <c r="G998" i="33"/>
  <c r="E998" i="33"/>
  <c r="O997" i="33"/>
  <c r="I997" i="33"/>
  <c r="G997" i="33"/>
  <c r="E997" i="33"/>
  <c r="O996" i="33"/>
  <c r="I996" i="33"/>
  <c r="G996" i="33"/>
  <c r="E996" i="33"/>
  <c r="O995" i="33"/>
  <c r="I995" i="33"/>
  <c r="G995" i="33"/>
  <c r="E995" i="33"/>
  <c r="O994" i="33"/>
  <c r="I994" i="33"/>
  <c r="G994" i="33"/>
  <c r="E994" i="33"/>
  <c r="O993" i="33"/>
  <c r="I993" i="33"/>
  <c r="G993" i="33"/>
  <c r="E993" i="33"/>
  <c r="U992" i="33"/>
  <c r="S992" i="33"/>
  <c r="Q992" i="33"/>
  <c r="O992" i="33"/>
  <c r="I992" i="33"/>
  <c r="G992" i="33"/>
  <c r="E992" i="33"/>
  <c r="O991" i="33"/>
  <c r="G991" i="33"/>
  <c r="E991" i="33"/>
  <c r="O990" i="33"/>
  <c r="G990" i="33"/>
  <c r="E990" i="33"/>
  <c r="O989" i="33"/>
  <c r="G989" i="33"/>
  <c r="E989" i="33"/>
  <c r="O988" i="33"/>
  <c r="G988" i="33"/>
  <c r="E988" i="33"/>
  <c r="O987" i="33"/>
  <c r="G987" i="33"/>
  <c r="E987" i="33"/>
  <c r="O986" i="33"/>
  <c r="G986" i="33"/>
  <c r="E986" i="33"/>
  <c r="O985" i="33"/>
  <c r="G985" i="33"/>
  <c r="E985" i="33"/>
  <c r="O984" i="33"/>
  <c r="G984" i="33"/>
  <c r="E984" i="33"/>
  <c r="O983" i="33"/>
  <c r="G983" i="33"/>
  <c r="E983" i="33"/>
  <c r="O982" i="33"/>
  <c r="K982" i="33"/>
  <c r="I982" i="33"/>
  <c r="G982" i="33"/>
  <c r="E982" i="33"/>
  <c r="O981" i="33"/>
  <c r="I981" i="33"/>
  <c r="G981" i="33"/>
  <c r="E981" i="33"/>
  <c r="O980" i="33"/>
  <c r="I980" i="33"/>
  <c r="G980" i="33"/>
  <c r="E980" i="33"/>
  <c r="O979" i="33"/>
  <c r="I979" i="33"/>
  <c r="G979" i="33"/>
  <c r="E979" i="33"/>
  <c r="O978" i="33"/>
  <c r="I978" i="33"/>
  <c r="G978" i="33"/>
  <c r="E978" i="33"/>
  <c r="O977" i="33"/>
  <c r="I977" i="33"/>
  <c r="G977" i="33"/>
  <c r="E977" i="33"/>
  <c r="O976" i="33"/>
  <c r="I976" i="33"/>
  <c r="G976" i="33"/>
  <c r="E976" i="33"/>
  <c r="O975" i="33"/>
  <c r="I975" i="33"/>
  <c r="G975" i="33"/>
  <c r="E975" i="33"/>
  <c r="O974" i="33"/>
  <c r="I974" i="33"/>
  <c r="G974" i="33"/>
  <c r="E974" i="33"/>
  <c r="O973" i="33"/>
  <c r="I973" i="33"/>
  <c r="G973" i="33"/>
  <c r="E973" i="33"/>
  <c r="O972" i="33"/>
  <c r="G972" i="33"/>
  <c r="E972" i="33"/>
  <c r="O971" i="33"/>
  <c r="G971" i="33"/>
  <c r="E971" i="33"/>
  <c r="O970" i="33"/>
  <c r="G970" i="33"/>
  <c r="E970" i="33"/>
  <c r="O969" i="33"/>
  <c r="G969" i="33"/>
  <c r="E969" i="33"/>
  <c r="O968" i="33"/>
  <c r="G968" i="33"/>
  <c r="E968" i="33"/>
  <c r="O967" i="33"/>
  <c r="G967" i="33"/>
  <c r="E967" i="33"/>
  <c r="O966" i="33"/>
  <c r="G966" i="33"/>
  <c r="E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E953" i="33"/>
  <c r="O952" i="33"/>
  <c r="I952" i="33"/>
  <c r="G952" i="33"/>
  <c r="O951" i="33"/>
  <c r="I951" i="33"/>
  <c r="G951" i="33"/>
  <c r="O949" i="33"/>
  <c r="I949" i="33"/>
  <c r="G949" i="33"/>
  <c r="E949" i="33"/>
  <c r="O948" i="33"/>
  <c r="I948" i="33"/>
  <c r="G948" i="33"/>
  <c r="E948" i="33"/>
  <c r="O947" i="33"/>
  <c r="I947" i="33"/>
  <c r="G947" i="33"/>
  <c r="E947" i="33"/>
  <c r="O946" i="33"/>
  <c r="I946" i="33"/>
  <c r="G946" i="33"/>
  <c r="E946" i="33"/>
  <c r="O945" i="33"/>
  <c r="G945" i="33"/>
  <c r="E945" i="33"/>
  <c r="O944" i="33"/>
  <c r="G944" i="33"/>
  <c r="E944" i="33"/>
  <c r="O943" i="33"/>
  <c r="G943" i="33"/>
  <c r="E943" i="33"/>
  <c r="O942" i="33"/>
  <c r="G942" i="33"/>
  <c r="E942" i="33"/>
  <c r="O941" i="33"/>
  <c r="G941" i="33"/>
  <c r="E941" i="33"/>
  <c r="O940"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O932" i="33"/>
  <c r="G932" i="33"/>
  <c r="E932" i="33"/>
  <c r="O931"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O917" i="33"/>
  <c r="I917" i="33"/>
  <c r="G917" i="33"/>
  <c r="E917" i="33"/>
  <c r="O916" i="33"/>
  <c r="I916" i="33"/>
  <c r="G916" i="33"/>
  <c r="E916" i="33"/>
  <c r="O915" i="33"/>
  <c r="I915" i="33"/>
  <c r="G915" i="33"/>
  <c r="E915" i="33"/>
  <c r="O914"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O907" i="33"/>
  <c r="I907" i="33"/>
  <c r="G907" i="33"/>
  <c r="E907" i="33"/>
  <c r="Q906" i="33"/>
  <c r="O906" i="33"/>
  <c r="I906" i="33"/>
  <c r="G906" i="33"/>
  <c r="E906" i="33"/>
  <c r="Q905" i="33"/>
  <c r="O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O897" i="33"/>
  <c r="G897" i="33"/>
  <c r="E897" i="33"/>
  <c r="O896" i="33"/>
  <c r="G896" i="33"/>
  <c r="E896" i="33"/>
  <c r="O895" i="33"/>
  <c r="G895" i="33"/>
  <c r="E895" i="33"/>
  <c r="O894" i="33"/>
  <c r="G894" i="33"/>
  <c r="E894" i="33"/>
  <c r="O893" i="33"/>
  <c r="G893" i="33"/>
  <c r="E893" i="33"/>
  <c r="O892" i="33"/>
  <c r="G892" i="33"/>
  <c r="E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G879" i="33"/>
  <c r="E879" i="33"/>
  <c r="S878" i="33"/>
  <c r="Q878" i="33"/>
  <c r="O878" i="33"/>
  <c r="G878" i="33"/>
  <c r="E878" i="33"/>
  <c r="Q877" i="33"/>
  <c r="O877" i="33"/>
  <c r="K877" i="33"/>
  <c r="I877" i="33"/>
  <c r="G877" i="33"/>
  <c r="E877" i="33"/>
  <c r="Q876" i="33"/>
  <c r="O876" i="33"/>
  <c r="K876" i="33"/>
  <c r="I876" i="33"/>
  <c r="G876" i="33"/>
  <c r="E876" i="33"/>
  <c r="Q875" i="33"/>
  <c r="O875" i="33"/>
  <c r="K875" i="33"/>
  <c r="I875" i="33"/>
  <c r="G875" i="33"/>
  <c r="E875" i="33"/>
  <c r="Q874" i="33"/>
  <c r="O874" i="33"/>
  <c r="K874" i="33"/>
  <c r="I874" i="33"/>
  <c r="G874" i="33"/>
  <c r="E874" i="33"/>
  <c r="Q873" i="33"/>
  <c r="O873" i="33"/>
  <c r="K873" i="33"/>
  <c r="I873" i="33"/>
  <c r="G873" i="33"/>
  <c r="E873" i="33"/>
  <c r="Q872" i="33"/>
  <c r="O872" i="33"/>
  <c r="K872" i="33"/>
  <c r="I872" i="33"/>
  <c r="G872" i="33"/>
  <c r="E872" i="33"/>
  <c r="Q871" i="33"/>
  <c r="O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E863" i="33"/>
  <c r="O862" i="33"/>
  <c r="G862" i="33"/>
  <c r="E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E853" i="33"/>
  <c r="O852" i="33"/>
  <c r="G852" i="33"/>
  <c r="E852" i="33"/>
  <c r="O851" i="33"/>
  <c r="G851" i="33"/>
  <c r="E851" i="33"/>
  <c r="O850" i="33"/>
  <c r="G850" i="33"/>
  <c r="E850" i="33"/>
  <c r="O849" i="33"/>
  <c r="G849" i="33"/>
  <c r="E849" i="33"/>
  <c r="O848" i="33"/>
  <c r="G848" i="33"/>
  <c r="E848" i="33"/>
  <c r="O847" i="33"/>
  <c r="I847" i="33"/>
  <c r="G847" i="33"/>
  <c r="E847" i="33"/>
  <c r="O846" i="33"/>
  <c r="G846" i="33"/>
  <c r="E846" i="33"/>
  <c r="O845" i="33"/>
  <c r="G845" i="33"/>
  <c r="E845" i="33"/>
  <c r="O844" i="33"/>
  <c r="G844" i="33"/>
  <c r="E844" i="33"/>
  <c r="O843" i="33"/>
  <c r="G843" i="33"/>
  <c r="E843" i="33"/>
  <c r="O842" i="33"/>
  <c r="G842" i="33"/>
  <c r="E842" i="33"/>
  <c r="O841" i="33"/>
  <c r="G841" i="33"/>
  <c r="E841" i="33"/>
  <c r="O840" i="33"/>
  <c r="G840" i="33"/>
  <c r="E840" i="33"/>
  <c r="O839" i="33"/>
  <c r="G839" i="33"/>
  <c r="E839" i="33"/>
  <c r="O838" i="33"/>
  <c r="G838" i="33"/>
  <c r="E838" i="33"/>
  <c r="O837" i="33"/>
  <c r="I837" i="33"/>
  <c r="G837" i="33"/>
  <c r="E837" i="33"/>
  <c r="O836" i="33"/>
  <c r="G836" i="33"/>
  <c r="E836" i="33"/>
  <c r="O835" i="33"/>
  <c r="G835" i="33"/>
  <c r="E835" i="33"/>
  <c r="O834" i="33"/>
  <c r="G834" i="33"/>
  <c r="E834" i="33"/>
  <c r="O833" i="33"/>
  <c r="G833" i="33"/>
  <c r="E833" i="33"/>
  <c r="O832" i="33"/>
  <c r="G832" i="33"/>
  <c r="E832" i="33"/>
  <c r="O831" i="33"/>
  <c r="G831" i="33"/>
  <c r="E831" i="33"/>
  <c r="O830" i="33"/>
  <c r="G830" i="33"/>
  <c r="E830" i="33"/>
  <c r="O829" i="33"/>
  <c r="G829" i="33"/>
  <c r="E829" i="33"/>
  <c r="O828" i="33"/>
  <c r="G828" i="33"/>
  <c r="E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O807" i="33"/>
  <c r="K807" i="33"/>
  <c r="I807" i="33"/>
  <c r="G807" i="33"/>
  <c r="E807" i="33"/>
  <c r="O806" i="33"/>
  <c r="G806" i="33"/>
  <c r="E806" i="33"/>
  <c r="O805" i="33"/>
  <c r="G805" i="33"/>
  <c r="E805" i="33"/>
  <c r="O804" i="33"/>
  <c r="G804" i="33"/>
  <c r="E804" i="33"/>
  <c r="O803" i="33"/>
  <c r="G803" i="33"/>
  <c r="E803" i="33"/>
  <c r="O802" i="33"/>
  <c r="G802" i="33"/>
  <c r="E802" i="33"/>
  <c r="O801" i="33"/>
  <c r="G801" i="33"/>
  <c r="E801" i="33"/>
  <c r="O800" i="33"/>
  <c r="G800" i="33"/>
  <c r="E800" i="33"/>
  <c r="O799" i="33"/>
  <c r="G799" i="33"/>
  <c r="E799" i="33"/>
  <c r="O798" i="33"/>
  <c r="G798" i="33"/>
  <c r="E798" i="33"/>
  <c r="S797"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S791" i="33"/>
  <c r="Q791" i="33"/>
  <c r="O791" i="33"/>
  <c r="G791" i="33"/>
  <c r="E791" i="33"/>
  <c r="S790" i="33"/>
  <c r="Q790" i="33"/>
  <c r="O790" i="33"/>
  <c r="G790" i="33"/>
  <c r="E790" i="33"/>
  <c r="S789"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E784" i="33"/>
  <c r="Q783" i="33"/>
  <c r="O783" i="33"/>
  <c r="I783" i="33"/>
  <c r="G783" i="33"/>
  <c r="E783" i="33"/>
  <c r="Q782" i="33"/>
  <c r="O782" i="33"/>
  <c r="I782" i="33"/>
  <c r="G782" i="33"/>
  <c r="E782" i="33"/>
  <c r="Q781" i="33"/>
  <c r="O781" i="33"/>
  <c r="I781" i="33"/>
  <c r="G781" i="33"/>
  <c r="E781" i="33"/>
  <c r="Q780" i="33"/>
  <c r="O780" i="33"/>
  <c r="I780" i="33"/>
  <c r="G780" i="33"/>
  <c r="E780" i="33"/>
  <c r="Q779" i="33"/>
  <c r="O779" i="33"/>
  <c r="I779" i="33"/>
  <c r="G779" i="33"/>
  <c r="E779" i="33"/>
  <c r="O778" i="33"/>
  <c r="I778" i="33"/>
  <c r="G778" i="33"/>
  <c r="E778" i="33"/>
  <c r="O777" i="33"/>
  <c r="G777" i="33"/>
  <c r="E777" i="33"/>
  <c r="O776" i="33"/>
  <c r="G776" i="33"/>
  <c r="E776" i="33"/>
  <c r="O775" i="33"/>
  <c r="G775" i="33"/>
  <c r="E775" i="33"/>
  <c r="O774" i="33"/>
  <c r="G774" i="33"/>
  <c r="E774" i="33"/>
  <c r="O773" i="33"/>
  <c r="G773" i="33"/>
  <c r="E773" i="33"/>
  <c r="O772" i="33"/>
  <c r="G772" i="33"/>
  <c r="E772" i="33"/>
  <c r="O771" i="33"/>
  <c r="G771" i="33"/>
  <c r="E771" i="33"/>
  <c r="O770" i="33"/>
  <c r="G770" i="33"/>
  <c r="E770" i="33"/>
  <c r="O769" i="33"/>
  <c r="G769" i="33"/>
  <c r="E769" i="33"/>
  <c r="O768" i="33"/>
  <c r="G768" i="33"/>
  <c r="E768" i="33"/>
  <c r="O767" i="33"/>
  <c r="G767" i="33"/>
  <c r="E767" i="33"/>
  <c r="O766" i="33"/>
  <c r="G766" i="33"/>
  <c r="E766" i="33"/>
  <c r="O765" i="33"/>
  <c r="G765" i="33"/>
  <c r="E765" i="33"/>
  <c r="O764" i="33"/>
  <c r="G764" i="33"/>
  <c r="E764" i="33"/>
  <c r="O763" i="33"/>
  <c r="G763" i="33"/>
  <c r="E763" i="33"/>
  <c r="O762" i="33"/>
  <c r="G762" i="33"/>
  <c r="E762" i="33"/>
  <c r="O761" i="33"/>
  <c r="G761" i="33"/>
  <c r="E761" i="33"/>
  <c r="O760" i="33"/>
  <c r="G760" i="33"/>
  <c r="E760" i="33"/>
  <c r="O759" i="33"/>
  <c r="G759" i="33"/>
  <c r="E759" i="33"/>
  <c r="Q758" i="33"/>
  <c r="O758" i="33"/>
  <c r="I758" i="33"/>
  <c r="G758" i="33"/>
  <c r="E758" i="33"/>
  <c r="Q757" i="33"/>
  <c r="O757" i="33"/>
  <c r="I757" i="33"/>
  <c r="G757" i="33"/>
  <c r="E757" i="33"/>
  <c r="Q756" i="33"/>
  <c r="O756" i="33"/>
  <c r="I756" i="33"/>
  <c r="G756" i="33"/>
  <c r="E756" i="33"/>
  <c r="Q755" i="33"/>
  <c r="O755" i="33"/>
  <c r="I755" i="33"/>
  <c r="G755" i="33"/>
  <c r="E755" i="33"/>
  <c r="Q754" i="33"/>
  <c r="O754" i="33"/>
  <c r="I754" i="33"/>
  <c r="G754" i="33"/>
  <c r="E754" i="33"/>
  <c r="Q753" i="33"/>
  <c r="O753" i="33"/>
  <c r="I753" i="33"/>
  <c r="G753" i="33"/>
  <c r="E753" i="33"/>
  <c r="Q752" i="33"/>
  <c r="O752" i="33"/>
  <c r="I752" i="33"/>
  <c r="G752" i="33"/>
  <c r="E752" i="33"/>
  <c r="Q751" i="33"/>
  <c r="O751" i="33"/>
  <c r="I751" i="33"/>
  <c r="G751" i="33"/>
  <c r="E751" i="33"/>
  <c r="Q750" i="33"/>
  <c r="O750" i="33"/>
  <c r="I750" i="33"/>
  <c r="G750" i="33"/>
  <c r="E750" i="33"/>
  <c r="Q749" i="33"/>
  <c r="O749" i="33"/>
  <c r="I749" i="33"/>
  <c r="G749" i="33"/>
  <c r="E749" i="33"/>
  <c r="O748" i="33"/>
  <c r="G748" i="33"/>
  <c r="E748" i="33"/>
  <c r="O747" i="33"/>
  <c r="G747" i="33"/>
  <c r="E747" i="33"/>
  <c r="O746" i="33"/>
  <c r="G746" i="33"/>
  <c r="E746" i="33"/>
  <c r="O745" i="33"/>
  <c r="G745" i="33"/>
  <c r="E745" i="33"/>
  <c r="O744" i="33"/>
  <c r="G744" i="33"/>
  <c r="E744" i="33"/>
  <c r="O743" i="33"/>
  <c r="G743" i="33"/>
  <c r="E743" i="33"/>
  <c r="O742" i="33"/>
  <c r="G742" i="33"/>
  <c r="E742" i="33"/>
  <c r="O741" i="33"/>
  <c r="G741" i="33"/>
  <c r="E741" i="33"/>
  <c r="O740" i="33"/>
  <c r="G740" i="33"/>
  <c r="E740" i="33"/>
  <c r="U739" i="33"/>
  <c r="S739" i="33"/>
  <c r="Q739" i="33"/>
  <c r="O739" i="33"/>
  <c r="K739" i="33"/>
  <c r="I739" i="33"/>
  <c r="G739" i="33"/>
  <c r="E739" i="33"/>
  <c r="O738" i="33"/>
  <c r="G738" i="33"/>
  <c r="E738" i="33"/>
  <c r="O737" i="33"/>
  <c r="G737" i="33"/>
  <c r="E737" i="33"/>
  <c r="O736" i="33"/>
  <c r="G736" i="33"/>
  <c r="E736" i="33"/>
  <c r="O735" i="33"/>
  <c r="G735" i="33"/>
  <c r="E735" i="33"/>
  <c r="O734" i="33"/>
  <c r="G734" i="33"/>
  <c r="E734" i="33"/>
  <c r="O733" i="33"/>
  <c r="G733" i="33"/>
  <c r="E733" i="33"/>
  <c r="O732" i="33"/>
  <c r="G732" i="33"/>
  <c r="E732" i="33"/>
  <c r="O731" i="33"/>
  <c r="G731" i="33"/>
  <c r="E731" i="33"/>
  <c r="O730" i="33"/>
  <c r="G730" i="33"/>
  <c r="E730" i="33"/>
  <c r="O729" i="33"/>
  <c r="O728" i="33"/>
  <c r="O727" i="33"/>
  <c r="O726" i="33"/>
  <c r="O725" i="33"/>
  <c r="Q724" i="33"/>
  <c r="O724" i="33"/>
  <c r="G724" i="33"/>
  <c r="E724" i="33"/>
  <c r="Q723" i="33"/>
  <c r="O723" i="33"/>
  <c r="G723" i="33"/>
  <c r="E723" i="33"/>
  <c r="Q722" i="33"/>
  <c r="O722" i="33"/>
  <c r="G722" i="33"/>
  <c r="E722" i="33"/>
  <c r="Q721" i="33"/>
  <c r="O721" i="33"/>
  <c r="G721" i="33"/>
  <c r="E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O714" i="33"/>
  <c r="G714" i="33"/>
  <c r="E714" i="33"/>
  <c r="O713" i="33"/>
  <c r="G713" i="33"/>
  <c r="E713" i="33"/>
  <c r="O712" i="33"/>
  <c r="G712" i="33"/>
  <c r="E712" i="33"/>
  <c r="O711" i="33"/>
  <c r="G711" i="33"/>
  <c r="E711" i="33"/>
  <c r="O710" i="33"/>
  <c r="G710" i="33"/>
  <c r="E710" i="33"/>
  <c r="O709" i="33"/>
  <c r="G709" i="33"/>
  <c r="E709" i="33"/>
  <c r="O708" i="33"/>
  <c r="G708" i="33"/>
  <c r="E708" i="33"/>
  <c r="O707" i="33"/>
  <c r="G707" i="33"/>
  <c r="E707" i="33"/>
  <c r="O706" i="33"/>
  <c r="G706" i="33"/>
  <c r="E706" i="33"/>
  <c r="O705" i="33"/>
  <c r="G705" i="33"/>
  <c r="E705" i="33"/>
  <c r="O704" i="33"/>
  <c r="G704" i="33"/>
  <c r="E704" i="33"/>
  <c r="O703" i="33"/>
  <c r="G703" i="33"/>
  <c r="E703" i="33"/>
  <c r="O702" i="33"/>
  <c r="G702" i="33"/>
  <c r="E702" i="33"/>
  <c r="O701"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O680" i="33"/>
  <c r="E680" i="33"/>
  <c r="O679" i="33"/>
  <c r="E679" i="33"/>
  <c r="O678" i="33"/>
  <c r="E678" i="33"/>
  <c r="O677" i="33"/>
  <c r="E677" i="33"/>
  <c r="O676" i="33"/>
  <c r="E676" i="33"/>
  <c r="O675" i="33"/>
  <c r="E675" i="33"/>
  <c r="O674" i="33"/>
  <c r="E674" i="33"/>
  <c r="O673" i="33"/>
  <c r="E673" i="33"/>
  <c r="U672"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O666" i="33"/>
  <c r="G666" i="33"/>
  <c r="E666" i="33"/>
  <c r="O665" i="33"/>
  <c r="G665" i="33"/>
  <c r="E665" i="33"/>
  <c r="O664" i="33"/>
  <c r="G664" i="33"/>
  <c r="E664" i="33"/>
  <c r="O663" i="33"/>
  <c r="G663"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5" i="33"/>
  <c r="O634" i="33"/>
  <c r="E634" i="33"/>
  <c r="O633" i="33"/>
  <c r="G633" i="33"/>
  <c r="E633" i="33"/>
  <c r="O632" i="33"/>
  <c r="G632" i="33"/>
  <c r="E632" i="33"/>
  <c r="O631" i="33"/>
  <c r="G631" i="33"/>
  <c r="E631" i="33"/>
  <c r="S630" i="33"/>
  <c r="Q630" i="33"/>
  <c r="O630" i="33"/>
  <c r="M630" i="33"/>
  <c r="K630" i="33"/>
  <c r="I630" i="33"/>
  <c r="G630" i="33"/>
  <c r="E630" i="33"/>
  <c r="S629" i="33"/>
  <c r="Q629" i="33"/>
  <c r="O629" i="33"/>
  <c r="G629" i="33"/>
  <c r="E629" i="33"/>
  <c r="S628" i="33"/>
  <c r="Q628" i="33"/>
  <c r="O628" i="33"/>
  <c r="G628" i="33"/>
  <c r="E628" i="33"/>
  <c r="O627" i="33"/>
  <c r="G627" i="33"/>
  <c r="E627" i="33"/>
  <c r="O626" i="33"/>
  <c r="G626" i="33"/>
  <c r="E626" i="33"/>
  <c r="O625" i="33"/>
  <c r="G625" i="33"/>
  <c r="E625" i="33"/>
  <c r="O624" i="33"/>
  <c r="G624" i="33"/>
  <c r="E624" i="33"/>
  <c r="O623" i="33"/>
  <c r="G623" i="33"/>
  <c r="E623" i="33"/>
  <c r="O622" i="33"/>
  <c r="G622" i="33"/>
  <c r="E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O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O583" i="33"/>
  <c r="G583" i="33"/>
  <c r="E583" i="33"/>
  <c r="Q582" i="33"/>
  <c r="O582" i="33"/>
  <c r="G582" i="33"/>
  <c r="E582" i="33"/>
  <c r="Q581" i="33"/>
  <c r="O581" i="33"/>
  <c r="G581" i="33"/>
  <c r="E581" i="33"/>
  <c r="Q580" i="33"/>
  <c r="O580" i="33"/>
  <c r="G580" i="33"/>
  <c r="E580" i="33"/>
  <c r="Q579" i="33"/>
  <c r="O579" i="33"/>
  <c r="G579" i="33"/>
  <c r="E579" i="33"/>
  <c r="Q578" i="33"/>
  <c r="O578" i="33"/>
  <c r="G578" i="33"/>
  <c r="E578" i="33"/>
  <c r="Q577" i="33"/>
  <c r="O577" i="33"/>
  <c r="G577" i="33"/>
  <c r="E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O569" i="33"/>
  <c r="I569" i="33"/>
  <c r="G569" i="33"/>
  <c r="E569" i="33"/>
  <c r="Q568" i="33"/>
  <c r="O568" i="33"/>
  <c r="I568" i="33"/>
  <c r="G568" i="33"/>
  <c r="E568" i="33"/>
  <c r="Q567" i="33"/>
  <c r="O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E554" i="33"/>
  <c r="Q553" i="33"/>
  <c r="O553" i="33"/>
  <c r="G553" i="33"/>
  <c r="E553" i="33"/>
  <c r="Q552" i="33"/>
  <c r="O552" i="33"/>
  <c r="G552" i="33"/>
  <c r="E552" i="33"/>
  <c r="Q551" i="33"/>
  <c r="O551" i="33"/>
  <c r="G551" i="33"/>
  <c r="E551" i="33"/>
  <c r="Q550" i="33"/>
  <c r="O550" i="33"/>
  <c r="G550" i="33"/>
  <c r="E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O543" i="33"/>
  <c r="I543" i="33"/>
  <c r="G543" i="33"/>
  <c r="E543" i="33"/>
  <c r="O542" i="33"/>
  <c r="I542" i="33"/>
  <c r="G542" i="33"/>
  <c r="E542" i="33"/>
  <c r="O541" i="33"/>
  <c r="I541" i="33"/>
  <c r="G541" i="33"/>
  <c r="E541" i="33"/>
  <c r="O540" i="33"/>
  <c r="I540" i="33"/>
  <c r="G540" i="33"/>
  <c r="E540" i="33"/>
  <c r="O539" i="33"/>
  <c r="G539" i="33"/>
  <c r="E539" i="33"/>
  <c r="O538" i="33"/>
  <c r="G538" i="33"/>
  <c r="E538" i="33"/>
  <c r="O537" i="33"/>
  <c r="G537" i="33"/>
  <c r="E537" i="33"/>
  <c r="O536" i="33"/>
  <c r="G536" i="33"/>
  <c r="E536" i="33"/>
  <c r="O535" i="33"/>
  <c r="G535" i="33"/>
  <c r="E535" i="33"/>
  <c r="O534" i="33"/>
  <c r="G534" i="33"/>
  <c r="E534" i="33"/>
  <c r="O533" i="33"/>
  <c r="G533" i="33"/>
  <c r="E533" i="33"/>
  <c r="O532" i="33"/>
  <c r="G532" i="33"/>
  <c r="E532" i="33"/>
  <c r="O531" i="33"/>
  <c r="G531" i="33"/>
  <c r="E531" i="33"/>
  <c r="O530" i="33"/>
  <c r="G530" i="33"/>
  <c r="E530" i="33"/>
  <c r="Q529" i="33"/>
  <c r="O529" i="33"/>
  <c r="I529" i="33"/>
  <c r="G529" i="33"/>
  <c r="E529" i="33"/>
  <c r="Q528" i="33"/>
  <c r="O528" i="33"/>
  <c r="I528" i="33"/>
  <c r="G528" i="33"/>
  <c r="E528" i="33"/>
  <c r="Q527" i="33"/>
  <c r="O527" i="33"/>
  <c r="I527" i="33"/>
  <c r="G527" i="33"/>
  <c r="E527" i="33"/>
  <c r="Q526" i="33"/>
  <c r="O526" i="33"/>
  <c r="I526" i="33"/>
  <c r="G526" i="33"/>
  <c r="E526" i="33"/>
  <c r="Q525" i="33"/>
  <c r="O525" i="33"/>
  <c r="I525" i="33"/>
  <c r="G525" i="33"/>
  <c r="E525" i="33"/>
  <c r="Q524" i="33"/>
  <c r="O524" i="33"/>
  <c r="I524" i="33"/>
  <c r="G524" i="33"/>
  <c r="E524" i="33"/>
  <c r="Q523" i="33"/>
  <c r="O523" i="33"/>
  <c r="I523" i="33"/>
  <c r="G523" i="33"/>
  <c r="E523" i="33"/>
  <c r="Q522" i="33"/>
  <c r="O522" i="33"/>
  <c r="I522" i="33"/>
  <c r="G522" i="33"/>
  <c r="E522" i="33"/>
  <c r="Q521" i="33"/>
  <c r="O521" i="33"/>
  <c r="I521" i="33"/>
  <c r="G521" i="33"/>
  <c r="E521" i="33"/>
  <c r="Q520" i="33"/>
  <c r="O520" i="33"/>
  <c r="I520" i="33"/>
  <c r="G520" i="33"/>
  <c r="E520" i="33"/>
  <c r="O519" i="33"/>
  <c r="M519" i="33"/>
  <c r="K519" i="33"/>
  <c r="I519" i="33"/>
  <c r="G519" i="33"/>
  <c r="E519" i="33"/>
  <c r="O518" i="33"/>
  <c r="I518" i="33"/>
  <c r="G518" i="33"/>
  <c r="E518" i="33"/>
  <c r="O517" i="33"/>
  <c r="I517" i="33"/>
  <c r="G517" i="33"/>
  <c r="E517" i="33"/>
  <c r="O516"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G502" i="33"/>
  <c r="E502" i="33"/>
  <c r="O501" i="33"/>
  <c r="G501" i="33"/>
  <c r="E501" i="33"/>
  <c r="O500" i="33"/>
  <c r="G500" i="33"/>
  <c r="E500" i="33"/>
  <c r="Q499" i="33"/>
  <c r="O499" i="33"/>
  <c r="K499" i="33"/>
  <c r="I499" i="33"/>
  <c r="G499" i="33"/>
  <c r="E499" i="33"/>
  <c r="Q498" i="33"/>
  <c r="O498" i="33"/>
  <c r="K498" i="33"/>
  <c r="I498" i="33"/>
  <c r="G498" i="33"/>
  <c r="E498" i="33"/>
  <c r="Q497" i="33"/>
  <c r="O497" i="33"/>
  <c r="K497" i="33"/>
  <c r="I497" i="33"/>
  <c r="G497" i="33"/>
  <c r="E497" i="33"/>
  <c r="Q496" i="33"/>
  <c r="O496" i="33"/>
  <c r="K496" i="33"/>
  <c r="I496" i="33"/>
  <c r="G496" i="33"/>
  <c r="E496" i="33"/>
  <c r="Q495" i="33"/>
  <c r="O495" i="33"/>
  <c r="K495" i="33"/>
  <c r="I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I485" i="33"/>
  <c r="G485" i="33"/>
  <c r="E485" i="33"/>
  <c r="Q484" i="33"/>
  <c r="O484" i="33"/>
  <c r="I484" i="33"/>
  <c r="G484" i="33"/>
  <c r="E484" i="33"/>
  <c r="Q483" i="33"/>
  <c r="O483" i="33"/>
  <c r="I483" i="33"/>
  <c r="G483" i="33"/>
  <c r="E483" i="33"/>
  <c r="Q482" i="33"/>
  <c r="O482" i="33"/>
  <c r="I482" i="33"/>
  <c r="G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Q475" i="33"/>
  <c r="O475" i="33"/>
  <c r="G475" i="33"/>
  <c r="E475" i="33"/>
  <c r="Q474" i="33"/>
  <c r="O474" i="33"/>
  <c r="G474" i="33"/>
  <c r="E474" i="33"/>
  <c r="Q473" i="33"/>
  <c r="O473" i="33"/>
  <c r="G473" i="33"/>
  <c r="E473" i="33"/>
  <c r="Q472" i="33"/>
  <c r="O472" i="33"/>
  <c r="G472" i="33"/>
  <c r="E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O465" i="33"/>
  <c r="I465" i="33"/>
  <c r="G465" i="33"/>
  <c r="E465" i="33"/>
  <c r="O464" i="33"/>
  <c r="I464" i="33"/>
  <c r="G464" i="33"/>
  <c r="E464" i="33"/>
  <c r="O463" i="33"/>
  <c r="I463" i="33"/>
  <c r="G463" i="33"/>
  <c r="E463" i="33"/>
  <c r="O462"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O445" i="33"/>
  <c r="G445" i="33"/>
  <c r="E445" i="33"/>
  <c r="O444" i="33"/>
  <c r="G444" i="33"/>
  <c r="E444" i="33"/>
  <c r="O443" i="33"/>
  <c r="G443" i="33"/>
  <c r="E443" i="33"/>
  <c r="O442" i="33"/>
  <c r="G442" i="33"/>
  <c r="E442" i="33"/>
  <c r="O441" i="33"/>
  <c r="G441" i="33"/>
  <c r="E441" i="33"/>
  <c r="O440" i="33"/>
  <c r="G440" i="33"/>
  <c r="E440" i="33"/>
  <c r="O439" i="33"/>
  <c r="G439" i="33"/>
  <c r="E439" i="33"/>
  <c r="O438" i="33"/>
  <c r="G438" i="33"/>
  <c r="E438" i="33"/>
  <c r="O437" i="33"/>
  <c r="G437" i="33"/>
  <c r="E437" i="33"/>
  <c r="O436" i="33"/>
  <c r="G436" i="33"/>
  <c r="E436" i="33"/>
  <c r="Q435" i="33"/>
  <c r="O435" i="33"/>
  <c r="G435" i="33"/>
  <c r="E435" i="33"/>
  <c r="O434" i="33"/>
  <c r="G434" i="33"/>
  <c r="E434" i="33"/>
  <c r="O433" i="33"/>
  <c r="G433" i="33"/>
  <c r="E433" i="33"/>
  <c r="O432"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O395" i="33"/>
  <c r="G395" i="33"/>
  <c r="E395" i="33"/>
  <c r="O394" i="33"/>
  <c r="G394" i="33"/>
  <c r="E394" i="33"/>
  <c r="O393" i="33"/>
  <c r="G393" i="33"/>
  <c r="E393" i="33"/>
  <c r="O392" i="33"/>
  <c r="G392" i="33"/>
  <c r="E392" i="33"/>
  <c r="O391" i="33"/>
  <c r="G391" i="33"/>
  <c r="E391" i="33"/>
  <c r="O390" i="33"/>
  <c r="G390" i="33"/>
  <c r="E390" i="33"/>
  <c r="O389" i="33"/>
  <c r="G389" i="33"/>
  <c r="E389" i="33"/>
  <c r="O388" i="33"/>
  <c r="G388" i="33"/>
  <c r="E388" i="33"/>
  <c r="O387" i="33"/>
  <c r="G387" i="33"/>
  <c r="E387" i="33"/>
  <c r="O386" i="33"/>
  <c r="G386" i="33"/>
  <c r="E386" i="33"/>
  <c r="S385" i="33"/>
  <c r="Q385" i="33"/>
  <c r="O385" i="33"/>
  <c r="I385" i="33"/>
  <c r="G385" i="33"/>
  <c r="E385" i="33"/>
  <c r="Q384" i="33"/>
  <c r="O384" i="33"/>
  <c r="I384" i="33"/>
  <c r="G384" i="33"/>
  <c r="E384" i="33"/>
  <c r="Q383" i="33"/>
  <c r="O383" i="33"/>
  <c r="I383" i="33"/>
  <c r="G383" i="33"/>
  <c r="E383" i="33"/>
  <c r="Q382"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O364" i="33"/>
  <c r="E364" i="33"/>
  <c r="O363" i="33"/>
  <c r="E363" i="33"/>
  <c r="O362" i="33"/>
  <c r="E362" i="33"/>
  <c r="O361" i="33"/>
  <c r="E361" i="33"/>
  <c r="O360" i="33"/>
  <c r="E360" i="33"/>
  <c r="O359" i="33"/>
  <c r="E359" i="33"/>
  <c r="O358" i="33"/>
  <c r="E358" i="33"/>
  <c r="O357" i="33"/>
  <c r="E357" i="33"/>
  <c r="O356" i="33"/>
  <c r="E356" i="33"/>
  <c r="O355" i="33"/>
  <c r="E355" i="33"/>
  <c r="O354" i="33"/>
  <c r="I354" i="33"/>
  <c r="G354" i="33"/>
  <c r="E354" i="33"/>
  <c r="O353" i="33"/>
  <c r="I353" i="33"/>
  <c r="G353" i="33"/>
  <c r="E353" i="33"/>
  <c r="O352" i="33"/>
  <c r="I352" i="33"/>
  <c r="G352" i="33"/>
  <c r="E352" i="33"/>
  <c r="O351" i="33"/>
  <c r="I351" i="33"/>
  <c r="G351" i="33"/>
  <c r="E351" i="33"/>
  <c r="O350" i="33"/>
  <c r="I350" i="33"/>
  <c r="G350" i="33"/>
  <c r="E350" i="33"/>
  <c r="O349" i="33"/>
  <c r="I349" i="33"/>
  <c r="G349" i="33"/>
  <c r="E349" i="33"/>
  <c r="O348" i="33"/>
  <c r="I348" i="33"/>
  <c r="G348" i="33"/>
  <c r="E348" i="33"/>
  <c r="O347" i="33"/>
  <c r="I347" i="33"/>
  <c r="G347" i="33"/>
  <c r="E347" i="33"/>
  <c r="O346" i="33"/>
  <c r="I346" i="33"/>
  <c r="G346" i="33"/>
  <c r="E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E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U307" i="33"/>
  <c r="S307" i="33"/>
  <c r="Q307" i="33"/>
  <c r="O307" i="33"/>
  <c r="K307" i="33"/>
  <c r="I307" i="33"/>
  <c r="G307" i="33"/>
  <c r="E307" i="33"/>
  <c r="Q306" i="33"/>
  <c r="O306" i="33"/>
  <c r="G306" i="33"/>
  <c r="E306" i="33"/>
  <c r="O305" i="33"/>
  <c r="G305" i="33"/>
  <c r="E305" i="33"/>
  <c r="O304" i="33"/>
  <c r="G304" i="33"/>
  <c r="E304" i="33"/>
  <c r="O303" i="33"/>
  <c r="G303" i="33"/>
  <c r="E303" i="33"/>
  <c r="O302" i="33"/>
  <c r="G302" i="33"/>
  <c r="E302" i="33"/>
  <c r="O301" i="33"/>
  <c r="G301" i="33"/>
  <c r="E301" i="33"/>
  <c r="O300"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G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G246" i="33"/>
  <c r="E246" i="33"/>
  <c r="Q245" i="33"/>
  <c r="O245" i="33"/>
  <c r="I245" i="33"/>
  <c r="G245" i="33"/>
  <c r="E245" i="33"/>
  <c r="Q244" i="33"/>
  <c r="O244" i="33"/>
  <c r="I244" i="33"/>
  <c r="G244" i="33"/>
  <c r="E244" i="33"/>
  <c r="Q243" i="33"/>
  <c r="O243" i="33"/>
  <c r="I243" i="33"/>
  <c r="G243" i="33"/>
  <c r="E243" i="33"/>
  <c r="Q242" i="33"/>
  <c r="O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O232" i="33"/>
  <c r="G232" i="33"/>
  <c r="E232" i="33"/>
  <c r="O231" i="33"/>
  <c r="G231" i="33"/>
  <c r="E231" i="33"/>
  <c r="O230" i="33"/>
  <c r="G230" i="33"/>
  <c r="E230" i="33"/>
  <c r="O229" i="33"/>
  <c r="G229" i="33"/>
  <c r="E229" i="33"/>
  <c r="O228"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c r="E214" i="33"/>
  <c r="Q213" i="33"/>
  <c r="O213" i="33"/>
  <c r="H213" i="33"/>
  <c r="G189" i="33"/>
  <c r="G213" i="33"/>
  <c r="E213" i="33"/>
  <c r="Q212" i="33"/>
  <c r="O212" i="33"/>
  <c r="H212" i="33"/>
  <c r="G188" i="33"/>
  <c r="G212" i="33"/>
  <c r="E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E175" i="33"/>
  <c r="Q174" i="33"/>
  <c r="O174" i="33"/>
  <c r="I174" i="33"/>
  <c r="G174" i="33"/>
  <c r="E174" i="33"/>
  <c r="Q173" i="33"/>
  <c r="O173" i="33"/>
  <c r="I173" i="33"/>
  <c r="G173" i="33"/>
  <c r="E173" i="33"/>
  <c r="O172" i="33"/>
  <c r="E172" i="33"/>
  <c r="O171" i="33"/>
  <c r="E171" i="33"/>
  <c r="O170" i="33"/>
  <c r="E170" i="33"/>
  <c r="Q169" i="33"/>
  <c r="O169" i="33"/>
  <c r="E169" i="33"/>
  <c r="Q168" i="33"/>
  <c r="O168" i="33"/>
  <c r="E168" i="33"/>
  <c r="Q167" i="33"/>
  <c r="O167" i="33"/>
  <c r="E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S149"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O143" i="33"/>
  <c r="G143" i="33"/>
  <c r="E143" i="33"/>
  <c r="O142" i="33"/>
  <c r="G142" i="33"/>
  <c r="E142" i="33"/>
  <c r="O141" i="33"/>
  <c r="G141" i="33"/>
  <c r="E141" i="33"/>
  <c r="O140" i="33"/>
  <c r="G140" i="33"/>
  <c r="E140" i="33"/>
  <c r="Q139" i="33"/>
  <c r="O139" i="33"/>
  <c r="E139" i="33"/>
  <c r="Q138" i="33"/>
  <c r="O138" i="33"/>
  <c r="E138" i="33"/>
  <c r="Q137" i="33"/>
  <c r="O137" i="33"/>
  <c r="E137" i="33"/>
  <c r="O136" i="33"/>
  <c r="G136" i="33"/>
  <c r="E136" i="33"/>
  <c r="O135" i="33"/>
  <c r="G135" i="33"/>
  <c r="E135" i="33"/>
  <c r="O134" i="33"/>
  <c r="G134" i="33"/>
  <c r="E134" i="33"/>
  <c r="Q133" i="33"/>
  <c r="O133" i="33"/>
  <c r="E133" i="33"/>
  <c r="Q132" i="33"/>
  <c r="O132" i="33"/>
  <c r="E132" i="33"/>
  <c r="Q131" i="33"/>
  <c r="O131" i="33"/>
  <c r="E131" i="33"/>
  <c r="O130" i="33"/>
  <c r="I130" i="33"/>
  <c r="G130" i="33"/>
  <c r="E130" i="33"/>
  <c r="O129" i="33"/>
  <c r="I129" i="33"/>
  <c r="G129" i="33"/>
  <c r="E129" i="33"/>
  <c r="O128" i="33"/>
  <c r="I128" i="33"/>
  <c r="G128" i="33"/>
  <c r="E128" i="33"/>
  <c r="O127"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U109" i="33"/>
  <c r="S109" i="33"/>
  <c r="Q109" i="33"/>
  <c r="O109" i="33"/>
  <c r="G109" i="33"/>
  <c r="E109" i="33"/>
  <c r="AA108" i="33"/>
  <c r="Y108" i="33"/>
  <c r="W108" i="33"/>
  <c r="U108" i="33"/>
  <c r="S108" i="33"/>
  <c r="Q108" i="33"/>
  <c r="O108" i="33"/>
  <c r="G108" i="33"/>
  <c r="E108" i="33"/>
  <c r="W107" i="33"/>
  <c r="U107" i="33"/>
  <c r="S107" i="33"/>
  <c r="Q107" i="33"/>
  <c r="O107" i="33"/>
  <c r="G107" i="33"/>
  <c r="E107" i="33"/>
  <c r="O106" i="33"/>
  <c r="E106" i="33"/>
  <c r="O105" i="33"/>
  <c r="E105" i="33"/>
  <c r="O104" i="33"/>
  <c r="E104" i="33"/>
  <c r="O103" i="33"/>
  <c r="E103" i="33"/>
  <c r="O102" i="33"/>
  <c r="E102" i="33"/>
  <c r="O101" i="33"/>
  <c r="E101" i="33"/>
  <c r="O100" i="33"/>
  <c r="G100" i="33"/>
  <c r="E100" i="33"/>
  <c r="O99"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I72" i="33"/>
  <c r="G72" i="33"/>
  <c r="E72" i="33"/>
  <c r="O71" i="33"/>
  <c r="K71" i="33"/>
  <c r="I71" i="33"/>
  <c r="G71" i="33"/>
  <c r="E71" i="33"/>
  <c r="O70" i="33"/>
  <c r="K70" i="33"/>
  <c r="I70" i="33"/>
  <c r="G70" i="33"/>
  <c r="E70" i="33"/>
  <c r="O69" i="33"/>
  <c r="K69" i="33"/>
  <c r="I69" i="33"/>
  <c r="G69" i="33"/>
  <c r="E69" i="33"/>
  <c r="O68" i="33"/>
  <c r="K68" i="33"/>
  <c r="I68" i="33"/>
  <c r="G68" i="33"/>
  <c r="E68" i="33"/>
  <c r="O67" i="33"/>
  <c r="K67" i="33"/>
  <c r="I67" i="33"/>
  <c r="G67" i="33"/>
  <c r="E67" i="33"/>
  <c r="O66" i="33"/>
  <c r="K66" i="33"/>
  <c r="I66" i="33"/>
  <c r="G66" i="33"/>
  <c r="E66" i="33"/>
  <c r="O65" i="33"/>
  <c r="K65" i="33"/>
  <c r="I65" i="33"/>
  <c r="G65" i="33"/>
  <c r="E65" i="33"/>
  <c r="O64" i="33"/>
  <c r="K64" i="33"/>
  <c r="I64" i="33"/>
  <c r="G64" i="33"/>
  <c r="E64" i="33"/>
  <c r="Q63" i="33"/>
  <c r="O63" i="33"/>
  <c r="G63" i="33"/>
  <c r="E63" i="33"/>
  <c r="Q62" i="33"/>
  <c r="O62" i="33"/>
  <c r="G62" i="33"/>
  <c r="E62" i="33"/>
  <c r="Q61" i="33"/>
  <c r="O61" i="33"/>
  <c r="G61" i="33"/>
  <c r="E61" i="33"/>
  <c r="O60" i="33"/>
  <c r="G60" i="33"/>
  <c r="E60" i="33"/>
  <c r="O59" i="33"/>
  <c r="G59" i="33"/>
  <c r="E59" i="33"/>
  <c r="O58" i="33"/>
  <c r="G58" i="33"/>
  <c r="E58" i="33"/>
  <c r="U57"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E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Q28"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E11" i="33"/>
  <c r="O10" i="33"/>
  <c r="E10" i="33"/>
  <c r="O9" i="33"/>
  <c r="E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G37" i="36"/>
  <c r="E37" i="36"/>
  <c r="M36" i="36"/>
  <c r="K36" i="36"/>
  <c r="G36" i="36"/>
  <c r="E36" i="36"/>
  <c r="M35" i="36"/>
  <c r="K35" i="36"/>
  <c r="G35" i="36"/>
  <c r="E35" i="36"/>
  <c r="M34" i="36"/>
  <c r="K34" i="36"/>
  <c r="G34" i="36"/>
  <c r="E34" i="36"/>
  <c r="M33" i="36"/>
  <c r="K33" i="36"/>
  <c r="G33" i="36"/>
  <c r="E33" i="36"/>
  <c r="M32" i="36"/>
  <c r="K32" i="36"/>
  <c r="G32" i="36"/>
  <c r="E32" i="36"/>
  <c r="M31" i="36"/>
  <c r="K31" i="36"/>
  <c r="G31" i="36"/>
  <c r="E31" i="36"/>
  <c r="M30" i="36"/>
  <c r="K30" i="36"/>
  <c r="G30" i="36"/>
  <c r="E30" i="36"/>
  <c r="M29" i="36"/>
  <c r="K29" i="36"/>
  <c r="G29" i="36"/>
  <c r="E29" i="36"/>
  <c r="M28" i="36"/>
  <c r="K28" i="36"/>
  <c r="G28" i="36"/>
  <c r="E28" i="36"/>
  <c r="M27" i="36"/>
  <c r="K27" i="36"/>
  <c r="G27" i="36"/>
  <c r="E27" i="36"/>
  <c r="M26" i="36"/>
  <c r="K26" i="36"/>
  <c r="G26" i="36"/>
  <c r="E26" i="36"/>
  <c r="M25" i="36"/>
  <c r="K25" i="36"/>
  <c r="G25" i="36"/>
  <c r="E25" i="36"/>
  <c r="M24" i="36"/>
  <c r="K24" i="36"/>
  <c r="G24" i="36"/>
  <c r="E24" i="36"/>
  <c r="M23" i="36"/>
  <c r="K23" i="36"/>
  <c r="G23" i="36"/>
  <c r="E23" i="36"/>
  <c r="M22" i="36"/>
  <c r="K22" i="36"/>
  <c r="G22" i="36"/>
  <c r="E22" i="36"/>
  <c r="M21" i="36"/>
  <c r="K21" i="36"/>
  <c r="G21" i="36"/>
  <c r="E21" i="36"/>
  <c r="M20" i="36"/>
  <c r="K20" i="36"/>
  <c r="G20" i="36"/>
  <c r="E20" i="36"/>
  <c r="M19" i="36"/>
  <c r="K19" i="36"/>
  <c r="G19" i="36"/>
  <c r="E19" i="36"/>
  <c r="M18" i="36"/>
  <c r="K18" i="36"/>
  <c r="G18" i="36"/>
  <c r="E18" i="36"/>
  <c r="M17" i="36"/>
  <c r="K17" i="36"/>
  <c r="G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F91" i="34"/>
  <c r="J90" i="34"/>
  <c r="H90" i="34"/>
  <c r="F90" i="34"/>
  <c r="H89" i="34"/>
  <c r="F89" i="34"/>
  <c r="H88" i="34"/>
  <c r="F88" i="34"/>
  <c r="H87" i="34"/>
  <c r="F87" i="34"/>
  <c r="H86" i="34"/>
  <c r="F86" i="34"/>
  <c r="H85" i="34"/>
  <c r="F85" i="34"/>
  <c r="H84" i="34"/>
  <c r="F84" i="34"/>
  <c r="H83" i="34"/>
  <c r="F83" i="34"/>
  <c r="H82" i="34"/>
  <c r="F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J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3" i="34"/>
  <c r="H2" i="34"/>
  <c r="F2" i="34"/>
  <c r="C267" i="49"/>
  <c r="C262" i="49"/>
  <c r="C257" i="49"/>
  <c r="C252" i="49"/>
  <c r="C247" i="49"/>
  <c r="C242" i="49"/>
  <c r="C237" i="49"/>
  <c r="C232" i="49"/>
  <c r="C227" i="49"/>
  <c r="C222" i="49"/>
  <c r="C217" i="49"/>
  <c r="C212" i="49"/>
  <c r="C207" i="49"/>
  <c r="C202" i="49"/>
  <c r="C197" i="49"/>
  <c r="C192" i="49"/>
  <c r="C187" i="49"/>
  <c r="C182" i="49"/>
  <c r="C177" i="49"/>
  <c r="C172" i="49"/>
  <c r="C167" i="49"/>
  <c r="C162" i="49"/>
  <c r="C157" i="49"/>
  <c r="C152" i="49"/>
  <c r="C147" i="49"/>
  <c r="C142" i="49"/>
  <c r="C137" i="49"/>
  <c r="C132" i="49"/>
  <c r="C127" i="49"/>
  <c r="C122" i="49"/>
  <c r="C117" i="49"/>
  <c r="C112" i="49"/>
  <c r="C107" i="49"/>
  <c r="C102" i="49"/>
  <c r="C97" i="49"/>
  <c r="C92" i="49"/>
  <c r="C87" i="49"/>
  <c r="C82" i="49"/>
  <c r="C77" i="49"/>
  <c r="C72" i="49"/>
  <c r="C67" i="49"/>
  <c r="C62" i="49"/>
  <c r="C57" i="49"/>
  <c r="C52" i="49"/>
  <c r="C47" i="49"/>
  <c r="C42" i="49"/>
  <c r="C37" i="49"/>
  <c r="C32" i="49"/>
  <c r="C27" i="49"/>
  <c r="C22" i="49"/>
  <c r="C17" i="49"/>
  <c r="C12" i="49"/>
  <c r="C7" i="49"/>
  <c r="C2" i="49"/>
  <c r="C167" i="29"/>
  <c r="C162" i="29"/>
  <c r="C157" i="29"/>
  <c r="C152" i="29"/>
  <c r="C147" i="29"/>
  <c r="C142" i="29"/>
  <c r="C137" i="29"/>
  <c r="C132" i="29"/>
  <c r="C127" i="29"/>
  <c r="C122" i="29"/>
  <c r="C117" i="29"/>
  <c r="C112" i="29"/>
  <c r="C107" i="29"/>
  <c r="C102" i="29"/>
  <c r="C97" i="29"/>
  <c r="C92" i="29"/>
  <c r="C87" i="29"/>
  <c r="C82" i="29"/>
  <c r="C77" i="29"/>
  <c r="C72" i="29"/>
  <c r="C67" i="29"/>
  <c r="C62" i="29"/>
  <c r="C57" i="29"/>
  <c r="C52" i="29"/>
  <c r="C47" i="29"/>
  <c r="C42" i="29"/>
  <c r="C37" i="29"/>
  <c r="C32" i="29"/>
  <c r="C27" i="29"/>
  <c r="C22" i="29"/>
  <c r="C17" i="29"/>
  <c r="C12"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C73" i="30"/>
  <c r="E72" i="30"/>
  <c r="C72" i="30"/>
  <c r="E71" i="30"/>
  <c r="C71" i="30"/>
  <c r="E70" i="30"/>
  <c r="C70" i="30"/>
  <c r="E69" i="30"/>
  <c r="C69" i="30"/>
  <c r="E68" i="30"/>
  <c r="C68" i="30"/>
  <c r="E67" i="30"/>
  <c r="C67" i="30"/>
  <c r="E66" i="30"/>
  <c r="C66" i="30"/>
  <c r="E65" i="30"/>
  <c r="C65" i="30"/>
  <c r="E64" i="30"/>
  <c r="C64" i="30"/>
  <c r="E63" i="30"/>
  <c r="C63" i="30"/>
  <c r="E62" i="30"/>
  <c r="C62" i="30"/>
  <c r="E61" i="30"/>
  <c r="C61" i="30"/>
  <c r="E60" i="30"/>
  <c r="C60" i="30"/>
  <c r="E59" i="30"/>
  <c r="C59" i="30"/>
  <c r="E58" i="30"/>
  <c r="C58" i="30"/>
  <c r="E57" i="30"/>
  <c r="C57" i="30"/>
  <c r="E56" i="30"/>
  <c r="C56" i="30"/>
  <c r="E55" i="30"/>
  <c r="C55" i="30"/>
  <c r="E54" i="30"/>
  <c r="C54" i="30"/>
  <c r="E53" i="30"/>
  <c r="C53" i="30"/>
  <c r="E52" i="30"/>
  <c r="C52" i="30"/>
  <c r="E51" i="30"/>
  <c r="C51" i="30"/>
  <c r="E50"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C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C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8" i="4"/>
  <c r="O348" i="4"/>
  <c r="I348" i="4"/>
  <c r="E348" i="4"/>
  <c r="U347" i="4"/>
  <c r="O347" i="4"/>
  <c r="I347" i="4"/>
  <c r="E347" i="4"/>
  <c r="U346" i="4"/>
  <c r="O346" i="4"/>
  <c r="I346" i="4"/>
  <c r="E346" i="4"/>
  <c r="U345" i="4"/>
  <c r="O345" i="4"/>
  <c r="I345" i="4"/>
  <c r="E345" i="4"/>
  <c r="U344" i="4"/>
  <c r="O344" i="4"/>
  <c r="I344" i="4"/>
  <c r="E344" i="4"/>
  <c r="U343" i="4"/>
  <c r="O343" i="4"/>
  <c r="I343" i="4"/>
  <c r="E343" i="4"/>
  <c r="U342" i="4"/>
  <c r="O342" i="4"/>
  <c r="I342" i="4"/>
  <c r="E342" i="4"/>
  <c r="U341" i="4"/>
  <c r="O341" i="4"/>
  <c r="I341" i="4"/>
  <c r="E341" i="4"/>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I331" i="4"/>
  <c r="G331" i="4"/>
  <c r="E331" i="4"/>
  <c r="W330" i="4"/>
  <c r="U330" i="4"/>
  <c r="S330" i="4"/>
  <c r="Q330" i="4"/>
  <c r="O330" i="4"/>
  <c r="M330" i="4"/>
  <c r="K330" i="4"/>
  <c r="I330" i="4"/>
  <c r="G330" i="4"/>
  <c r="E330" i="4"/>
  <c r="W329" i="4"/>
  <c r="U329" i="4"/>
  <c r="S329" i="4"/>
  <c r="Q329" i="4"/>
  <c r="O329" i="4"/>
  <c r="M329" i="4"/>
  <c r="K329" i="4"/>
  <c r="I329" i="4"/>
  <c r="G329" i="4"/>
  <c r="E329" i="4"/>
  <c r="W328" i="4"/>
  <c r="U328" i="4"/>
  <c r="S328" i="4"/>
  <c r="Q328" i="4"/>
  <c r="O328" i="4"/>
  <c r="M328" i="4"/>
  <c r="K328" i="4"/>
  <c r="I328" i="4"/>
  <c r="G328" i="4"/>
  <c r="E328" i="4"/>
  <c r="W327" i="4"/>
  <c r="U327" i="4"/>
  <c r="S327" i="4"/>
  <c r="Q327" i="4"/>
  <c r="O327" i="4"/>
  <c r="M327" i="4"/>
  <c r="K327" i="4"/>
  <c r="I327" i="4"/>
  <c r="G327" i="4"/>
  <c r="E327" i="4"/>
  <c r="W326" i="4"/>
  <c r="U326" i="4"/>
  <c r="S326" i="4"/>
  <c r="Q326" i="4"/>
  <c r="O326" i="4"/>
  <c r="M326" i="4"/>
  <c r="K326" i="4"/>
  <c r="I326" i="4"/>
  <c r="G326" i="4"/>
  <c r="E326" i="4"/>
  <c r="W325" i="4"/>
  <c r="U325" i="4"/>
  <c r="S325" i="4"/>
  <c r="Q325" i="4"/>
  <c r="O325" i="4"/>
  <c r="M325" i="4"/>
  <c r="K325" i="4"/>
  <c r="I325" i="4"/>
  <c r="G325" i="4"/>
  <c r="E325" i="4"/>
  <c r="W324" i="4"/>
  <c r="U324" i="4"/>
  <c r="S324" i="4"/>
  <c r="Q324" i="4"/>
  <c r="O324" i="4"/>
  <c r="M324" i="4"/>
  <c r="K324" i="4"/>
  <c r="I324" i="4"/>
  <c r="G324" i="4"/>
  <c r="E324" i="4"/>
  <c r="W323" i="4"/>
  <c r="U323" i="4"/>
  <c r="S323" i="4"/>
  <c r="Q323" i="4"/>
  <c r="O323" i="4"/>
  <c r="M323" i="4"/>
  <c r="K323"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I317" i="4"/>
  <c r="G317" i="4"/>
  <c r="E317" i="4"/>
  <c r="W316" i="4"/>
  <c r="U316" i="4"/>
  <c r="S316" i="4"/>
  <c r="Q316" i="4"/>
  <c r="O316" i="4"/>
  <c r="M316" i="4"/>
  <c r="K316" i="4"/>
  <c r="I316" i="4"/>
  <c r="G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S310" i="4"/>
  <c r="O310" i="4"/>
  <c r="K310" i="4"/>
  <c r="G310" i="4"/>
  <c r="E310" i="4"/>
  <c r="W309" i="4"/>
  <c r="S309" i="4"/>
  <c r="Q309" i="4"/>
  <c r="M309" i="4"/>
  <c r="I309" i="4"/>
  <c r="E309" i="4"/>
  <c r="K308" i="4"/>
  <c r="I308" i="4"/>
  <c r="G308" i="4"/>
  <c r="E308" i="4"/>
  <c r="U307" i="4"/>
  <c r="O307" i="4"/>
  <c r="K307" i="4"/>
  <c r="I307" i="4"/>
  <c r="G307" i="4"/>
  <c r="E307" i="4"/>
  <c r="W306" i="4"/>
  <c r="U306" i="4"/>
  <c r="S306" i="4"/>
  <c r="O306" i="4"/>
  <c r="K306" i="4"/>
  <c r="I306" i="4"/>
  <c r="G306" i="4"/>
  <c r="E306" i="4"/>
  <c r="W305" i="4"/>
  <c r="U305" i="4"/>
  <c r="S305" i="4"/>
  <c r="O305" i="4"/>
  <c r="K305" i="4"/>
  <c r="I305" i="4"/>
  <c r="G305" i="4"/>
  <c r="E305" i="4"/>
  <c r="W304" i="4"/>
  <c r="U304" i="4"/>
  <c r="S304" i="4"/>
  <c r="O304" i="4"/>
  <c r="K304" i="4"/>
  <c r="I304" i="4"/>
  <c r="G304" i="4"/>
  <c r="E304" i="4"/>
  <c r="W303" i="4"/>
  <c r="U303" i="4"/>
  <c r="S303" i="4"/>
  <c r="O303" i="4"/>
  <c r="K303" i="4"/>
  <c r="I303" i="4"/>
  <c r="G303" i="4"/>
  <c r="E303" i="4"/>
  <c r="U302" i="4"/>
  <c r="O302" i="4"/>
  <c r="I302" i="4"/>
  <c r="E302" i="4"/>
  <c r="W301" i="4"/>
  <c r="U301" i="4"/>
  <c r="S301" i="4"/>
  <c r="O301" i="4"/>
  <c r="K301" i="4"/>
  <c r="I301" i="4"/>
  <c r="G301" i="4"/>
  <c r="E301" i="4"/>
  <c r="W300" i="4"/>
  <c r="U300" i="4"/>
  <c r="S300" i="4"/>
  <c r="O300" i="4"/>
  <c r="K300" i="4"/>
  <c r="I300" i="4"/>
  <c r="G300" i="4"/>
  <c r="E300" i="4"/>
  <c r="W299" i="4"/>
  <c r="U299" i="4"/>
  <c r="S299" i="4"/>
  <c r="O299" i="4"/>
  <c r="K299" i="4"/>
  <c r="I299" i="4"/>
  <c r="G299" i="4"/>
  <c r="E299" i="4"/>
  <c r="W298" i="4"/>
  <c r="U298" i="4"/>
  <c r="S298" i="4"/>
  <c r="O298" i="4"/>
  <c r="K298" i="4"/>
  <c r="I298" i="4"/>
  <c r="G298" i="4"/>
  <c r="E298" i="4"/>
  <c r="W297" i="4"/>
  <c r="U297" i="4"/>
  <c r="S297" i="4"/>
  <c r="O297" i="4"/>
  <c r="K297" i="4"/>
  <c r="I297" i="4"/>
  <c r="G297" i="4"/>
  <c r="E297" i="4"/>
  <c r="W296" i="4"/>
  <c r="U296" i="4"/>
  <c r="S296" i="4"/>
  <c r="O296" i="4"/>
  <c r="K296" i="4"/>
  <c r="I296" i="4"/>
  <c r="G296" i="4"/>
  <c r="E296" i="4"/>
  <c r="W295" i="4"/>
  <c r="U295" i="4"/>
  <c r="S295" i="4"/>
  <c r="O295" i="4"/>
  <c r="K295" i="4"/>
  <c r="I295" i="4"/>
  <c r="G295" i="4"/>
  <c r="E295" i="4"/>
  <c r="W294" i="4"/>
  <c r="U294" i="4"/>
  <c r="S294" i="4"/>
  <c r="O294" i="4"/>
  <c r="K294" i="4"/>
  <c r="I294" i="4"/>
  <c r="G294" i="4"/>
  <c r="E294" i="4"/>
  <c r="W293" i="4"/>
  <c r="U293" i="4"/>
  <c r="S293" i="4"/>
  <c r="Q293" i="4"/>
  <c r="O293" i="4"/>
  <c r="M293" i="4"/>
  <c r="K293" i="4"/>
  <c r="I293" i="4"/>
  <c r="G293" i="4"/>
  <c r="E293" i="4"/>
  <c r="U292" i="4"/>
  <c r="Q292" i="4"/>
  <c r="O292" i="4"/>
  <c r="M292" i="4"/>
  <c r="K292" i="4"/>
  <c r="I292" i="4"/>
  <c r="G292" i="4"/>
  <c r="E292" i="4"/>
  <c r="I291" i="4"/>
  <c r="G291" i="4"/>
  <c r="E291" i="4"/>
  <c r="K290" i="4"/>
  <c r="I290" i="4"/>
  <c r="G290" i="4"/>
  <c r="E290" i="4"/>
  <c r="U289" i="4"/>
  <c r="Q289" i="4"/>
  <c r="O289" i="4"/>
  <c r="M289" i="4"/>
  <c r="K289" i="4"/>
  <c r="G289" i="4"/>
  <c r="E289" i="4"/>
  <c r="U288" i="4"/>
  <c r="Q288" i="4"/>
  <c r="O288" i="4"/>
  <c r="M288" i="4"/>
  <c r="K288" i="4"/>
  <c r="G288" i="4"/>
  <c r="E288" i="4"/>
  <c r="U287" i="4"/>
  <c r="Q287" i="4"/>
  <c r="O287" i="4"/>
  <c r="M287" i="4"/>
  <c r="K287" i="4"/>
  <c r="G287" i="4"/>
  <c r="E287" i="4"/>
  <c r="W286" i="4"/>
  <c r="U286" i="4"/>
  <c r="S286" i="4"/>
  <c r="Q286" i="4"/>
  <c r="O286" i="4"/>
  <c r="M286" i="4"/>
  <c r="K286" i="4"/>
  <c r="I286" i="4"/>
  <c r="G286" i="4"/>
  <c r="E286" i="4"/>
  <c r="W285" i="4"/>
  <c r="U285" i="4"/>
  <c r="S285" i="4"/>
  <c r="Q285" i="4"/>
  <c r="O285" i="4"/>
  <c r="M285" i="4"/>
  <c r="K285" i="4"/>
  <c r="I285" i="4"/>
  <c r="G285" i="4"/>
  <c r="E285" i="4"/>
  <c r="O284" i="4"/>
  <c r="K284" i="4"/>
  <c r="I284" i="4"/>
  <c r="G284" i="4"/>
  <c r="E284" i="4"/>
  <c r="G283" i="4"/>
  <c r="E283" i="4"/>
  <c r="G282" i="4"/>
  <c r="E282" i="4"/>
  <c r="G281" i="4"/>
  <c r="E281" i="4"/>
  <c r="G280" i="4"/>
  <c r="E280" i="4"/>
  <c r="G279" i="4"/>
  <c r="E279" i="4"/>
  <c r="G278" i="4"/>
  <c r="E278" i="4"/>
  <c r="G277" i="4"/>
  <c r="E277" i="4"/>
  <c r="G276" i="4"/>
  <c r="E276" i="4"/>
  <c r="G275" i="4"/>
  <c r="E275" i="4"/>
  <c r="W274" i="4"/>
  <c r="U274" i="4"/>
  <c r="S274" i="4"/>
  <c r="Q274" i="4"/>
  <c r="O274" i="4"/>
  <c r="M274" i="4"/>
  <c r="K274" i="4"/>
  <c r="I274" i="4"/>
  <c r="G274" i="4"/>
  <c r="E274" i="4"/>
  <c r="W273" i="4"/>
  <c r="U273" i="4"/>
  <c r="S273" i="4"/>
  <c r="Q273" i="4"/>
  <c r="O273" i="4"/>
  <c r="M273" i="4"/>
  <c r="K273" i="4"/>
  <c r="I273" i="4"/>
  <c r="G273" i="4"/>
  <c r="E273" i="4"/>
  <c r="W272" i="4"/>
  <c r="U272" i="4"/>
  <c r="S272" i="4"/>
  <c r="Q272" i="4"/>
  <c r="O272" i="4"/>
  <c r="M272" i="4"/>
  <c r="K272" i="4"/>
  <c r="I272" i="4"/>
  <c r="G272" i="4"/>
  <c r="E272" i="4"/>
  <c r="U271" i="4"/>
  <c r="S271" i="4"/>
  <c r="Q271" i="4"/>
  <c r="O271" i="4"/>
  <c r="M271" i="4"/>
  <c r="K271" i="4"/>
  <c r="I271" i="4"/>
  <c r="G271" i="4"/>
  <c r="E271" i="4"/>
  <c r="U270" i="4"/>
  <c r="S270" i="4"/>
  <c r="Q270" i="4"/>
  <c r="O270" i="4"/>
  <c r="M270" i="4"/>
  <c r="K270" i="4"/>
  <c r="I270" i="4"/>
  <c r="G270" i="4"/>
  <c r="E270" i="4"/>
  <c r="U269" i="4"/>
  <c r="S269" i="4"/>
  <c r="Q269" i="4"/>
  <c r="O269" i="4"/>
  <c r="M269" i="4"/>
  <c r="K269" i="4"/>
  <c r="I269" i="4"/>
  <c r="G269" i="4"/>
  <c r="E269" i="4"/>
  <c r="S268" i="4"/>
  <c r="Q268" i="4"/>
  <c r="O268" i="4"/>
  <c r="M268" i="4"/>
  <c r="K268" i="4"/>
  <c r="I268" i="4"/>
  <c r="G268" i="4"/>
  <c r="E268" i="4"/>
  <c r="S267" i="4"/>
  <c r="Q267" i="4"/>
  <c r="O267" i="4"/>
  <c r="M267" i="4"/>
  <c r="K267" i="4"/>
  <c r="I267" i="4"/>
  <c r="G267" i="4"/>
  <c r="E267" i="4"/>
  <c r="S266" i="4"/>
  <c r="Q266" i="4"/>
  <c r="O266" i="4"/>
  <c r="M266" i="4"/>
  <c r="K266" i="4"/>
  <c r="I266" i="4"/>
  <c r="G266" i="4"/>
  <c r="E266" i="4"/>
  <c r="Q265" i="4"/>
  <c r="O265" i="4"/>
  <c r="M265" i="4"/>
  <c r="K265" i="4"/>
  <c r="I265" i="4"/>
  <c r="G265" i="4"/>
  <c r="E265" i="4"/>
  <c r="Q264" i="4"/>
  <c r="O264" i="4"/>
  <c r="M264" i="4"/>
  <c r="K264" i="4"/>
  <c r="I264" i="4"/>
  <c r="G264" i="4"/>
  <c r="E264" i="4"/>
  <c r="Q263" i="4"/>
  <c r="O263" i="4"/>
  <c r="M263" i="4"/>
  <c r="K263" i="4"/>
  <c r="I263" i="4"/>
  <c r="G263" i="4"/>
  <c r="E263" i="4"/>
  <c r="O262" i="4"/>
  <c r="M262" i="4"/>
  <c r="K262" i="4"/>
  <c r="I262" i="4"/>
  <c r="G262" i="4"/>
  <c r="E262" i="4"/>
  <c r="O261" i="4"/>
  <c r="M261" i="4"/>
  <c r="K261" i="4"/>
  <c r="I261" i="4"/>
  <c r="G261" i="4"/>
  <c r="E261" i="4"/>
  <c r="O260" i="4"/>
  <c r="M260" i="4"/>
  <c r="K260" i="4"/>
  <c r="I260" i="4"/>
  <c r="G260" i="4"/>
  <c r="E260" i="4"/>
  <c r="M259" i="4"/>
  <c r="K259" i="4"/>
  <c r="I259" i="4"/>
  <c r="G259" i="4"/>
  <c r="E259" i="4"/>
  <c r="M258" i="4"/>
  <c r="K258" i="4"/>
  <c r="I258" i="4"/>
  <c r="G258" i="4"/>
  <c r="E258" i="4"/>
  <c r="M257" i="4"/>
  <c r="K257" i="4"/>
  <c r="I257" i="4"/>
  <c r="G257" i="4"/>
  <c r="E257" i="4"/>
  <c r="K256" i="4"/>
  <c r="I256" i="4"/>
  <c r="G256" i="4"/>
  <c r="E256" i="4"/>
  <c r="K255" i="4"/>
  <c r="I255" i="4"/>
  <c r="G255" i="4"/>
  <c r="E255" i="4"/>
  <c r="K254" i="4"/>
  <c r="I254" i="4"/>
  <c r="G254" i="4"/>
  <c r="E254" i="4"/>
  <c r="I253" i="4"/>
  <c r="G253" i="4"/>
  <c r="E253" i="4"/>
  <c r="I252" i="4"/>
  <c r="G252" i="4"/>
  <c r="E252" i="4"/>
  <c r="I251" i="4"/>
  <c r="G251" i="4"/>
  <c r="E251" i="4"/>
  <c r="G250" i="4"/>
  <c r="E250" i="4"/>
  <c r="G249" i="4"/>
  <c r="E249" i="4"/>
  <c r="G248" i="4"/>
  <c r="E248" i="4"/>
  <c r="G247" i="4"/>
  <c r="E247" i="4"/>
  <c r="G246" i="4"/>
  <c r="E246" i="4"/>
  <c r="G245" i="4"/>
  <c r="E245" i="4"/>
  <c r="G244" i="4"/>
  <c r="E244" i="4"/>
  <c r="G243" i="4"/>
  <c r="E243" i="4"/>
  <c r="G242" i="4"/>
  <c r="E242" i="4"/>
  <c r="W241" i="4"/>
  <c r="U241" i="4"/>
  <c r="S241" i="4"/>
  <c r="Q241" i="4"/>
  <c r="O241" i="4"/>
  <c r="M241" i="4"/>
  <c r="I241" i="4"/>
  <c r="E241" i="4"/>
  <c r="W240" i="4"/>
  <c r="U240" i="4"/>
  <c r="S240" i="4"/>
  <c r="Q240" i="4"/>
  <c r="O240" i="4"/>
  <c r="M240" i="4"/>
  <c r="I240" i="4"/>
  <c r="E240" i="4"/>
  <c r="W239" i="4"/>
  <c r="U239" i="4"/>
  <c r="S239" i="4"/>
  <c r="E239" i="4"/>
  <c r="Q238" i="4"/>
  <c r="O238" i="4"/>
  <c r="M238" i="4"/>
  <c r="E238" i="4"/>
  <c r="K237" i="4"/>
  <c r="I237" i="4"/>
  <c r="G237" i="4"/>
  <c r="E237" i="4"/>
  <c r="W236" i="4"/>
  <c r="U236" i="4"/>
  <c r="S236" i="4"/>
  <c r="E236" i="4"/>
  <c r="Q235" i="4"/>
  <c r="O235" i="4"/>
  <c r="M235" i="4"/>
  <c r="E235" i="4"/>
  <c r="K234" i="4"/>
  <c r="I234" i="4"/>
  <c r="G234" i="4"/>
  <c r="E234" i="4"/>
  <c r="W233" i="4"/>
  <c r="U233" i="4"/>
  <c r="S233" i="4"/>
  <c r="E233" i="4"/>
  <c r="Q232" i="4"/>
  <c r="O232" i="4"/>
  <c r="M232" i="4"/>
  <c r="E232" i="4"/>
  <c r="K231" i="4"/>
  <c r="I231" i="4"/>
  <c r="G231" i="4"/>
  <c r="E231" i="4"/>
  <c r="W230" i="4"/>
  <c r="U230" i="4"/>
  <c r="S230" i="4"/>
  <c r="E230" i="4"/>
  <c r="Q229" i="4"/>
  <c r="O229" i="4"/>
  <c r="M229" i="4"/>
  <c r="E229" i="4"/>
  <c r="K228" i="4"/>
  <c r="I228" i="4"/>
  <c r="G228" i="4"/>
  <c r="E228" i="4"/>
  <c r="W227" i="4"/>
  <c r="U227" i="4"/>
  <c r="S227" i="4"/>
  <c r="E227" i="4"/>
  <c r="Q226" i="4"/>
  <c r="O226" i="4"/>
  <c r="M226" i="4"/>
  <c r="E226" i="4"/>
  <c r="K225" i="4"/>
  <c r="I225" i="4"/>
  <c r="G225" i="4"/>
  <c r="E225" i="4"/>
  <c r="W224" i="4"/>
  <c r="U224" i="4"/>
  <c r="S224" i="4"/>
  <c r="E224" i="4"/>
  <c r="Q223" i="4"/>
  <c r="O223" i="4"/>
  <c r="M223" i="4"/>
  <c r="E223" i="4"/>
  <c r="K222" i="4"/>
  <c r="I222" i="4"/>
  <c r="G222" i="4"/>
  <c r="E222" i="4"/>
  <c r="W221" i="4"/>
  <c r="U221" i="4"/>
  <c r="S221" i="4"/>
  <c r="E221" i="4"/>
  <c r="Q220" i="4"/>
  <c r="O220" i="4"/>
  <c r="M220" i="4"/>
  <c r="E220" i="4"/>
  <c r="K219" i="4"/>
  <c r="I219" i="4"/>
  <c r="G219" i="4"/>
  <c r="E219" i="4"/>
  <c r="W218" i="4"/>
  <c r="U218" i="4"/>
  <c r="S218" i="4"/>
  <c r="E218" i="4"/>
  <c r="Q217" i="4"/>
  <c r="O217" i="4"/>
  <c r="M217" i="4"/>
  <c r="E217" i="4"/>
  <c r="K216" i="4"/>
  <c r="I216" i="4"/>
  <c r="G216" i="4"/>
  <c r="E216" i="4"/>
  <c r="Q215" i="4"/>
  <c r="O215" i="4"/>
  <c r="M215" i="4"/>
  <c r="K215" i="4"/>
  <c r="I215" i="4"/>
  <c r="E215" i="4"/>
  <c r="Q214" i="4"/>
  <c r="O214" i="4"/>
  <c r="M214" i="4"/>
  <c r="K214" i="4"/>
  <c r="I214" i="4"/>
  <c r="E214" i="4"/>
  <c r="Q213" i="4"/>
  <c r="O213" i="4"/>
  <c r="M213" i="4"/>
  <c r="K213" i="4"/>
  <c r="I213" i="4"/>
  <c r="E213" i="4"/>
  <c r="Q212" i="4"/>
  <c r="O212" i="4"/>
  <c r="M212" i="4"/>
  <c r="K212" i="4"/>
  <c r="I212" i="4"/>
  <c r="E212" i="4"/>
  <c r="Q211" i="4"/>
  <c r="O211" i="4"/>
  <c r="M211" i="4"/>
  <c r="K211" i="4"/>
  <c r="I211" i="4"/>
  <c r="E211" i="4"/>
  <c r="Q210" i="4"/>
  <c r="O210" i="4"/>
  <c r="M210" i="4"/>
  <c r="K210" i="4"/>
  <c r="I210" i="4"/>
  <c r="E210" i="4"/>
  <c r="Q209" i="4"/>
  <c r="O209" i="4"/>
  <c r="M209" i="4"/>
  <c r="K209" i="4"/>
  <c r="I209" i="4"/>
  <c r="E209" i="4"/>
  <c r="Q208" i="4"/>
  <c r="O208" i="4"/>
  <c r="M208" i="4"/>
  <c r="K208" i="4"/>
  <c r="I208" i="4"/>
  <c r="E208" i="4"/>
  <c r="W207" i="4"/>
  <c r="S207" i="4"/>
  <c r="O207" i="4"/>
  <c r="K207" i="4"/>
  <c r="G207" i="4"/>
  <c r="E207" i="4"/>
  <c r="Q206" i="4"/>
  <c r="O206" i="4"/>
  <c r="M206" i="4"/>
  <c r="K206" i="4"/>
  <c r="I206" i="4"/>
  <c r="G206" i="4"/>
  <c r="E206" i="4"/>
  <c r="W205" i="4"/>
  <c r="U205" i="4"/>
  <c r="S205" i="4"/>
  <c r="E205" i="4"/>
  <c r="Q204" i="4"/>
  <c r="O204" i="4"/>
  <c r="M204" i="4"/>
  <c r="E204" i="4"/>
  <c r="K203" i="4"/>
  <c r="I203" i="4"/>
  <c r="G203" i="4"/>
  <c r="E203" i="4"/>
  <c r="Q202" i="4"/>
  <c r="O202" i="4"/>
  <c r="M202" i="4"/>
  <c r="K202" i="4"/>
  <c r="I202" i="4"/>
  <c r="G202" i="4"/>
  <c r="E202" i="4"/>
  <c r="W201" i="4"/>
  <c r="U201" i="4"/>
  <c r="S201" i="4"/>
  <c r="E201" i="4"/>
  <c r="Q200" i="4"/>
  <c r="O200" i="4"/>
  <c r="M200" i="4"/>
  <c r="E200" i="4"/>
  <c r="K199" i="4"/>
  <c r="I199" i="4"/>
  <c r="G199" i="4"/>
  <c r="E199" i="4"/>
  <c r="Q198" i="4"/>
  <c r="O198" i="4"/>
  <c r="M198" i="4"/>
  <c r="K198" i="4"/>
  <c r="I198" i="4"/>
  <c r="G198" i="4"/>
  <c r="E198" i="4"/>
  <c r="W197" i="4"/>
  <c r="U197" i="4"/>
  <c r="S197" i="4"/>
  <c r="E197" i="4"/>
  <c r="Q196" i="4"/>
  <c r="O196" i="4"/>
  <c r="M196" i="4"/>
  <c r="E196" i="4"/>
  <c r="K195" i="4"/>
  <c r="I195" i="4"/>
  <c r="G195" i="4"/>
  <c r="E195" i="4"/>
  <c r="G194" i="4"/>
  <c r="W194" i="4"/>
  <c r="S194" i="4"/>
  <c r="O194" i="4"/>
  <c r="K194" i="4"/>
  <c r="E194" i="4"/>
  <c r="G193" i="4"/>
  <c r="W193" i="4"/>
  <c r="S193" i="4"/>
  <c r="O193" i="4"/>
  <c r="K193" i="4"/>
  <c r="E193" i="4"/>
  <c r="G192" i="4"/>
  <c r="W192" i="4"/>
  <c r="S192" i="4"/>
  <c r="O192" i="4"/>
  <c r="K192" i="4"/>
  <c r="E192" i="4"/>
  <c r="G191" i="4"/>
  <c r="W191" i="4"/>
  <c r="S191" i="4"/>
  <c r="O191" i="4"/>
  <c r="K191" i="4"/>
  <c r="E191" i="4"/>
  <c r="G190" i="4"/>
  <c r="W190" i="4"/>
  <c r="S190" i="4"/>
  <c r="O190" i="4"/>
  <c r="K190" i="4"/>
  <c r="E190" i="4"/>
  <c r="G189" i="4"/>
  <c r="W189" i="4"/>
  <c r="S189" i="4"/>
  <c r="O189" i="4"/>
  <c r="K189" i="4"/>
  <c r="E189" i="4"/>
  <c r="U188" i="4"/>
  <c r="Q188" i="4"/>
  <c r="O188" i="4"/>
  <c r="M188" i="4"/>
  <c r="I188" i="4"/>
  <c r="E188" i="4"/>
  <c r="Q187" i="4"/>
  <c r="O187" i="4"/>
  <c r="M187" i="4"/>
  <c r="K187" i="4"/>
  <c r="I187" i="4"/>
  <c r="G187" i="4"/>
  <c r="E187" i="4"/>
  <c r="I186" i="4"/>
  <c r="G186" i="4"/>
  <c r="E186" i="4"/>
  <c r="I185" i="4"/>
  <c r="G185" i="4"/>
  <c r="E185" i="4"/>
  <c r="I184" i="4"/>
  <c r="G184" i="4"/>
  <c r="E184" i="4"/>
  <c r="I183" i="4"/>
  <c r="G183" i="4"/>
  <c r="E183" i="4"/>
  <c r="U182" i="4"/>
  <c r="O182" i="4"/>
  <c r="I182" i="4"/>
  <c r="G182" i="4"/>
  <c r="E182" i="4"/>
  <c r="Q181" i="4"/>
  <c r="O181" i="4"/>
  <c r="M181" i="4"/>
  <c r="K181" i="4"/>
  <c r="I181" i="4"/>
  <c r="G181" i="4"/>
  <c r="E181" i="4"/>
  <c r="Q180" i="4"/>
  <c r="O180" i="4"/>
  <c r="M180" i="4"/>
  <c r="K180" i="4"/>
  <c r="I180" i="4"/>
  <c r="G180" i="4"/>
  <c r="E180" i="4"/>
  <c r="Q179" i="4"/>
  <c r="O179" i="4"/>
  <c r="M179" i="4"/>
  <c r="K179" i="4"/>
  <c r="I179" i="4"/>
  <c r="G179" i="4"/>
  <c r="E179" i="4"/>
  <c r="Q178" i="4"/>
  <c r="O178" i="4"/>
  <c r="M178" i="4"/>
  <c r="K178" i="4"/>
  <c r="I178" i="4"/>
  <c r="G178" i="4"/>
  <c r="E178" i="4"/>
  <c r="Q177" i="4"/>
  <c r="O177" i="4"/>
  <c r="M177" i="4"/>
  <c r="K177" i="4"/>
  <c r="I177" i="4"/>
  <c r="G177" i="4"/>
  <c r="E177" i="4"/>
  <c r="W176" i="4"/>
  <c r="U176" i="4"/>
  <c r="S176" i="4"/>
  <c r="E176" i="4"/>
  <c r="Q175" i="4"/>
  <c r="O175" i="4"/>
  <c r="M175" i="4"/>
  <c r="E175" i="4"/>
  <c r="K174" i="4"/>
  <c r="I174" i="4"/>
  <c r="G174" i="4"/>
  <c r="E174" i="4"/>
  <c r="Q173" i="4"/>
  <c r="O173" i="4"/>
  <c r="M173" i="4"/>
  <c r="K173" i="4"/>
  <c r="I173" i="4"/>
  <c r="G173" i="4"/>
  <c r="E173" i="4"/>
  <c r="Q172" i="4"/>
  <c r="O172" i="4"/>
  <c r="M172" i="4"/>
  <c r="K172" i="4"/>
  <c r="I172" i="4"/>
  <c r="G172" i="4"/>
  <c r="E172" i="4"/>
  <c r="Q171" i="4"/>
  <c r="O171" i="4"/>
  <c r="M171" i="4"/>
  <c r="K171" i="4"/>
  <c r="I171" i="4"/>
  <c r="G171" i="4"/>
  <c r="E171" i="4"/>
  <c r="W170" i="4"/>
  <c r="U170" i="4"/>
  <c r="S170" i="4"/>
  <c r="E170" i="4"/>
  <c r="Q169" i="4"/>
  <c r="O169" i="4"/>
  <c r="M169" i="4"/>
  <c r="E169" i="4"/>
  <c r="K168" i="4"/>
  <c r="I168" i="4"/>
  <c r="G168" i="4"/>
  <c r="E168" i="4"/>
  <c r="W167" i="4"/>
  <c r="U167" i="4"/>
  <c r="Q167" i="4"/>
  <c r="O167" i="4"/>
  <c r="M167" i="4"/>
  <c r="I167" i="4"/>
  <c r="G167" i="4"/>
  <c r="E167" i="4"/>
  <c r="W166" i="4"/>
  <c r="U166" i="4"/>
  <c r="Q166" i="4"/>
  <c r="O166" i="4"/>
  <c r="M166" i="4"/>
  <c r="I166" i="4"/>
  <c r="G166" i="4"/>
  <c r="E166" i="4"/>
  <c r="W165" i="4"/>
  <c r="U165" i="4"/>
  <c r="S165" i="4"/>
  <c r="Q165" i="4"/>
  <c r="O165" i="4"/>
  <c r="M165" i="4"/>
  <c r="I165" i="4"/>
  <c r="E165" i="4"/>
  <c r="W164" i="4"/>
  <c r="U164" i="4"/>
  <c r="S164" i="4"/>
  <c r="Q164" i="4"/>
  <c r="O164" i="4"/>
  <c r="M164" i="4"/>
  <c r="K164" i="4"/>
  <c r="I164" i="4"/>
  <c r="G164" i="4"/>
  <c r="E164" i="4"/>
  <c r="W163" i="4"/>
  <c r="U163" i="4"/>
  <c r="S163" i="4"/>
  <c r="Q163" i="4"/>
  <c r="O163" i="4"/>
  <c r="M163" i="4"/>
  <c r="K163" i="4"/>
  <c r="I163" i="4"/>
  <c r="G163" i="4"/>
  <c r="E163" i="4"/>
  <c r="W162" i="4"/>
  <c r="U162" i="4"/>
  <c r="S162" i="4"/>
  <c r="Q162" i="4"/>
  <c r="O162" i="4"/>
  <c r="M162" i="4"/>
  <c r="K162" i="4"/>
  <c r="I162" i="4"/>
  <c r="G162" i="4"/>
  <c r="E162" i="4"/>
  <c r="W161" i="4"/>
  <c r="U161" i="4"/>
  <c r="S161" i="4"/>
  <c r="Q161" i="4"/>
  <c r="O161" i="4"/>
  <c r="M161" i="4"/>
  <c r="I161" i="4"/>
  <c r="E161" i="4"/>
  <c r="W160" i="4"/>
  <c r="U160" i="4"/>
  <c r="S160" i="4"/>
  <c r="Q160" i="4"/>
  <c r="O160" i="4"/>
  <c r="M160" i="4"/>
  <c r="K160" i="4"/>
  <c r="I160" i="4"/>
  <c r="G160" i="4"/>
  <c r="E160" i="4"/>
  <c r="W159" i="4"/>
  <c r="U159" i="4"/>
  <c r="S159" i="4"/>
  <c r="Q159" i="4"/>
  <c r="O159" i="4"/>
  <c r="M159" i="4"/>
  <c r="K159" i="4"/>
  <c r="I159" i="4"/>
  <c r="G159" i="4"/>
  <c r="E159" i="4"/>
  <c r="K158" i="4"/>
  <c r="I158" i="4"/>
  <c r="G158" i="4"/>
  <c r="E158" i="4"/>
  <c r="K157" i="4"/>
  <c r="I157" i="4"/>
  <c r="G157" i="4"/>
  <c r="E157" i="4"/>
  <c r="K156" i="4"/>
  <c r="I156" i="4"/>
  <c r="G156" i="4"/>
  <c r="E156" i="4"/>
  <c r="U155" i="4"/>
  <c r="O155" i="4"/>
  <c r="I155" i="4"/>
  <c r="G155" i="4"/>
  <c r="E155" i="4"/>
  <c r="W154" i="4"/>
  <c r="U154" i="4"/>
  <c r="S154" i="4"/>
  <c r="Q154" i="4"/>
  <c r="O154" i="4"/>
  <c r="M154" i="4"/>
  <c r="K154" i="4"/>
  <c r="I154" i="4"/>
  <c r="G154" i="4"/>
  <c r="E154" i="4"/>
  <c r="W153" i="4"/>
  <c r="U153" i="4"/>
  <c r="S153" i="4"/>
  <c r="Q153" i="4"/>
  <c r="O153" i="4"/>
  <c r="M153" i="4"/>
  <c r="K153" i="4"/>
  <c r="I153" i="4"/>
  <c r="G153" i="4"/>
  <c r="E153" i="4"/>
  <c r="I152" i="4"/>
  <c r="G152" i="4"/>
  <c r="E152" i="4"/>
  <c r="I151" i="4"/>
  <c r="G151" i="4"/>
  <c r="E151" i="4"/>
  <c r="I150" i="4"/>
  <c r="G150" i="4"/>
  <c r="E150" i="4"/>
  <c r="I149" i="4"/>
  <c r="G149" i="4"/>
  <c r="E149" i="4"/>
  <c r="W148" i="4"/>
  <c r="U148" i="4"/>
  <c r="S148" i="4"/>
  <c r="E148" i="4"/>
  <c r="Q147" i="4"/>
  <c r="O147" i="4"/>
  <c r="M147" i="4"/>
  <c r="E147" i="4"/>
  <c r="K146" i="4"/>
  <c r="I146" i="4"/>
  <c r="G146" i="4"/>
  <c r="E146" i="4"/>
  <c r="Q145" i="4"/>
  <c r="O145" i="4"/>
  <c r="M145" i="4"/>
  <c r="K145" i="4"/>
  <c r="I145" i="4"/>
  <c r="G145" i="4"/>
  <c r="E145" i="4"/>
  <c r="W144" i="4"/>
  <c r="U144" i="4"/>
  <c r="S144" i="4"/>
  <c r="E144" i="4"/>
  <c r="Q143" i="4"/>
  <c r="O143" i="4"/>
  <c r="M143" i="4"/>
  <c r="E143" i="4"/>
  <c r="K142" i="4"/>
  <c r="I142" i="4"/>
  <c r="G142" i="4"/>
  <c r="E142" i="4"/>
  <c r="Q141" i="4"/>
  <c r="O141" i="4"/>
  <c r="M141" i="4"/>
  <c r="K141" i="4"/>
  <c r="I141" i="4"/>
  <c r="G141" i="4"/>
  <c r="E141" i="4"/>
  <c r="W140" i="4"/>
  <c r="U140" i="4"/>
  <c r="S140" i="4"/>
  <c r="E140" i="4"/>
  <c r="Q139" i="4"/>
  <c r="O139" i="4"/>
  <c r="M139" i="4"/>
  <c r="E139" i="4"/>
  <c r="K138" i="4"/>
  <c r="I138" i="4"/>
  <c r="G138" i="4"/>
  <c r="E138" i="4"/>
  <c r="Q137" i="4"/>
  <c r="O137" i="4"/>
  <c r="M137" i="4"/>
  <c r="K137" i="4"/>
  <c r="I137" i="4"/>
  <c r="G137" i="4"/>
  <c r="E137" i="4"/>
  <c r="W136" i="4"/>
  <c r="U136" i="4"/>
  <c r="S136" i="4"/>
  <c r="E136" i="4"/>
  <c r="Q135" i="4"/>
  <c r="O135" i="4"/>
  <c r="M135" i="4"/>
  <c r="E135" i="4"/>
  <c r="K134" i="4"/>
  <c r="I134" i="4"/>
  <c r="G134" i="4"/>
  <c r="E134" i="4"/>
  <c r="Q133" i="4"/>
  <c r="O133" i="4"/>
  <c r="M133" i="4"/>
  <c r="K133" i="4"/>
  <c r="I133" i="4"/>
  <c r="G133" i="4"/>
  <c r="E133" i="4"/>
  <c r="W132" i="4"/>
  <c r="U132" i="4"/>
  <c r="S132" i="4"/>
  <c r="Q132" i="4"/>
  <c r="O132" i="4"/>
  <c r="M132" i="4"/>
  <c r="K132" i="4"/>
  <c r="I132" i="4"/>
  <c r="G132" i="4"/>
  <c r="E132" i="4"/>
  <c r="W131" i="4"/>
  <c r="U131" i="4"/>
  <c r="S131" i="4"/>
  <c r="Q131" i="4"/>
  <c r="O131" i="4"/>
  <c r="M131" i="4"/>
  <c r="K131" i="4"/>
  <c r="I131" i="4"/>
  <c r="G131" i="4"/>
  <c r="E131" i="4"/>
  <c r="W130" i="4"/>
  <c r="U130" i="4"/>
  <c r="S130" i="4"/>
  <c r="Q130" i="4"/>
  <c r="O130" i="4"/>
  <c r="M130" i="4"/>
  <c r="K130" i="4"/>
  <c r="I130" i="4"/>
  <c r="G130" i="4"/>
  <c r="E130" i="4"/>
  <c r="W129" i="4"/>
  <c r="U129" i="4"/>
  <c r="S129" i="4"/>
  <c r="Q129" i="4"/>
  <c r="O129" i="4"/>
  <c r="M129" i="4"/>
  <c r="K129" i="4"/>
  <c r="I129" i="4"/>
  <c r="G129" i="4"/>
  <c r="E129" i="4"/>
  <c r="W128" i="4"/>
  <c r="U128" i="4"/>
  <c r="S128" i="4"/>
  <c r="Q128" i="4"/>
  <c r="O128" i="4"/>
  <c r="M128" i="4"/>
  <c r="K128" i="4"/>
  <c r="I128" i="4"/>
  <c r="G128" i="4"/>
  <c r="E128" i="4"/>
  <c r="W127" i="4"/>
  <c r="U127" i="4"/>
  <c r="S127" i="4"/>
  <c r="Q127" i="4"/>
  <c r="O127" i="4"/>
  <c r="M127" i="4"/>
  <c r="K127" i="4"/>
  <c r="I127" i="4"/>
  <c r="G127" i="4"/>
  <c r="E127" i="4"/>
  <c r="W126" i="4"/>
  <c r="U126" i="4"/>
  <c r="S126" i="4"/>
  <c r="Q126" i="4"/>
  <c r="O126" i="4"/>
  <c r="M126" i="4"/>
  <c r="K126" i="4"/>
  <c r="I126" i="4"/>
  <c r="G126" i="4"/>
  <c r="E126" i="4"/>
  <c r="W125" i="4"/>
  <c r="U125" i="4"/>
  <c r="S125" i="4"/>
  <c r="Q125" i="4"/>
  <c r="O125" i="4"/>
  <c r="M125" i="4"/>
  <c r="K125" i="4"/>
  <c r="I125" i="4"/>
  <c r="G125" i="4"/>
  <c r="E125" i="4"/>
  <c r="W124" i="4"/>
  <c r="U124" i="4"/>
  <c r="S124" i="4"/>
  <c r="Q124" i="4"/>
  <c r="O124" i="4"/>
  <c r="M124" i="4"/>
  <c r="I124" i="4"/>
  <c r="G124" i="4"/>
  <c r="E124" i="4"/>
  <c r="W123" i="4"/>
  <c r="U123" i="4"/>
  <c r="S123" i="4"/>
  <c r="Q123" i="4"/>
  <c r="O123" i="4"/>
  <c r="M123" i="4"/>
  <c r="K123" i="4"/>
  <c r="I123" i="4"/>
  <c r="G123" i="4"/>
  <c r="E123" i="4"/>
  <c r="W122" i="4"/>
  <c r="U122" i="4"/>
  <c r="S122" i="4"/>
  <c r="Q122" i="4"/>
  <c r="O122" i="4"/>
  <c r="M122" i="4"/>
  <c r="K122" i="4"/>
  <c r="I122" i="4"/>
  <c r="G122" i="4"/>
  <c r="E122" i="4"/>
  <c r="W121" i="4"/>
  <c r="U121" i="4"/>
  <c r="S121" i="4"/>
  <c r="Q121" i="4"/>
  <c r="O121" i="4"/>
  <c r="M121" i="4"/>
  <c r="K121" i="4"/>
  <c r="I121" i="4"/>
  <c r="G121" i="4"/>
  <c r="E121" i="4"/>
  <c r="W120" i="4"/>
  <c r="U120" i="4"/>
  <c r="S120" i="4"/>
  <c r="Q120" i="4"/>
  <c r="O120" i="4"/>
  <c r="M120" i="4"/>
  <c r="K120" i="4"/>
  <c r="I120" i="4"/>
  <c r="G120" i="4"/>
  <c r="E120" i="4"/>
  <c r="W119" i="4"/>
  <c r="U119" i="4"/>
  <c r="S119" i="4"/>
  <c r="Q119" i="4"/>
  <c r="O119" i="4"/>
  <c r="M119" i="4"/>
  <c r="K119" i="4"/>
  <c r="I119" i="4"/>
  <c r="G119" i="4"/>
  <c r="E119" i="4"/>
  <c r="W118" i="4"/>
  <c r="U118" i="4"/>
  <c r="S118" i="4"/>
  <c r="E118" i="4"/>
  <c r="Q117" i="4"/>
  <c r="O117" i="4"/>
  <c r="M117" i="4"/>
  <c r="E117" i="4"/>
  <c r="K116" i="4"/>
  <c r="I116" i="4"/>
  <c r="G116" i="4"/>
  <c r="E116" i="4"/>
  <c r="Q115" i="4"/>
  <c r="O115" i="4"/>
  <c r="M115" i="4"/>
  <c r="K115" i="4"/>
  <c r="I115" i="4"/>
  <c r="G115" i="4"/>
  <c r="E115" i="4"/>
  <c r="Q114" i="4"/>
  <c r="O114" i="4"/>
  <c r="M114" i="4"/>
  <c r="K114" i="4"/>
  <c r="I114" i="4"/>
  <c r="G114" i="4"/>
  <c r="E114" i="4"/>
  <c r="Q113" i="4"/>
  <c r="O113" i="4"/>
  <c r="M113" i="4"/>
  <c r="K113" i="4"/>
  <c r="I113" i="4"/>
  <c r="G113" i="4"/>
  <c r="E113" i="4"/>
  <c r="W112" i="4"/>
  <c r="U112" i="4"/>
  <c r="S112" i="4"/>
  <c r="E112" i="4"/>
  <c r="Q111" i="4"/>
  <c r="O111" i="4"/>
  <c r="M111" i="4"/>
  <c r="E111" i="4"/>
  <c r="K110" i="4"/>
  <c r="I110" i="4"/>
  <c r="G110" i="4"/>
  <c r="E110" i="4"/>
  <c r="W109" i="4"/>
  <c r="U109" i="4"/>
  <c r="Q109" i="4"/>
  <c r="O109" i="4"/>
  <c r="M109" i="4"/>
  <c r="I109" i="4"/>
  <c r="G109" i="4"/>
  <c r="E109" i="4"/>
  <c r="W108" i="4"/>
  <c r="U108" i="4"/>
  <c r="S108" i="4"/>
  <c r="Q108" i="4"/>
  <c r="O108" i="4"/>
  <c r="M108" i="4"/>
  <c r="K108" i="4"/>
  <c r="I108" i="4"/>
  <c r="G108" i="4"/>
  <c r="E108" i="4"/>
  <c r="W107" i="4"/>
  <c r="U107" i="4"/>
  <c r="S107" i="4"/>
  <c r="Q107" i="4"/>
  <c r="O107" i="4"/>
  <c r="M107" i="4"/>
  <c r="K107" i="4"/>
  <c r="I107" i="4"/>
  <c r="G107" i="4"/>
  <c r="E107" i="4"/>
  <c r="W106" i="4"/>
  <c r="U106" i="4"/>
  <c r="S106" i="4"/>
  <c r="Q106" i="4"/>
  <c r="O106" i="4"/>
  <c r="M106" i="4"/>
  <c r="K106" i="4"/>
  <c r="I106" i="4"/>
  <c r="G106" i="4"/>
  <c r="E106" i="4"/>
  <c r="W105" i="4"/>
  <c r="U105" i="4"/>
  <c r="S105" i="4"/>
  <c r="Q105" i="4"/>
  <c r="O105" i="4"/>
  <c r="M105" i="4"/>
  <c r="K105" i="4"/>
  <c r="I105" i="4"/>
  <c r="G105" i="4"/>
  <c r="E105" i="4"/>
  <c r="W104" i="4"/>
  <c r="S104" i="4"/>
  <c r="Q104" i="4"/>
  <c r="O104" i="4"/>
  <c r="M104" i="4"/>
  <c r="K104" i="4"/>
  <c r="I104" i="4"/>
  <c r="G104" i="4"/>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W98" i="4"/>
  <c r="U98" i="4"/>
  <c r="S98" i="4"/>
  <c r="Q98" i="4"/>
  <c r="O98" i="4"/>
  <c r="M98" i="4"/>
  <c r="K98" i="4"/>
  <c r="I98" i="4"/>
  <c r="G98" i="4"/>
  <c r="E98" i="4"/>
  <c r="W97" i="4"/>
  <c r="U97" i="4"/>
  <c r="S97" i="4"/>
  <c r="Q97" i="4"/>
  <c r="O97" i="4"/>
  <c r="M97" i="4"/>
  <c r="K97" i="4"/>
  <c r="I97" i="4"/>
  <c r="G97" i="4"/>
  <c r="E97" i="4"/>
  <c r="W96" i="4"/>
  <c r="U96" i="4"/>
  <c r="S96" i="4"/>
  <c r="Q96" i="4"/>
  <c r="O96" i="4"/>
  <c r="M96" i="4"/>
  <c r="K96" i="4"/>
  <c r="I96" i="4"/>
  <c r="G96" i="4"/>
  <c r="E96" i="4"/>
  <c r="W95" i="4"/>
  <c r="U95" i="4"/>
  <c r="S95" i="4"/>
  <c r="Q95" i="4"/>
  <c r="O95" i="4"/>
  <c r="M95" i="4"/>
  <c r="K95" i="4"/>
  <c r="I95" i="4"/>
  <c r="G95" i="4"/>
  <c r="E95" i="4"/>
  <c r="W94" i="4"/>
  <c r="U94" i="4"/>
  <c r="S94" i="4"/>
  <c r="Q94" i="4"/>
  <c r="O94" i="4"/>
  <c r="M94" i="4"/>
  <c r="K94" i="4"/>
  <c r="I94" i="4"/>
  <c r="G94" i="4"/>
  <c r="E94" i="4"/>
  <c r="Q93" i="4"/>
  <c r="O93" i="4"/>
  <c r="M93" i="4"/>
  <c r="K93" i="4"/>
  <c r="I93" i="4"/>
  <c r="G93" i="4"/>
  <c r="E93" i="4"/>
  <c r="W92" i="4"/>
  <c r="U92" i="4"/>
  <c r="S92" i="4"/>
  <c r="E92" i="4"/>
  <c r="Q91" i="4"/>
  <c r="O91" i="4"/>
  <c r="M91" i="4"/>
  <c r="E91" i="4"/>
  <c r="K90" i="4"/>
  <c r="I90" i="4"/>
  <c r="G90" i="4"/>
  <c r="E90" i="4"/>
  <c r="W89" i="4"/>
  <c r="U89" i="4"/>
  <c r="S89" i="4"/>
  <c r="Q89" i="4"/>
  <c r="O89" i="4"/>
  <c r="M89" i="4"/>
  <c r="K89" i="4"/>
  <c r="I89" i="4"/>
  <c r="G89" i="4"/>
  <c r="E89" i="4"/>
  <c r="W88" i="4"/>
  <c r="S88" i="4"/>
  <c r="O88" i="4"/>
  <c r="K88" i="4"/>
  <c r="G88" i="4"/>
  <c r="E88" i="4"/>
  <c r="U87" i="4"/>
  <c r="Q87" i="4"/>
  <c r="M87" i="4"/>
  <c r="I87" i="4"/>
  <c r="E87" i="4"/>
  <c r="U86" i="4"/>
  <c r="O86" i="4"/>
  <c r="I86" i="4"/>
  <c r="E86" i="4"/>
  <c r="W85" i="4"/>
  <c r="U85" i="4"/>
  <c r="S85" i="4"/>
  <c r="Q85" i="4"/>
  <c r="O85" i="4"/>
  <c r="M85" i="4"/>
  <c r="K85" i="4"/>
  <c r="I85" i="4"/>
  <c r="G85" i="4"/>
  <c r="E85" i="4"/>
  <c r="W84" i="4"/>
  <c r="U84" i="4"/>
  <c r="S84" i="4"/>
  <c r="Q84" i="4"/>
  <c r="O84" i="4"/>
  <c r="M84" i="4"/>
  <c r="K84" i="4"/>
  <c r="I84" i="4"/>
  <c r="G84" i="4"/>
  <c r="E84" i="4"/>
  <c r="W83" i="4"/>
  <c r="U83" i="4"/>
  <c r="S83" i="4"/>
  <c r="Q83" i="4"/>
  <c r="O83" i="4"/>
  <c r="M83" i="4"/>
  <c r="K83" i="4"/>
  <c r="I83" i="4"/>
  <c r="G83" i="4"/>
  <c r="E83" i="4"/>
  <c r="W82" i="4"/>
  <c r="U82" i="4"/>
  <c r="S82" i="4"/>
  <c r="Q82" i="4"/>
  <c r="O82" i="4"/>
  <c r="M82" i="4"/>
  <c r="K82" i="4"/>
  <c r="I82" i="4"/>
  <c r="G82" i="4"/>
  <c r="E82" i="4"/>
  <c r="U81" i="4"/>
  <c r="O81" i="4"/>
  <c r="I81" i="4"/>
  <c r="G81" i="4"/>
  <c r="E81" i="4"/>
  <c r="W80" i="4"/>
  <c r="U80" i="4"/>
  <c r="S80" i="4"/>
  <c r="Q80" i="4"/>
  <c r="O80" i="4"/>
  <c r="M80" i="4"/>
  <c r="K80" i="4"/>
  <c r="I80" i="4"/>
  <c r="G80" i="4"/>
  <c r="E80" i="4"/>
  <c r="U79" i="4"/>
  <c r="O79" i="4"/>
  <c r="I79" i="4"/>
  <c r="G79" i="4"/>
  <c r="E79" i="4"/>
  <c r="W78" i="4"/>
  <c r="U78" i="4"/>
  <c r="S78" i="4"/>
  <c r="Q78" i="4"/>
  <c r="O78" i="4"/>
  <c r="M78" i="4"/>
  <c r="I78" i="4"/>
  <c r="E78" i="4"/>
  <c r="W77" i="4"/>
  <c r="U77" i="4"/>
  <c r="S77" i="4"/>
  <c r="Q77" i="4"/>
  <c r="O77" i="4"/>
  <c r="M77" i="4"/>
  <c r="I77" i="4"/>
  <c r="E77" i="4"/>
  <c r="W76" i="4"/>
  <c r="U76" i="4"/>
  <c r="Q76" i="4"/>
  <c r="O76" i="4"/>
  <c r="M76" i="4"/>
  <c r="I76" i="4"/>
  <c r="G76" i="4"/>
  <c r="E76" i="4"/>
  <c r="I75" i="4"/>
  <c r="G75" i="4"/>
  <c r="E75" i="4"/>
  <c r="W74" i="4"/>
  <c r="U74" i="4"/>
  <c r="S74" i="4"/>
  <c r="Q74" i="4"/>
  <c r="O74" i="4"/>
  <c r="M74" i="4"/>
  <c r="K74" i="4"/>
  <c r="I74" i="4"/>
  <c r="G74" i="4"/>
  <c r="E74" i="4"/>
  <c r="W73" i="4"/>
  <c r="U73" i="4"/>
  <c r="S73" i="4"/>
  <c r="Q73" i="4"/>
  <c r="O73" i="4"/>
  <c r="M73" i="4"/>
  <c r="K73" i="4"/>
  <c r="I73" i="4"/>
  <c r="G73" i="4"/>
  <c r="E73" i="4"/>
  <c r="W72" i="4"/>
  <c r="U72" i="4"/>
  <c r="S72" i="4"/>
  <c r="Q72" i="4"/>
  <c r="O72" i="4"/>
  <c r="M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I62" i="4"/>
  <c r="G62" i="4"/>
  <c r="E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O55" i="4"/>
  <c r="I55" i="4"/>
  <c r="E55" i="4"/>
  <c r="U54" i="4"/>
  <c r="O54" i="4"/>
  <c r="I54" i="4"/>
  <c r="E54" i="4"/>
  <c r="U53" i="4"/>
  <c r="O53" i="4"/>
  <c r="I53" i="4"/>
  <c r="E53" i="4"/>
  <c r="U52" i="4"/>
  <c r="O52" i="4"/>
  <c r="I52" i="4"/>
  <c r="E52" i="4"/>
  <c r="U51" i="4"/>
  <c r="O51" i="4"/>
  <c r="I51" i="4"/>
  <c r="E51" i="4"/>
  <c r="G50" i="4"/>
  <c r="E50" i="4"/>
  <c r="W49" i="4"/>
  <c r="U49" i="4"/>
  <c r="S49" i="4"/>
  <c r="Q49" i="4"/>
  <c r="O49" i="4"/>
  <c r="M49" i="4"/>
  <c r="K49" i="4"/>
  <c r="I49" i="4"/>
  <c r="G49" i="4"/>
  <c r="E49" i="4"/>
  <c r="W48" i="4"/>
  <c r="U48" i="4"/>
  <c r="S48" i="4"/>
  <c r="Q48" i="4"/>
  <c r="O48" i="4"/>
  <c r="M48" i="4"/>
  <c r="K48" i="4"/>
  <c r="I48" i="4"/>
  <c r="G48" i="4"/>
  <c r="E48" i="4"/>
  <c r="W47" i="4"/>
  <c r="U47" i="4"/>
  <c r="S47" i="4"/>
  <c r="Q47" i="4"/>
  <c r="O47" i="4"/>
  <c r="M47" i="4"/>
  <c r="K47" i="4"/>
  <c r="I47" i="4"/>
  <c r="G47" i="4"/>
  <c r="E47" i="4"/>
  <c r="W46" i="4"/>
  <c r="U46" i="4"/>
  <c r="S46" i="4"/>
  <c r="Q46" i="4"/>
  <c r="O46" i="4"/>
  <c r="M46" i="4"/>
  <c r="K46" i="4"/>
  <c r="I46" i="4"/>
  <c r="G46" i="4"/>
  <c r="E46" i="4"/>
  <c r="W45" i="4"/>
  <c r="U45" i="4"/>
  <c r="S45" i="4"/>
  <c r="Q45" i="4"/>
  <c r="O45" i="4"/>
  <c r="M45" i="4"/>
  <c r="K45" i="4"/>
  <c r="I45" i="4"/>
  <c r="G45" i="4"/>
  <c r="E45" i="4"/>
  <c r="U44" i="4"/>
  <c r="Q44" i="4"/>
  <c r="O44" i="4"/>
  <c r="M44" i="4"/>
  <c r="K44" i="4"/>
  <c r="I44" i="4"/>
  <c r="G44" i="4"/>
  <c r="E44" i="4"/>
  <c r="G43" i="4"/>
  <c r="E43" i="4"/>
  <c r="W42" i="4"/>
  <c r="U42" i="4"/>
  <c r="S42" i="4"/>
  <c r="Q42" i="4"/>
  <c r="O42" i="4"/>
  <c r="M42" i="4"/>
  <c r="K42" i="4"/>
  <c r="I42" i="4"/>
  <c r="G42" i="4"/>
  <c r="E42" i="4"/>
  <c r="W41" i="4"/>
  <c r="U41" i="4"/>
  <c r="S41" i="4"/>
  <c r="Q41" i="4"/>
  <c r="O41" i="4"/>
  <c r="M41" i="4"/>
  <c r="K41" i="4"/>
  <c r="I41" i="4"/>
  <c r="G41" i="4"/>
  <c r="E41" i="4"/>
  <c r="W40" i="4"/>
  <c r="U40" i="4"/>
  <c r="S40" i="4"/>
  <c r="Q40" i="4"/>
  <c r="O40" i="4"/>
  <c r="M40" i="4"/>
  <c r="K40" i="4"/>
  <c r="I40" i="4"/>
  <c r="G40" i="4"/>
  <c r="E40" i="4"/>
  <c r="W39" i="4"/>
  <c r="U39" i="4"/>
  <c r="S39" i="4"/>
  <c r="Q39" i="4"/>
  <c r="O39" i="4"/>
  <c r="M39" i="4"/>
  <c r="K39" i="4"/>
  <c r="I39" i="4"/>
  <c r="G39" i="4"/>
  <c r="E39" i="4"/>
  <c r="W38" i="4"/>
  <c r="U38" i="4"/>
  <c r="S38" i="4"/>
  <c r="Q38" i="4"/>
  <c r="O38" i="4"/>
  <c r="M38" i="4"/>
  <c r="K38" i="4"/>
  <c r="I38" i="4"/>
  <c r="G38" i="4"/>
  <c r="E38" i="4"/>
  <c r="W37" i="4"/>
  <c r="U37" i="4"/>
  <c r="S37" i="4"/>
  <c r="Q37" i="4"/>
  <c r="M37" i="4"/>
  <c r="K37" i="4"/>
  <c r="G37" i="4"/>
  <c r="E37" i="4"/>
  <c r="W36" i="4"/>
  <c r="U36" i="4"/>
  <c r="S36" i="4"/>
  <c r="Q36" i="4"/>
  <c r="O36" i="4"/>
  <c r="M36" i="4"/>
  <c r="K36" i="4"/>
  <c r="I36" i="4"/>
  <c r="G36" i="4"/>
  <c r="E36" i="4"/>
  <c r="U35" i="4"/>
  <c r="Q35" i="4"/>
  <c r="O35" i="4"/>
  <c r="M35" i="4"/>
  <c r="K35" i="4"/>
  <c r="I35" i="4"/>
  <c r="G35" i="4"/>
  <c r="E35" i="4"/>
  <c r="U34" i="4"/>
  <c r="Q34" i="4"/>
  <c r="O34" i="4"/>
  <c r="M34" i="4"/>
  <c r="I34" i="4"/>
  <c r="E34" i="4"/>
  <c r="W33" i="4"/>
  <c r="U33" i="4"/>
  <c r="S33" i="4"/>
  <c r="Q33" i="4"/>
  <c r="O33" i="4"/>
  <c r="M33" i="4"/>
  <c r="K33" i="4"/>
  <c r="I33" i="4"/>
  <c r="G33" i="4"/>
  <c r="E33" i="4"/>
  <c r="W32" i="4"/>
  <c r="U32" i="4"/>
  <c r="S32" i="4"/>
  <c r="Q32" i="4"/>
  <c r="O32" i="4"/>
  <c r="M32" i="4"/>
  <c r="K32" i="4"/>
  <c r="I32" i="4"/>
  <c r="G32" i="4"/>
  <c r="E32" i="4"/>
  <c r="W31" i="4"/>
  <c r="U31" i="4"/>
  <c r="S31" i="4"/>
  <c r="Q31" i="4"/>
  <c r="O31" i="4"/>
  <c r="M31" i="4"/>
  <c r="K31" i="4"/>
  <c r="I31" i="4"/>
  <c r="G31" i="4"/>
  <c r="E31" i="4"/>
  <c r="W30" i="4"/>
  <c r="U30" i="4"/>
  <c r="S30" i="4"/>
  <c r="Q30" i="4"/>
  <c r="O30" i="4"/>
  <c r="M30" i="4"/>
  <c r="K30" i="4"/>
  <c r="I30" i="4"/>
  <c r="G30" i="4"/>
  <c r="E30" i="4"/>
  <c r="W29" i="4"/>
  <c r="U29" i="4"/>
  <c r="S29" i="4"/>
  <c r="Q29" i="4"/>
  <c r="O29" i="4"/>
  <c r="M29" i="4"/>
  <c r="K29" i="4"/>
  <c r="I29" i="4"/>
  <c r="G29" i="4"/>
  <c r="E29" i="4"/>
  <c r="U28" i="4"/>
  <c r="Q28" i="4"/>
  <c r="O28" i="4"/>
  <c r="M28" i="4"/>
  <c r="K28" i="4"/>
  <c r="I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O5" i="4"/>
  <c r="M5" i="4"/>
  <c r="K5" i="4"/>
  <c r="I5" i="4"/>
  <c r="G5" i="4"/>
  <c r="E5" i="4"/>
  <c r="G4" i="4"/>
  <c r="E4" i="4"/>
  <c r="U3" i="4"/>
  <c r="Q3" i="4"/>
  <c r="O3" i="4"/>
  <c r="M3" i="4"/>
  <c r="K3" i="4"/>
  <c r="I3" i="4"/>
  <c r="G3" i="4"/>
  <c r="E3" i="4"/>
  <c r="U2" i="4"/>
  <c r="Q2" i="4"/>
  <c r="M2" i="4"/>
  <c r="K2" i="4"/>
  <c r="I2" i="4"/>
  <c r="G2" i="4"/>
  <c r="E2" i="4"/>
  <c r="Y22" i="47"/>
  <c r="X22" i="47"/>
  <c r="AA17" i="47"/>
  <c r="X17" i="47"/>
  <c r="F13" i="47"/>
  <c r="E13" i="47"/>
  <c r="F12" i="47"/>
  <c r="E12" i="47"/>
  <c r="Z11" i="47"/>
  <c r="X11" i="47"/>
  <c r="F11" i="47"/>
  <c r="E11" i="47"/>
  <c r="F10" i="47"/>
  <c r="E10" i="47"/>
  <c r="F9" i="47"/>
  <c r="E9" i="47"/>
  <c r="F8" i="47"/>
  <c r="E8" i="47"/>
  <c r="F7" i="47"/>
  <c r="E7" i="47"/>
  <c r="F6" i="47"/>
  <c r="E6" i="47"/>
  <c r="F5" i="47"/>
  <c r="E5" i="47"/>
  <c r="F4" i="47"/>
  <c r="E4" i="47"/>
  <c r="F3" i="47"/>
  <c r="E3" i="47"/>
  <c r="X2" i="47"/>
  <c r="D96" i="45"/>
  <c r="C96" i="45"/>
  <c r="B96" i="45"/>
  <c r="D95" i="45"/>
  <c r="C95" i="45"/>
  <c r="B95" i="45"/>
  <c r="D94" i="45"/>
  <c r="C94" i="45"/>
  <c r="B94" i="45"/>
  <c r="D93" i="45"/>
  <c r="C93" i="45"/>
  <c r="B93" i="45"/>
  <c r="D92" i="45"/>
  <c r="C92" i="45"/>
  <c r="B92" i="45"/>
  <c r="D91" i="45"/>
  <c r="C91" i="45"/>
  <c r="B91" i="45"/>
  <c r="D90" i="45"/>
  <c r="C90" i="45"/>
  <c r="B90" i="45"/>
  <c r="D89" i="45"/>
  <c r="C89" i="45"/>
  <c r="B89" i="45"/>
  <c r="E88" i="45"/>
  <c r="D88" i="45"/>
  <c r="C88" i="45"/>
  <c r="B88" i="45"/>
  <c r="E87" i="45"/>
  <c r="D87" i="45"/>
  <c r="C87" i="45"/>
  <c r="B87" i="45"/>
  <c r="E86" i="45"/>
  <c r="D86" i="45"/>
  <c r="C86" i="45"/>
  <c r="B86" i="45"/>
  <c r="E85" i="45"/>
  <c r="D85" i="45"/>
  <c r="C85" i="45"/>
  <c r="B85" i="45"/>
  <c r="E84" i="45"/>
  <c r="D84" i="45"/>
  <c r="C84" i="45"/>
  <c r="B84" i="45"/>
  <c r="E83" i="45"/>
  <c r="D83" i="45"/>
  <c r="C83" i="45"/>
  <c r="B83" i="45"/>
  <c r="E82" i="45"/>
  <c r="D82" i="45"/>
  <c r="C82" i="45"/>
  <c r="B82" i="45"/>
  <c r="E81" i="45"/>
  <c r="D81" i="45"/>
  <c r="B81" i="45"/>
  <c r="E80" i="45"/>
  <c r="D80" i="45"/>
  <c r="C80" i="45"/>
  <c r="B80" i="45"/>
  <c r="E79" i="45"/>
  <c r="D79" i="45"/>
  <c r="C79" i="45"/>
  <c r="B79" i="45"/>
  <c r="E78" i="45"/>
  <c r="D78" i="45"/>
  <c r="C78" i="45"/>
  <c r="B78" i="45"/>
  <c r="E77" i="45"/>
  <c r="D77" i="45"/>
  <c r="C77" i="45"/>
  <c r="B77" i="45"/>
  <c r="E76" i="45"/>
  <c r="D76" i="45"/>
  <c r="C76" i="45"/>
  <c r="B76" i="45"/>
  <c r="E75" i="45"/>
  <c r="D75" i="45"/>
  <c r="C75" i="45"/>
  <c r="B75" i="45"/>
  <c r="E74" i="45"/>
  <c r="D74" i="45"/>
  <c r="C74" i="45"/>
  <c r="B74" i="45"/>
  <c r="E73" i="45"/>
  <c r="D73" i="45"/>
  <c r="C73" i="45"/>
  <c r="B73" i="45"/>
  <c r="E72" i="45"/>
  <c r="D72" i="45"/>
  <c r="C72" i="45"/>
  <c r="B72" i="45"/>
  <c r="E71" i="45"/>
  <c r="D71" i="45"/>
  <c r="C71" i="45"/>
  <c r="B71" i="45"/>
  <c r="E70" i="45"/>
  <c r="D70" i="45"/>
  <c r="C70" i="45"/>
  <c r="B70" i="45"/>
  <c r="E69" i="45"/>
  <c r="D69" i="45"/>
  <c r="C69" i="45"/>
  <c r="B69" i="45"/>
  <c r="E68" i="45"/>
  <c r="D68" i="45"/>
  <c r="C68" i="45"/>
  <c r="B68" i="45"/>
  <c r="E67" i="45"/>
  <c r="D67" i="45"/>
  <c r="C67" i="45"/>
  <c r="B67" i="45"/>
  <c r="E66" i="45"/>
  <c r="C66" i="45"/>
  <c r="B66" i="45"/>
  <c r="E65" i="45"/>
  <c r="B65" i="45"/>
  <c r="E64" i="45"/>
  <c r="B64" i="45"/>
  <c r="E63" i="45"/>
  <c r="B63" i="45"/>
  <c r="B62" i="45"/>
  <c r="E61" i="45"/>
  <c r="B61" i="45"/>
  <c r="B60" i="45"/>
  <c r="E59" i="45"/>
  <c r="B59" i="45"/>
  <c r="B58" i="45"/>
  <c r="E57" i="45"/>
  <c r="B57" i="45"/>
  <c r="B56" i="45"/>
  <c r="E55" i="45"/>
  <c r="B55" i="45"/>
  <c r="B54" i="45"/>
  <c r="E53" i="45"/>
  <c r="B53" i="45"/>
  <c r="B52" i="45"/>
  <c r="E51" i="45"/>
  <c r="B51" i="45"/>
  <c r="E50" i="45"/>
  <c r="B50" i="45"/>
  <c r="E49" i="45"/>
  <c r="B49" i="45"/>
  <c r="E48" i="45"/>
  <c r="B48" i="45"/>
  <c r="E47" i="45"/>
  <c r="B47" i="45"/>
  <c r="E46" i="45"/>
  <c r="B46" i="45"/>
  <c r="E45" i="45"/>
  <c r="B45" i="45"/>
  <c r="E44" i="45"/>
  <c r="B44" i="45"/>
  <c r="E43" i="45"/>
  <c r="B43" i="45"/>
  <c r="E42" i="45"/>
  <c r="B42" i="45"/>
  <c r="E41" i="45"/>
  <c r="B41" i="45"/>
  <c r="E40" i="45"/>
  <c r="B40" i="45"/>
  <c r="E39" i="45"/>
  <c r="B39" i="45"/>
  <c r="E38" i="45"/>
  <c r="B38" i="45"/>
  <c r="E37" i="45"/>
  <c r="B37" i="45"/>
  <c r="E36" i="45"/>
  <c r="B36" i="45"/>
  <c r="E35" i="45"/>
  <c r="B35" i="45"/>
  <c r="E34" i="45"/>
  <c r="B34" i="45"/>
  <c r="E33" i="45"/>
  <c r="B33" i="45"/>
  <c r="E32" i="45"/>
  <c r="B32" i="45"/>
  <c r="E31" i="45"/>
  <c r="B31" i="45"/>
  <c r="E30" i="45"/>
  <c r="B30" i="45"/>
  <c r="E29" i="45"/>
  <c r="B29" i="45"/>
  <c r="E28" i="45"/>
  <c r="B28" i="45"/>
  <c r="E27" i="45"/>
  <c r="B27" i="45"/>
  <c r="E26" i="45"/>
  <c r="B26" i="45"/>
  <c r="E25" i="45"/>
  <c r="B25" i="45"/>
  <c r="E24" i="45"/>
  <c r="B24" i="45"/>
  <c r="E23" i="45"/>
  <c r="B23" i="45"/>
  <c r="E22" i="45"/>
  <c r="B22" i="45"/>
  <c r="E21" i="45"/>
  <c r="B21" i="45"/>
  <c r="E20" i="45"/>
  <c r="B20" i="45"/>
  <c r="E19" i="45"/>
  <c r="B19" i="45"/>
  <c r="E18" i="45"/>
  <c r="B18" i="45"/>
  <c r="E17" i="45"/>
  <c r="B17" i="45"/>
  <c r="E16" i="45"/>
  <c r="B16" i="45"/>
  <c r="E15" i="45"/>
  <c r="B15" i="45"/>
  <c r="E14" i="45"/>
  <c r="B14" i="45"/>
  <c r="E13" i="45"/>
  <c r="B13" i="45"/>
  <c r="E12" i="45"/>
  <c r="B12" i="45"/>
  <c r="E11" i="45"/>
  <c r="B11" i="45"/>
  <c r="E10" i="45"/>
  <c r="B10" i="45"/>
  <c r="E9" i="45"/>
  <c r="B9" i="45"/>
  <c r="E8" i="45"/>
  <c r="B8" i="45"/>
  <c r="E7" i="45"/>
  <c r="B7" i="45"/>
  <c r="E6" i="45"/>
  <c r="B6" i="45"/>
  <c r="E5" i="45"/>
  <c r="B5" i="45"/>
  <c r="E4" i="45"/>
  <c r="B4" i="45"/>
  <c r="E3"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48" i="46"/>
  <c r="AT47" i="46"/>
  <c r="B47" i="46"/>
  <c r="A47" i="46"/>
  <c r="AT46" i="46"/>
  <c r="B46" i="46"/>
  <c r="A46" i="46"/>
  <c r="AT45" i="46"/>
  <c r="B45" i="46"/>
  <c r="A45" i="46"/>
  <c r="AT44" i="46"/>
  <c r="B44" i="46"/>
  <c r="A44" i="46"/>
  <c r="AT43" i="46"/>
  <c r="B43" i="46"/>
  <c r="A43" i="46"/>
  <c r="AT42" i="46"/>
  <c r="B42" i="46"/>
  <c r="AT28" i="46"/>
  <c r="AT29" i="46"/>
  <c r="AT30" i="46"/>
  <c r="A42" i="46"/>
  <c r="AT41" i="46"/>
  <c r="B41" i="46"/>
  <c r="A41" i="46"/>
  <c r="AT40" i="46"/>
  <c r="B40" i="46"/>
  <c r="A40" i="46"/>
  <c r="AT39" i="46"/>
  <c r="B39" i="46"/>
  <c r="A39" i="46"/>
  <c r="AT38" i="46"/>
  <c r="B38" i="46"/>
  <c r="A38" i="46"/>
  <c r="AT37" i="46"/>
  <c r="B37" i="46"/>
  <c r="A37" i="46"/>
  <c r="AT36" i="46"/>
  <c r="B36" i="46"/>
  <c r="A36" i="46"/>
  <c r="AT35" i="46"/>
  <c r="B35" i="46"/>
  <c r="A35" i="46"/>
  <c r="AT34" i="46"/>
  <c r="B34" i="46"/>
  <c r="A34" i="46"/>
  <c r="AT33" i="46"/>
  <c r="B33" i="46"/>
  <c r="A33" i="46"/>
  <c r="AT32" i="46"/>
  <c r="B32" i="46"/>
  <c r="A32" i="46"/>
  <c r="AT31" i="46"/>
  <c r="B31" i="46"/>
  <c r="A31" i="46"/>
  <c r="B30" i="46"/>
  <c r="A30" i="46"/>
  <c r="B29" i="46"/>
  <c r="A29" i="46"/>
  <c r="B28" i="46"/>
  <c r="A28" i="46"/>
  <c r="AT27" i="46"/>
  <c r="B27" i="46"/>
  <c r="A27" i="46"/>
  <c r="AT26" i="46"/>
  <c r="B26" i="46"/>
  <c r="A26" i="46"/>
  <c r="AT25" i="46"/>
  <c r="B25" i="46"/>
  <c r="A25" i="46"/>
  <c r="AT24" i="46"/>
  <c r="B24" i="46"/>
  <c r="A24" i="46"/>
  <c r="AT23" i="46"/>
  <c r="B23" i="46"/>
  <c r="A23" i="46"/>
  <c r="AT22" i="46"/>
  <c r="B22" i="46"/>
  <c r="A22" i="46"/>
  <c r="AT21" i="46"/>
  <c r="B21" i="46"/>
  <c r="A21" i="46"/>
  <c r="AT20" i="46"/>
  <c r="B20" i="46"/>
  <c r="A20" i="46"/>
  <c r="AT19" i="46"/>
  <c r="B19" i="46"/>
  <c r="A19" i="46"/>
  <c r="AT18" i="46"/>
  <c r="B18" i="46"/>
  <c r="A18" i="46"/>
  <c r="AT17" i="46"/>
  <c r="B17" i="46"/>
  <c r="A17" i="46"/>
  <c r="AT16" i="46"/>
  <c r="B16" i="46"/>
  <c r="A16" i="46"/>
  <c r="AT15" i="46"/>
  <c r="B15" i="46"/>
  <c r="A15" i="46"/>
  <c r="AT14" i="46"/>
  <c r="B14" i="46"/>
  <c r="A14" i="46"/>
  <c r="AT13" i="46"/>
  <c r="B13" i="46"/>
  <c r="A13" i="46"/>
  <c r="AT12" i="46"/>
  <c r="B12" i="46"/>
  <c r="A12" i="46"/>
  <c r="AT11" i="46"/>
  <c r="B11" i="46"/>
  <c r="A11" i="46"/>
  <c r="AT10" i="46"/>
  <c r="B10" i="46"/>
  <c r="A10" i="46"/>
  <c r="AT9" i="46"/>
  <c r="B9" i="46"/>
  <c r="A9" i="46"/>
  <c r="AT8" i="46"/>
  <c r="B8" i="46"/>
  <c r="A8" i="46"/>
  <c r="AT7" i="46"/>
  <c r="B7" i="46"/>
  <c r="A7" i="46"/>
  <c r="AT6" i="46"/>
  <c r="B6" i="46"/>
  <c r="A6" i="46"/>
  <c r="AT5" i="46"/>
  <c r="B5" i="46"/>
  <c r="A5" i="46"/>
  <c r="AT4" i="46"/>
  <c r="B4" i="46"/>
  <c r="A4" i="46"/>
  <c r="AT3" i="46"/>
  <c r="B3" i="46"/>
  <c r="A3" i="46"/>
  <c r="AT2" i="46"/>
  <c r="B2" i="46"/>
  <c r="A2" i="46"/>
  <c r="AT1" i="46"/>
</calcChain>
</file>

<file path=xl/sharedStrings.xml><?xml version="1.0" encoding="utf-8"?>
<sst xmlns="http://schemas.openxmlformats.org/spreadsheetml/2006/main" count="3096" uniqueCount="511">
  <si>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</si>
  <si>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</si>
  <si>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</si>
  <si>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</si>
  <si>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</si>
  <si>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</si>
  <si>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</si>
  <si>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</si>
  <si>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</si>
  <si>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</si>
  <si>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</si>
  <si>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</si>
  <si>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</si>
  <si>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</si>
  <si>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</si>
  <si>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</si>
  <si>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</si>
  <si>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</si>
  <si>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</si>
  <si>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</si>
  <si>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</si>
  <si>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</si>
  <si>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</si>
  <si>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</si>
  <si>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</si>
  <si>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</si>
  <si>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</si>
  <si>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</si>
  <si>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</si>
  <si>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</si>
  <si>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</si>
  <si>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</si>
  <si>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</si>
  <si>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</si>
  <si>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</si>
  <si>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</si>
  <si>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</si>
  <si>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</si>
  <si>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</si>
  <si>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</si>
  <si>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</si>
  <si>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</si>
  <si>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</si>
  <si>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</si>
  <si>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</si>
  <si>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</si>
  <si>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</si>
  <si>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</si>
  <si>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</si>
  <si>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</si>
  <si>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</si>
  <si>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</si>
  <si>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</si>
  <si>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</si>
  <si>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</si>
  <si>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</si>
  <si>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</si>
  <si>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</si>
  <si>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</si>
  <si>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</si>
  <si>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</si>
  <si>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</si>
  <si>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</si>
  <si>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</si>
  <si>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</si>
  <si>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</si>
  <si>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</si>
  <si>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</si>
  <si>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</si>
  <si>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</si>
  <si>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</si>
  <si>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</si>
  <si>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</si>
  <si>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</si>
  <si>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</si>
  <si>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</si>
  <si>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</si>
  <si>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</si>
  <si>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</si>
  <si>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</si>
  <si>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</si>
  <si>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</si>
  <si>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</si>
  <si>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</si>
  <si>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</si>
  <si>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</si>
  <si>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</si>
  <si>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</si>
  <si>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</si>
  <si>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</si>
  <si>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</si>
  <si>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</si>
  <si>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</si>
  <si>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</si>
  <si>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</si>
  <si>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</si>
  <si>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</si>
  <si>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</si>
  <si>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</si>
  <si>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</si>
  <si>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</si>
  <si>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</si>
  <si>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</si>
  <si>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</si>
  <si>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</si>
  <si>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</si>
  <si>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</si>
  <si>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</si>
  <si>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</si>
  <si>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</si>
  <si>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</si>
  <si>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</si>
  <si>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</si>
  <si>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</si>
  <si>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</si>
  <si>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</si>
  <si>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</si>
  <si>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</si>
  <si>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</si>
  <si>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</si>
  <si>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</si>
  <si>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</si>
  <si>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</si>
  <si>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</si>
  <si>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</si>
  <si>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</si>
  <si>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</si>
  <si>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</si>
  <si>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</si>
  <si>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</si>
  <si>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</si>
  <si>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</si>
  <si>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</si>
  <si>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</si>
  <si>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</si>
  <si>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</si>
  <si>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</si>
  <si>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</si>
  <si>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</si>
  <si>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</si>
  <si>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</si>
  <si>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</si>
  <si>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</si>
  <si>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</si>
  <si>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</si>
  <si>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</si>
  <si>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</si>
  <si>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</si>
  <si>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</si>
  <si>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</si>
  <si>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</si>
  <si>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</si>
  <si>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</si>
  <si>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</si>
  <si>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</si>
  <si>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</si>
  <si>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</si>
  <si>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</si>
  <si>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</si>
  <si>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</si>
  <si>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</si>
  <si>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</si>
  <si>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</si>
  <si>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</si>
  <si>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</si>
  <si>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</si>
  <si>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</si>
  <si>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</si>
  <si>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</si>
  <si>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</si>
  <si>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</si>
  <si>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</si>
  <si>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</si>
  <si>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</si>
  <si>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</si>
  <si>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</si>
  <si>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</si>
  <si>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</si>
  <si>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</si>
  <si>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</si>
  <si>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</si>
  <si>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</si>
  <si>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</si>
  <si>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</si>
  <si>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</si>
  <si>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</si>
  <si>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</si>
  <si>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</si>
  <si>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</si>
  <si>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</si>
  <si>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</si>
  <si>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</si>
  <si>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</si>
  <si>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</si>
  <si>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</si>
  <si>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</si>
  <si>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</si>
  <si>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</si>
  <si>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</si>
  <si>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</si>
  <si>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</si>
  <si>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</si>
  <si>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</si>
  <si>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</si>
  <si>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</si>
  <si>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</si>
  <si>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</si>
  <si>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</si>
  <si>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</si>
  <si>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</si>
  <si>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</si>
  <si>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</si>
  <si>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</si>
  <si>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</si>
  <si>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</si>
  <si>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</si>
  <si>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</si>
  <si>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</si>
  <si>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</si>
  <si>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</si>
  <si>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</si>
  <si>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</si>
  <si>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</si>
  <si>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</si>
  <si>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</si>
  <si>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</si>
  <si>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</si>
  <si>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</si>
  <si>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</si>
  <si>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</si>
  <si>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</si>
  <si>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</si>
  <si>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</si>
  <si>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</si>
  <si>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</si>
  <si>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</si>
  <si>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</si>
  <si>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</si>
  <si>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</si>
  <si>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</si>
  <si>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</si>
  <si>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</si>
  <si>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</si>
  <si>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</si>
  <si>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</si>
  <si>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</si>
  <si>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</si>
  <si>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</si>
  <si>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</si>
  <si>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</si>
  <si>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</si>
  <si>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</si>
  <si>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</si>
  <si>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</si>
  <si>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</si>
  <si>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</si>
  <si>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</si>
  <si>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</si>
  <si>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</si>
  <si>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</si>
  <si>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</si>
  <si>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</si>
  <si>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</si>
  <si>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</si>
  <si>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</si>
  <si>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</si>
  <si>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</si>
  <si>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</si>
  <si>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</si>
  <si>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</si>
  <si>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</si>
  <si>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</si>
  <si>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</si>
  <si>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</si>
  <si>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</si>
  <si>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</si>
  <si>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</si>
  <si>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</si>
  <si>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</si>
  <si>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</si>
  <si>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</si>
  <si>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</si>
  <si>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</si>
  <si>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</si>
  <si>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</si>
  <si>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</si>
  <si>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</si>
  <si>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</si>
  <si>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</si>
  <si>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</si>
  <si>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</si>
  <si>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</si>
  <si>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</si>
  <si>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</si>
  <si>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</si>
  <si>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</si>
  <si>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</si>
  <si>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</si>
  <si>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</si>
  <si>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</si>
  <si>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</si>
  <si>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</si>
  <si>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</si>
  <si>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</si>
  <si>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</si>
  <si>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</si>
  <si>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</si>
  <si>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</si>
  <si>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</si>
  <si>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</si>
  <si>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</si>
  <si>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</si>
  <si>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</si>
  <si>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</si>
  <si>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</si>
  <si>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</si>
  <si>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</si>
  <si>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</si>
  <si>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</si>
  <si>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</si>
  <si>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</si>
  <si>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</si>
  <si>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</si>
  <si>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</si>
  <si>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</si>
  <si>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</si>
  <si>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</si>
  <si>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</si>
  <si>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</si>
  <si>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</si>
  <si>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</si>
  <si>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</si>
  <si>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</si>
  <si>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</si>
  <si>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</si>
  <si>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</si>
  <si>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</si>
  <si>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</si>
  <si>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</si>
  <si>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</si>
  <si>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</si>
  <si>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</si>
  <si>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</si>
  <si>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</si>
  <si>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</si>
  <si>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</si>
  <si>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</si>
  <si>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</si>
  <si>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</si>
  <si>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</si>
  <si>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</si>
  <si>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</si>
  <si>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</si>
  <si>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</si>
  <si>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</si>
  <si>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</si>
  <si>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</si>
  <si>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</si>
  <si>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</si>
  <si>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</si>
  <si>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</si>
  <si>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</si>
  <si>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</si>
  <si>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</si>
  <si>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</si>
  <si>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</si>
  <si>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</si>
  <si>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</si>
  <si>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</si>
  <si>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</si>
  <si>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</si>
  <si>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</si>
  <si>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</si>
  <si>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</si>
  <si>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</si>
  <si>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</si>
  <si>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</si>
  <si>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</si>
  <si>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</si>
  <si>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</si>
  <si>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</si>
  <si>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</si>
  <si>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</si>
  <si>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</si>
  <si>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</si>
  <si>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</si>
  <si>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</si>
  <si>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</si>
  <si>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</si>
  <si>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</si>
  <si>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</si>
  <si>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</si>
  <si>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</si>
  <si>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</si>
  <si>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</si>
  <si>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</si>
  <si>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</si>
  <si>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</si>
  <si>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</si>
  <si>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</si>
  <si>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</si>
  <si>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</si>
  <si>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</si>
  <si>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</si>
  <si>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</si>
  <si>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</si>
  <si>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</si>
  <si>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</si>
  <si>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</si>
  <si>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</si>
  <si>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</si>
  <si>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</si>
  <si>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</si>
  <si>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</si>
  <si>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</si>
  <si>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</si>
  <si>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</si>
  <si>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</si>
  <si>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</si>
  <si>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</si>
  <si>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</si>
  <si>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</si>
  <si>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</si>
  <si>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</si>
  <si>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</si>
  <si>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</si>
  <si>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</si>
  <si>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</si>
  <si>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</si>
  <si>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</si>
  <si>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</si>
  <si>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</si>
  <si>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</si>
  <si>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</si>
  <si>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</si>
  <si>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</si>
  <si>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</si>
  <si>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</si>
  <si>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</si>
  <si>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</si>
  <si>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</si>
  <si>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</si>
  <si>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</si>
  <si>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</si>
  <si>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</si>
  <si>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</si>
  <si>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</si>
  <si>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</si>
  <si>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</si>
  <si>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</si>
  <si>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</si>
  <si>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</si>
  <si>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</si>
  <si>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</si>
  <si>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</si>
  <si>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</si>
  <si>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</si>
  <si>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</si>
  <si>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</si>
  <si>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</si>
  <si>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</si>
  <si>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</si>
  <si>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</si>
  <si>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</si>
  <si>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</si>
  <si>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</si>
  <si>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</si>
  <si>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</si>
  <si>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</si>
  <si>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</si>
  <si>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</si>
  <si>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</si>
  <si>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</si>
  <si>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</si>
  <si>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</si>
  <si>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</si>
  <si>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</si>
  <si>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</si>
  <si>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</si>
  <si>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</si>
  <si>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</si>
  <si>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</si>
  <si>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</si>
  <si>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</si>
  <si>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</si>
  <si>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</si>
  <si>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</si>
  <si>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</si>
  <si>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</si>
  <si>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</si>
  <si>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</si>
  <si>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</si>
  <si>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</si>
  <si>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</si>
  <si>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</si>
  <si>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</si>
  <si>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</si>
  <si>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</si>
  <si>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</si>
  <si>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</si>
  <si>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1.4.4</t>
  </si>
  <si>
    <t>Computer</t>
  </si>
  <si>
    <t>1hb</t>
  </si>
  <si>
    <t>1hc</t>
  </si>
  <si>
    <t>1hd</t>
  </si>
  <si>
    <t>1he</t>
  </si>
  <si>
    <t>Hospital</t>
  </si>
  <si>
    <t>1.4.6</t>
  </si>
  <si>
    <t>1xl</t>
  </si>
  <si>
    <t>1xm</t>
  </si>
  <si>
    <t>Fluorescent Lamp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</si>
</sst>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Flask (0)</v>
          </cell>
          <cell r="G397" t="str">
            <v>Cartridge (0)</v>
          </cell>
          <cell r="H397" t="str">
            <v>Canister (0)</v>
          </cell>
          <cell r="I397" t="str">
            <v>Chemical Tank (0)</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 val="Sheet1"/>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topLeftCell="K1" workbookViewId="0">
      <pane ySplit="1" topLeftCell="A275" activePane="bottomLeft" state="frozen"/>
      <selection pane="bottomLeft" activeCell="N147" sqref="N147"/>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31" style="102" bestFit="1" customWidth="1"/>
    <col min="10" max="10" width="19.5703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6" style="103" customWidth="1"/>
    <col min="27" max="27" width="4.42578125" style="103" customWidth="1"/>
    <col min="28" max="28" width="5.42578125" style="103"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7" width="23" style="102" bestFit="1" customWidth="1"/>
    <col min="48" max="48" width="16.140625" style="102" customWidth="1"/>
    <col min="49" max="49" width="30" style="102" customWidth="1"/>
    <col min="50" max="50" width="30" style="96" customWidth="1"/>
    <col min="51" max="51" width="14" style="96" customWidth="1"/>
    <col min="52" max="52" width="14.28515625" style="102" customWidth="1"/>
    <col min="53" max="16384" width="8.85546875" style="102"/>
  </cols>
  <sheetData>
    <row r="1" spans="1:52" s="112" customFormat="1" ht="25.5" x14ac:dyDescent="0.2">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4560</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f>'[2]Gripped Tools'!C27</f>
        <v>0</v>
      </c>
      <c r="AV27" s="105">
        <f>'[2]Pogo Sticks'!$C27</f>
        <v>0</v>
      </c>
      <c r="AW27" s="105" t="str">
        <f>'[1]Custom Objects'!$C$27</f>
        <v>Membrane O</v>
      </c>
      <c r="AX27" s="105">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f>'[2]Gripped Tools'!C28</f>
        <v>0</v>
      </c>
      <c r="AV28" s="105">
        <f>'[2]Pogo Sticks'!$C28</f>
        <v>0</v>
      </c>
      <c r="AW28" s="105" t="str">
        <f>'[1]Custom Objects'!$C$28</f>
        <v>Separation Membrane</v>
      </c>
      <c r="AX28" s="105">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f>'[2]Gripped Tools'!C29</f>
        <v>0</v>
      </c>
      <c r="AV29" s="105">
        <f>'[2]Pogo Sticks'!$C29</f>
        <v>0</v>
      </c>
      <c r="AW29" s="105" t="str">
        <f>'[1]Custom Objects'!$C29</f>
        <v>Trampoline</v>
      </c>
      <c r="AX29" s="105">
        <f>'[1]Internal Objects'!C29</f>
        <v>0</v>
      </c>
      <c r="AY29" s="105" t="str">
        <f>'[3]Items (MC)'!B29</f>
        <v>Golden Sword</v>
      </c>
      <c r="AZ29" s="105" t="str">
        <f>'[3]Blocks (MC)'!B29</f>
        <v>Golden Rail</v>
      </c>
    </row>
    <row r="30" spans="1:52" x14ac:dyDescent="0.2">
      <c r="A30" s="102">
        <f>COUNTIF(AE:AE,"??*")-1</f>
        <v>153</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f>'[2]Gripped Tools'!C30</f>
        <v>0</v>
      </c>
      <c r="AV30" s="105">
        <f>'[2]Pogo Sticks'!$C30</f>
        <v>0</v>
      </c>
      <c r="AW30" s="105" t="str">
        <f>'[1]Custom Objects'!$C30</f>
        <v>Gas Mantle</v>
      </c>
      <c r="AX30" s="105">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f>'[2]Gripped Tools'!C31</f>
        <v>0</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f>'[2]Gripped Tools'!C32</f>
        <v>0</v>
      </c>
      <c r="AV32" s="105">
        <f>'[2]Pogo Sticks'!$C32</f>
        <v>0</v>
      </c>
      <c r="AW32" s="105" t="str">
        <f>'[1]Custom Objects'!$C32</f>
        <v>Heat Fins</v>
      </c>
      <c r="AX32" s="105">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f>'[2]Gripped Tools'!C33</f>
        <v>0</v>
      </c>
      <c r="AV33" s="105">
        <f>'[2]Pogo Sticks'!$C33</f>
        <v>0</v>
      </c>
      <c r="AW33" s="105" t="str">
        <f>'[1]Custom Objects'!$C33</f>
        <v>Flashlight Shaft</v>
      </c>
      <c r="AX33" s="105">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f>'[2]Gripped Tools'!C34</f>
        <v>0</v>
      </c>
      <c r="AV34" s="105">
        <f>'[2]Pogo Sticks'!$C34</f>
        <v>0</v>
      </c>
      <c r="AW34" s="105" t="str">
        <f>'[1]Custom Objects'!$C34</f>
        <v>Metalized PET film</v>
      </c>
      <c r="AX34" s="105">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f>'[2]Gripped Tools'!C35</f>
        <v>0</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f>'[2]Gripped Tools'!C36</f>
        <v>0</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f>'[2]Gripped Tools'!C37</f>
        <v>0</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f>'[2]Gripped Tools'!C38</f>
        <v>0</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f>'[2]Gripped Tools'!C39</f>
        <v>0</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f>'[2]Gripped Tools'!C40</f>
        <v>0</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f>'[2]Gripped Tools'!C41</f>
        <v>0</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29</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f>'[2]Gripped Tools'!C42</f>
        <v>0</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f>'[2]Gripped Tools'!C43</f>
        <v>0</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f>'[2]Gripped Tools'!C44</f>
        <v>0</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85</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f>'[2]Gripped Tools'!C45</f>
        <v>0</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f>'[2]Gripped Tools'!C46</f>
        <v>0</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f>'[2]Gripped Tools'!C47</f>
        <v>0</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f>'[2]Gripped Tools'!C48</f>
        <v>0</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f>'[2]Gripped Tools'!C49</f>
        <v>0</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f>'[2]Gripped Tools'!C50</f>
        <v>0</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f>'[2]Gripped Tools'!C51</f>
        <v>0</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f>'[2]Gripped Tools'!C52</f>
        <v>0</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f>'[2]Gripped Tools'!C53</f>
        <v>0</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f>'[2]Gripped Tools'!C54</f>
        <v>0</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f>'[2]Gripped Tools'!C55</f>
        <v>0</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f>'[2]Gripped Tools'!C56</f>
        <v>0</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f>'[2]Gripped Tools'!C57</f>
        <v>0</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f>'[2]Gripped Tools'!C58</f>
        <v>0</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f>'[2]Gripped Tools'!C59</f>
        <v>0</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f>'[2]Gripped Tools'!C60</f>
        <v>0</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f>'[2]Gripped Tools'!C61</f>
        <v>0</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f>'[2]Gripped Tools'!C62</f>
        <v>0</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f>'[2]Gripped Tools'!C63</f>
        <v>0</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f>'[2]Gripped Tools'!C64</f>
        <v>0</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f>'[2]Gripped Tools'!C65</f>
        <v>0</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f>'[2]Gripped Tools'!C66</f>
        <v>0</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f>'[2]Gripped Tools'!C67</f>
        <v>0</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f>'[2]Gripped Tools'!C68</f>
        <v>0</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f>'[2]Gripped Tools'!C69</f>
        <v>0</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f>'[2]Gripped Tools'!C70</f>
        <v>0</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f>'[2]Gripped Tools'!C71</f>
        <v>0</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Flask (0)</v>
      </c>
      <c r="O72" s="108" t="str">
        <f>'[1]Compound Vessels'!G397</f>
        <v>Cartridge (0)</v>
      </c>
      <c r="P72" s="108" t="str">
        <f>'[1]Compound Vessels'!H397</f>
        <v>Canister (0)</v>
      </c>
      <c r="Q72" s="108" t="str">
        <f>'[1]Compound Vessels'!I397</f>
        <v>Chemical Tank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f>'[2]Gripped Tools'!C72</f>
        <v>0</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f>'[2]Gripped Tools'!C73</f>
        <v>0</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f>'[2]Gripped Tools'!C74</f>
        <v>0</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f>'[2]Gripped Tools'!C75</f>
        <v>0</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f>'[2]Gripped Tools'!C76</f>
        <v>0</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f>'[2]Gripped Tools'!C77</f>
        <v>0</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f>'[2]Gripped Tools'!C78</f>
        <v>0</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f>'[2]Gripped Tools'!C79</f>
        <v>0</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f>'[2]Gripped Tools'!C80</f>
        <v>0</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f>'[2]Gripped Tools'!C81</f>
        <v>0</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f>'[2]Gripped Tools'!C82</f>
        <v>0</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f>'[2]Gripped Tools'!C83</f>
        <v>0</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f>'[2]Gripped Tools'!C84</f>
        <v>0</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f>'[2]Gripped Tools'!C85</f>
        <v>0</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f>'[2]Gripped Tools'!C86</f>
        <v>0</v>
      </c>
      <c r="AV86" s="105">
        <f>'[2]Pogo Sticks'!$C86</f>
        <v>0</v>
      </c>
      <c r="AW86" s="105" t="str">
        <f>'[1]Custom Objects'!$C81</f>
        <v>Flourescent Bulbs</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f>'[2]Gripped Tools'!C87</f>
        <v>0</v>
      </c>
      <c r="AV87" s="105">
        <f>'[2]Pogo Sticks'!$C87</f>
        <v>0</v>
      </c>
      <c r="AW87" s="105">
        <f>'[1]Custom Objects'!$C82</f>
        <v>0</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f>'[2]Gripped Tools'!C88</f>
        <v>0</v>
      </c>
      <c r="AV88" s="105">
        <f>'[2]Pogo Sticks'!$C88</f>
        <v>0</v>
      </c>
      <c r="AW88" s="105">
        <f>'[1]Custom Objects'!$C83</f>
        <v>0</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f>'[2]Gripped Tools'!C89</f>
        <v>0</v>
      </c>
      <c r="AV89" s="105">
        <f>'[2]Pogo Sticks'!$C89</f>
        <v>0</v>
      </c>
      <c r="AW89" s="105">
        <f>'[1]Custom Objects'!$C84</f>
        <v>0</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f>'[2]Gripped Tools'!C90</f>
        <v>0</v>
      </c>
      <c r="AV90" s="105">
        <f>'[2]Pogo Sticks'!$C90</f>
        <v>0</v>
      </c>
      <c r="AW90" s="105">
        <f>'[1]Custom Objects'!$C85</f>
        <v>0</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f>'[2]Gripped Tools'!C91</f>
        <v>0</v>
      </c>
      <c r="AV91" s="105">
        <f>'[2]Pogo Sticks'!$C91</f>
        <v>0</v>
      </c>
      <c r="AW91" s="105">
        <f>'[1]Custom Objects'!$C86</f>
        <v>0</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f>'[2]Gripped Tools'!C92</f>
        <v>0</v>
      </c>
      <c r="AV92" s="105">
        <f>'[2]Pogo Sticks'!$C92</f>
        <v>0</v>
      </c>
      <c r="AW92" s="105">
        <f>'[1]Custom Objects'!$C87</f>
        <v>0</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f>'[2]Gripped Tools'!C93</f>
        <v>0</v>
      </c>
      <c r="AV93" s="105">
        <f>'[2]Pogo Sticks'!$C93</f>
        <v>0</v>
      </c>
      <c r="AW93" s="105">
        <f>'[1]Custom Objects'!$C88</f>
        <v>0</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f>'[2]Gripped Tools'!C94</f>
        <v>0</v>
      </c>
      <c r="AV94" s="105">
        <f>'[2]Pogo Sticks'!$C94</f>
        <v>0</v>
      </c>
      <c r="AW94" s="105">
        <f>'[1]Custom Objects'!$C89</f>
        <v>0</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f>'[2]Gripped Tools'!C95</f>
        <v>0</v>
      </c>
      <c r="AV95" s="105">
        <f>'[2]Pogo Sticks'!$C95</f>
        <v>0</v>
      </c>
      <c r="AW95" s="105">
        <f>'[1]Custom Objects'!$C90</f>
        <v>0</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f>'[2]Gripped Tools'!C96</f>
        <v>0</v>
      </c>
      <c r="AV96" s="105">
        <f>'[2]Pogo Sticks'!$C96</f>
        <v>0</v>
      </c>
      <c r="AW96" s="105">
        <f>'[1]Custom Objects'!$C91</f>
        <v>0</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f>'[2]Gripped Tools'!C97</f>
        <v>0</v>
      </c>
      <c r="AV97" s="105">
        <f>'[2]Pogo Sticks'!$C97</f>
        <v>0</v>
      </c>
      <c r="AW97" s="105">
        <f>'[1]Custom Objects'!$C92</f>
        <v>0</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f>'[2]Gripped Tools'!C98</f>
        <v>0</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f>'[2]Gripped Tools'!C99</f>
        <v>0</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f>'[2]Gripped Tools'!C100</f>
        <v>0</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f>'[2]Gripped Tools'!C101</f>
        <v>0</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f>'[2]Gripped Tools'!C102</f>
        <v>0</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f>'[2]Gripped Tools'!C103</f>
        <v>0</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f>'[2]Gripped Tools'!C104</f>
        <v>0</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f>'[2]Gripped Tools'!C105</f>
        <v>0</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f>'[2]Gripped Tools'!C106</f>
        <v>0</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f>'[2]Gripped Tools'!C107</f>
        <v>0</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f>'[2]Gripped Tools'!C108</f>
        <v>0</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f>'[2]Gripped Tools'!C109</f>
        <v>0</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f>'[2]Gripped Tools'!C110</f>
        <v>0</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f>'[2]Gripped Tools'!C111</f>
        <v>0</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f>'[2]Gripped Tools'!C112</f>
        <v>0</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f>'[2]Gripped Tools'!C113</f>
        <v>0</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f>'[2]Gripped Tools'!C114</f>
        <v>0</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f>'[2]Gripped Tools'!C115</f>
        <v>0</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f>'[2]Gripped Tools'!C116</f>
        <v>0</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Tools'!C117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Tools'!C118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Tools'!C119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Tools'!C120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Tools'!C121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Tools'!C122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Tools'!C123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Tools'!C124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Tools'!C125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Tools'!C126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Tools'!C127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Tools'!C128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Tools'!C129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Tools'!C130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Tools'!C131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Tools'!C132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Tools'!C133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Tools'!C134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Tools'!C135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Tools'!C136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Tools'!C137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Tools'!C138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Tools'!C139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Tools'!C140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Tools'!C141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Tools'!C142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Tools'!C143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Tools'!C144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Tools'!C145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Tools'!C146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Tools'!C147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Tools'!C148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Tools'!C149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Tools'!C150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Tools'!C151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Tools'!C152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Tools'!C153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Tools'!C154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f xml:space="preserve"> '[2]Molded Items'!C157</f>
        <v>0</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Tools'!C155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f xml:space="preserve"> '[2]Molded Items'!C158</f>
        <v>0</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Tools'!C156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f xml:space="preserve"> '[2]Molded Items'!C159</f>
        <v>0</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Tools'!C157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Items'!C160</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Tools'!C158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Items'!C161</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Tools'!C159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Items'!C162</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Tools'!C160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Items'!C163</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Tools'!C161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Items'!C164</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Tools'!C162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Items'!C165</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Tools'!C163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Items'!C166</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Tools'!C164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Items'!C167</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Tools'!C165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Items'!C168</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Tools'!C166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Items'!C169</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Tools'!C167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Items'!C170</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Tools'!C168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Items'!C171</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Tools'!C169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Items'!C172</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Tools'!C170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Items'!C173</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Tools'!C171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Items'!C174</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Tools'!C172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Items'!C175</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Tools'!C173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Items'!C176</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Tools'!C174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Items'!C177</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Tools'!C175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Items'!C178</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Tools'!C176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Items'!C179</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Tools'!C177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Items'!C180</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Tools'!C178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Items'!C181</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Tools'!C179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Items'!C182</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Tools'!C180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Items'!C183</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Tools'!C181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Items'!C184</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Tools'!C182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Items'!C185</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Tools'!C183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Items'!C186</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Tools'!C184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Items'!C187</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Tools'!C185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Items'!C188</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Tools'!C186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Items'!C189</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Tools'!C187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Items'!C190</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Tools'!C188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Items'!C191</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Tools'!C189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Items'!C192</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Tools'!C190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Items'!C193</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Tools'!C191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Items'!C194</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Tools'!C192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Items'!C195</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Tools'!C193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Items'!C196</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Tools'!C194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Items'!C197</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Tools'!C195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Items'!C198</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Tools'!C196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Items'!C199</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Tools'!C197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Items'!C200</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Tools'!C198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Items'!C201</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Tools'!C199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Items'!C202</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Tools'!C200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Items'!C203</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Tools'!C201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Items'!C204</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Tools'!C202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Items'!C205</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Tools'!C203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Items'!C206</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Tools'!C204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Items'!C207</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Tools'!C205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Items'!C208</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Tools'!C206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Items'!C209</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Tools'!C207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Items'!C210</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Tools'!C208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Items'!C211</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Tools'!C209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Items'!C212</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Tools'!C210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Items'!C213</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Tools'!C211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Items'!C214</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Tools'!C212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Items'!C215</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Tools'!C213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Items'!C216</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Tools'!C214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Items'!C217</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Tools'!C215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Items'!C218</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Tools'!C216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Items'!C219</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Tools'!C217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Items'!C220</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Tools'!C218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Items'!C221</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Tools'!C219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Items'!C222</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Tools'!C220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Items'!C223</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Tools'!C221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Items'!C224</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Tools'!C222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Items'!C225</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Tools'!C223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Items'!C226</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Tools'!C224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Items'!C227</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Tools'!C225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Items'!C228</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Tools'!C226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Items'!C229</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Tools'!C227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Items'!C230</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Tools'!C228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Items'!C231</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Tools'!C229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Items'!C232</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Tools'!C230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Items'!C233</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Tools'!C231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Items'!C234</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Tools'!C232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Items'!C235</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Tools'!C233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Items'!C236</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Tools'!C234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Items'!C237</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Tools'!C235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Items'!C238</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Tools'!C236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Items'!C239</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Tools'!C237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Items'!C240</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Tools'!C238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Items'!C241</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Tools'!C239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Items'!C242</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Tools'!C240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Items'!C243</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Tools'!C241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Items'!C244</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Tools'!C242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Items'!C245</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Tools'!C243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Items'!C246</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Tools'!C244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Items'!C247</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Tools'!C245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Items'!C248</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Tools'!C246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Items'!C249</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Tools'!C247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Items'!C250</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Tools'!C248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Items'!C251</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Tools'!C249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Items'!C252</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Tools'!C250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Items'!C253</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Tools'!C251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Items'!C254</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Tools'!C252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Items'!C255</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Tools'!C253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Items'!C256</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Tools'!C254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Items'!C257</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Tools'!C255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Items'!C258</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Tools'!C256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Items'!C259</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Tools'!C257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Items'!C260</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Tools'!C258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Items'!C261</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Tools'!C259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Items'!C262</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Tools'!C260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Items'!C263</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Tools'!C261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Items'!C264</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Tools'!C262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Items'!C265</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Tools'!C263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Items'!C266</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Tools'!C264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Items'!C267</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Tools'!C265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Items'!C268</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Tools'!C266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Items'!C269</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Tools'!C267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Items'!C270</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Tools'!C268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Items'!C271</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Tools'!C269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Items'!C272</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Tools'!C270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Items'!C273</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Tools'!C271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Items'!C274</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Tools'!C272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Items'!C275</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Tools'!C273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Items'!C276</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Tools'!C274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Items'!C277</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Tools'!C275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Items'!C278</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Tools'!C276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Items'!C279</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Tools'!C277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Items'!C280</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Tools'!C278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Items'!C281</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Tools'!C279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Items'!C282</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Tools'!C280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Items'!C283</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Tools'!C281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Items'!C284</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Tools'!C282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Items'!C285</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Tools'!C283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Items'!C286</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Tools'!C284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Items'!C287</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Tools'!C285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Items'!C288</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Tools'!C286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Items'!C289</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Tools'!C287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Items'!C290</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Tools'!C288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Items'!C291</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Tools'!C289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Items'!C292</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Tools'!C290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Items'!C293</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Tools'!C291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Items'!C294</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Tools'!C292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Items'!C295</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Tools'!C293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Items'!C296</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Tools'!C294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Items'!C297</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Tools'!C295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Items'!C298</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Tools'!C296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Items'!C299</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Tools'!C297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Items'!C300</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Tools'!C298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Items'!C301</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Tools'!C299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Items'!C302</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Tools'!C300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Items'!C303</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Tools'!C301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Items'!C304</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Tools'!C302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Items'!C305</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Tools'!C303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Items'!C306</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Tools'!C304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Items'!C307</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Tools'!C305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Items'!C308</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Tools'!C306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Items'!C309</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Tools'!C307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Items'!C310</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Tools'!C308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Items'!C311</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Tools'!C309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Items'!C312</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Tools'!C310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Items'!C313</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Tools'!C311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Items'!C314</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Tools'!C312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Items'!C315</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Tools'!C313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Items'!C316</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Tools'!C314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Items'!C317</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Tools'!C315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Items'!C318</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Tools'!C316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Items'!C319</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Tools'!C317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Items'!C320</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Tools'!C318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Items'!C321</f>
        <v>0</v>
      </c>
      <c r="AF319" s="105"/>
      <c r="AG319" s="105"/>
      <c r="AH319" s="105"/>
      <c r="AI319" s="105"/>
      <c r="AJ319" s="105"/>
      <c r="AK319" s="105"/>
      <c r="AL319" s="105"/>
      <c r="AM319" s="105"/>
      <c r="AN319" s="105"/>
      <c r="AO319" s="105"/>
      <c r="AP319" s="105"/>
      <c r="AQ319" s="105"/>
      <c r="AR319" s="105"/>
      <c r="AS319" s="105"/>
      <c r="AT319" s="105">
        <f>Inventories!$D319</f>
        <v>0</v>
      </c>
      <c r="AU319" s="105">
        <f>'[2]Gripped Tools'!C319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Items'!C322</f>
        <v>0</v>
      </c>
      <c r="AF320" s="105"/>
      <c r="AG320" s="105"/>
      <c r="AH320" s="105"/>
      <c r="AI320" s="105"/>
      <c r="AJ320" s="105"/>
      <c r="AK320" s="105"/>
      <c r="AL320" s="105"/>
      <c r="AM320" s="105"/>
      <c r="AN320" s="105"/>
      <c r="AO320" s="105"/>
      <c r="AP320" s="105"/>
      <c r="AQ320" s="105"/>
      <c r="AR320" s="105"/>
      <c r="AS320" s="105"/>
      <c r="AT320" s="105">
        <f>Inventories!$D320</f>
        <v>0</v>
      </c>
      <c r="AU320" s="105">
        <f>'[2]Gripped Tools'!C320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Items'!C323</f>
        <v>0</v>
      </c>
      <c r="AF321" s="105"/>
      <c r="AG321" s="105"/>
      <c r="AH321" s="105"/>
      <c r="AI321" s="105"/>
      <c r="AJ321" s="105"/>
      <c r="AK321" s="105"/>
      <c r="AL321" s="105"/>
      <c r="AM321" s="105"/>
      <c r="AN321" s="105"/>
      <c r="AO321" s="105"/>
      <c r="AP321" s="105"/>
      <c r="AQ321" s="105"/>
      <c r="AR321" s="105"/>
      <c r="AS321" s="105"/>
      <c r="AT321" s="105">
        <f>Inventories!$D321</f>
        <v>0</v>
      </c>
      <c r="AU321" s="105">
        <f>'[2]Gripped Tools'!C321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Items'!C324</f>
        <v>0</v>
      </c>
      <c r="AF322" s="105"/>
      <c r="AG322" s="105"/>
      <c r="AH322" s="105"/>
      <c r="AI322" s="105"/>
      <c r="AJ322" s="105"/>
      <c r="AK322" s="105"/>
      <c r="AL322" s="105"/>
      <c r="AM322" s="105"/>
      <c r="AN322" s="105"/>
      <c r="AO322" s="105"/>
      <c r="AP322" s="105"/>
      <c r="AQ322" s="105"/>
      <c r="AR322" s="105"/>
      <c r="AS322" s="105"/>
      <c r="AT322" s="105">
        <f>Inventories!$D322</f>
        <v>0</v>
      </c>
      <c r="AU322" s="105">
        <f>'[2]Gripped Tools'!C322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Items'!C325</f>
        <v>0</v>
      </c>
      <c r="AF323" s="105"/>
      <c r="AG323" s="105"/>
      <c r="AH323" s="105"/>
      <c r="AI323" s="105"/>
      <c r="AJ323" s="105"/>
      <c r="AK323" s="105"/>
      <c r="AL323" s="105"/>
      <c r="AM323" s="105"/>
      <c r="AN323" s="105"/>
      <c r="AO323" s="105"/>
      <c r="AP323" s="105"/>
      <c r="AQ323" s="105"/>
      <c r="AR323" s="105"/>
      <c r="AS323" s="105"/>
      <c r="AT323" s="105">
        <f>Inventories!$D323</f>
        <v>0</v>
      </c>
      <c r="AU323" s="105">
        <f>'[2]Gripped Tools'!C323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Items'!C326</f>
        <v>0</v>
      </c>
      <c r="AF324" s="105"/>
      <c r="AG324" s="105"/>
      <c r="AH324" s="105"/>
      <c r="AI324" s="105"/>
      <c r="AJ324" s="105"/>
      <c r="AK324" s="105"/>
      <c r="AL324" s="105"/>
      <c r="AM324" s="105"/>
      <c r="AN324" s="105"/>
      <c r="AO324" s="105"/>
      <c r="AP324" s="105"/>
      <c r="AQ324" s="105"/>
      <c r="AR324" s="105"/>
      <c r="AS324" s="105"/>
      <c r="AT324" s="105">
        <f>Inventories!$D324</f>
        <v>0</v>
      </c>
      <c r="AU324" s="105">
        <f>'[2]Gripped Tools'!C324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Items'!C327</f>
        <v>0</v>
      </c>
      <c r="AF325" s="105"/>
      <c r="AG325" s="105"/>
      <c r="AH325" s="105"/>
      <c r="AI325" s="105"/>
      <c r="AJ325" s="105"/>
      <c r="AK325" s="105"/>
      <c r="AL325" s="105"/>
      <c r="AM325" s="105"/>
      <c r="AN325" s="105"/>
      <c r="AO325" s="105"/>
      <c r="AP325" s="105"/>
      <c r="AQ325" s="105"/>
      <c r="AR325" s="105"/>
      <c r="AS325" s="105"/>
      <c r="AT325" s="105">
        <f>Inventories!$D325</f>
        <v>0</v>
      </c>
      <c r="AU325" s="105">
        <f>'[2]Gripped Tools'!C325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Items'!C328</f>
        <v>0</v>
      </c>
      <c r="AF326" s="105"/>
      <c r="AG326" s="105"/>
      <c r="AH326" s="105"/>
      <c r="AI326" s="105"/>
      <c r="AJ326" s="105"/>
      <c r="AK326" s="105"/>
      <c r="AL326" s="105"/>
      <c r="AM326" s="105"/>
      <c r="AN326" s="105"/>
      <c r="AO326" s="105"/>
      <c r="AP326" s="105"/>
      <c r="AQ326" s="105"/>
      <c r="AR326" s="105"/>
      <c r="AS326" s="105"/>
      <c r="AT326" s="105">
        <f>Inventories!$D326</f>
        <v>0</v>
      </c>
      <c r="AU326" s="105">
        <f>'[2]Gripped Tools'!C326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Items'!C329</f>
        <v>0</v>
      </c>
      <c r="AF327" s="105"/>
      <c r="AG327" s="105"/>
      <c r="AH327" s="105"/>
      <c r="AI327" s="105"/>
      <c r="AJ327" s="105"/>
      <c r="AK327" s="105"/>
      <c r="AL327" s="105"/>
      <c r="AM327" s="105"/>
      <c r="AN327" s="105"/>
      <c r="AO327" s="105"/>
      <c r="AP327" s="105"/>
      <c r="AQ327" s="105"/>
      <c r="AR327" s="105"/>
      <c r="AS327" s="105"/>
      <c r="AT327" s="105">
        <f>Inventories!$D327</f>
        <v>0</v>
      </c>
      <c r="AU327" s="105">
        <f>'[2]Gripped Tools'!C327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Items'!C330</f>
        <v>0</v>
      </c>
      <c r="AF328" s="105"/>
      <c r="AG328" s="105"/>
      <c r="AH328" s="105"/>
      <c r="AI328" s="105"/>
      <c r="AJ328" s="105"/>
      <c r="AK328" s="105"/>
      <c r="AL328" s="105"/>
      <c r="AM328" s="105"/>
      <c r="AN328" s="105"/>
      <c r="AO328" s="105"/>
      <c r="AP328" s="105"/>
      <c r="AQ328" s="105"/>
      <c r="AR328" s="105"/>
      <c r="AS328" s="105"/>
      <c r="AT328" s="105">
        <f>Inventories!$D328</f>
        <v>0</v>
      </c>
      <c r="AU328" s="105">
        <f>'[2]Gripped Tools'!C328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Items'!C331</f>
        <v>0</v>
      </c>
      <c r="AF329" s="105"/>
      <c r="AG329" s="105"/>
      <c r="AH329" s="105"/>
      <c r="AI329" s="105"/>
      <c r="AJ329" s="105"/>
      <c r="AK329" s="105"/>
      <c r="AL329" s="105"/>
      <c r="AM329" s="105"/>
      <c r="AN329" s="105"/>
      <c r="AO329" s="105"/>
      <c r="AP329" s="105"/>
      <c r="AQ329" s="105"/>
      <c r="AR329" s="105"/>
      <c r="AS329" s="105"/>
      <c r="AT329" s="105">
        <f>Inventories!$D329</f>
        <v>0</v>
      </c>
      <c r="AU329" s="105">
        <f>'[2]Gripped Tools'!C329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Items'!C332</f>
        <v>0</v>
      </c>
      <c r="AF330" s="105"/>
      <c r="AG330" s="105"/>
      <c r="AH330" s="105"/>
      <c r="AI330" s="105"/>
      <c r="AJ330" s="105"/>
      <c r="AK330" s="105"/>
      <c r="AL330" s="105"/>
      <c r="AM330" s="105"/>
      <c r="AN330" s="105"/>
      <c r="AO330" s="105"/>
      <c r="AP330" s="105"/>
      <c r="AQ330" s="105"/>
      <c r="AR330" s="105"/>
      <c r="AS330" s="105"/>
      <c r="AT330" s="105">
        <f>Inventories!$D330</f>
        <v>0</v>
      </c>
      <c r="AU330" s="105">
        <f>'[2]Gripped Tools'!C330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Items'!C333</f>
        <v>0</v>
      </c>
      <c r="AF331" s="105"/>
      <c r="AG331" s="105"/>
      <c r="AH331" s="105"/>
      <c r="AI331" s="105"/>
      <c r="AJ331" s="105"/>
      <c r="AK331" s="105"/>
      <c r="AL331" s="105"/>
      <c r="AM331" s="105"/>
      <c r="AN331" s="105"/>
      <c r="AO331" s="105"/>
      <c r="AP331" s="105"/>
      <c r="AQ331" s="105"/>
      <c r="AR331" s="105"/>
      <c r="AS331" s="105"/>
      <c r="AT331" s="105">
        <f>Inventories!$D331</f>
        <v>0</v>
      </c>
      <c r="AU331" s="105">
        <f>'[2]Gripped Tools'!C331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Items'!C334</f>
        <v>0</v>
      </c>
      <c r="AF332" s="105"/>
      <c r="AG332" s="105"/>
      <c r="AH332" s="105"/>
      <c r="AI332" s="105"/>
      <c r="AJ332" s="105"/>
      <c r="AK332" s="105"/>
      <c r="AL332" s="105"/>
      <c r="AM332" s="105"/>
      <c r="AN332" s="105"/>
      <c r="AO332" s="105"/>
      <c r="AP332" s="105"/>
      <c r="AQ332" s="105"/>
      <c r="AR332" s="105"/>
      <c r="AS332" s="105"/>
      <c r="AT332" s="105">
        <f>Inventories!$D332</f>
        <v>0</v>
      </c>
      <c r="AU332" s="105">
        <f>'[2]Gripped Tools'!C332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Items'!C335</f>
        <v>0</v>
      </c>
      <c r="AF333" s="105"/>
      <c r="AG333" s="105"/>
      <c r="AH333" s="105"/>
      <c r="AI333" s="105"/>
      <c r="AJ333" s="105"/>
      <c r="AK333" s="105"/>
      <c r="AL333" s="105"/>
      <c r="AM333" s="105"/>
      <c r="AN333" s="105"/>
      <c r="AO333" s="105"/>
      <c r="AP333" s="105"/>
      <c r="AQ333" s="105"/>
      <c r="AR333" s="105"/>
      <c r="AS333" s="105"/>
      <c r="AT333" s="105">
        <f>Inventories!$D333</f>
        <v>0</v>
      </c>
      <c r="AU333" s="105">
        <f>'[2]Gripped Tools'!C333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Items'!C336</f>
        <v>0</v>
      </c>
      <c r="AF334" s="105"/>
      <c r="AG334" s="105"/>
      <c r="AH334" s="105"/>
      <c r="AI334" s="105"/>
      <c r="AJ334" s="105"/>
      <c r="AK334" s="105"/>
      <c r="AL334" s="105"/>
      <c r="AM334" s="105"/>
      <c r="AN334" s="105"/>
      <c r="AO334" s="105"/>
      <c r="AP334" s="105"/>
      <c r="AQ334" s="105"/>
      <c r="AR334" s="105"/>
      <c r="AS334" s="105"/>
      <c r="AT334" s="105">
        <f>Inventories!$D334</f>
        <v>0</v>
      </c>
      <c r="AU334" s="105">
        <f>'[2]Gripped Tools'!C334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Items'!C337</f>
        <v>0</v>
      </c>
      <c r="AF335" s="105"/>
      <c r="AG335" s="105"/>
      <c r="AH335" s="105"/>
      <c r="AI335" s="105"/>
      <c r="AJ335" s="105"/>
      <c r="AK335" s="105"/>
      <c r="AL335" s="105"/>
      <c r="AM335" s="105"/>
      <c r="AN335" s="105"/>
      <c r="AO335" s="105"/>
      <c r="AP335" s="105"/>
      <c r="AQ335" s="105"/>
      <c r="AR335" s="105"/>
      <c r="AS335" s="105"/>
      <c r="AT335" s="105">
        <f>Inventories!$D335</f>
        <v>0</v>
      </c>
      <c r="AU335" s="105">
        <f>'[2]Gripped Tools'!C335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Items'!C338</f>
        <v>0</v>
      </c>
      <c r="AF336" s="105"/>
      <c r="AG336" s="105"/>
      <c r="AH336" s="105"/>
      <c r="AI336" s="105"/>
      <c r="AJ336" s="105"/>
      <c r="AK336" s="105"/>
      <c r="AL336" s="105"/>
      <c r="AM336" s="105"/>
      <c r="AN336" s="105"/>
      <c r="AO336" s="105"/>
      <c r="AP336" s="105"/>
      <c r="AQ336" s="105"/>
      <c r="AR336" s="105"/>
      <c r="AS336" s="105"/>
      <c r="AT336" s="105">
        <f>Inventories!$D336</f>
        <v>0</v>
      </c>
      <c r="AU336" s="105">
        <f>'[2]Gripped Tools'!C336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Items'!C339</f>
        <v>0</v>
      </c>
      <c r="AF337" s="105"/>
      <c r="AG337" s="105"/>
      <c r="AH337" s="105"/>
      <c r="AI337" s="105"/>
      <c r="AJ337" s="105"/>
      <c r="AK337" s="105"/>
      <c r="AL337" s="105"/>
      <c r="AM337" s="105"/>
      <c r="AN337" s="105"/>
      <c r="AO337" s="105"/>
      <c r="AP337" s="105"/>
      <c r="AQ337" s="105"/>
      <c r="AR337" s="105"/>
      <c r="AS337" s="105"/>
      <c r="AT337" s="105">
        <f>Inventories!$D337</f>
        <v>0</v>
      </c>
      <c r="AU337" s="105">
        <f>'[2]Gripped Tools'!C337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Items'!C340</f>
        <v>0</v>
      </c>
      <c r="AF338" s="105"/>
      <c r="AG338" s="105"/>
      <c r="AH338" s="105"/>
      <c r="AI338" s="105"/>
      <c r="AJ338" s="105"/>
      <c r="AK338" s="105"/>
      <c r="AL338" s="105"/>
      <c r="AM338" s="105"/>
      <c r="AN338" s="105"/>
      <c r="AO338" s="105"/>
      <c r="AP338" s="105"/>
      <c r="AQ338" s="105"/>
      <c r="AR338" s="105"/>
      <c r="AS338" s="105"/>
      <c r="AT338" s="105">
        <f>Inventories!$D338</f>
        <v>0</v>
      </c>
      <c r="AU338" s="105">
        <f>'[2]Gripped Tools'!C338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Items'!C341</f>
        <v>0</v>
      </c>
      <c r="AF339" s="105"/>
      <c r="AG339" s="105"/>
      <c r="AH339" s="105"/>
      <c r="AI339" s="105"/>
      <c r="AJ339" s="105"/>
      <c r="AK339" s="105"/>
      <c r="AL339" s="105"/>
      <c r="AM339" s="105"/>
      <c r="AN339" s="105"/>
      <c r="AO339" s="105"/>
      <c r="AP339" s="105"/>
      <c r="AQ339" s="105"/>
      <c r="AR339" s="105"/>
      <c r="AS339" s="105"/>
      <c r="AT339" s="105">
        <f>Inventories!$D339</f>
        <v>0</v>
      </c>
      <c r="AU339" s="105">
        <f>'[2]Gripped Tools'!C339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Items'!C342</f>
        <v>0</v>
      </c>
      <c r="AF340" s="105"/>
      <c r="AG340" s="105"/>
      <c r="AH340" s="105"/>
      <c r="AI340" s="105"/>
      <c r="AJ340" s="105"/>
      <c r="AK340" s="105"/>
      <c r="AL340" s="105"/>
      <c r="AM340" s="105"/>
      <c r="AN340" s="105"/>
      <c r="AO340" s="105"/>
      <c r="AP340" s="105"/>
      <c r="AQ340" s="105"/>
      <c r="AR340" s="105"/>
      <c r="AS340" s="105"/>
      <c r="AT340" s="105">
        <f>Inventories!$D340</f>
        <v>0</v>
      </c>
      <c r="AU340" s="105">
        <f>'[2]Gripped Tools'!C340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Items'!C343</f>
        <v>0</v>
      </c>
      <c r="AF341" s="105"/>
      <c r="AG341" s="105"/>
      <c r="AH341" s="105"/>
      <c r="AI341" s="105"/>
      <c r="AJ341" s="105"/>
      <c r="AK341" s="105"/>
      <c r="AL341" s="105"/>
      <c r="AM341" s="105"/>
      <c r="AN341" s="105"/>
      <c r="AO341" s="105"/>
      <c r="AP341" s="105"/>
      <c r="AQ341" s="105"/>
      <c r="AR341" s="105"/>
      <c r="AS341" s="105"/>
      <c r="AT341" s="105">
        <f>Inventories!$D341</f>
        <v>0</v>
      </c>
      <c r="AU341" s="105">
        <f>'[2]Gripped Tools'!C341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Items'!C344</f>
        <v>0</v>
      </c>
      <c r="AF342" s="105"/>
      <c r="AG342" s="105"/>
      <c r="AH342" s="105"/>
      <c r="AI342" s="105"/>
      <c r="AJ342" s="105"/>
      <c r="AK342" s="105"/>
      <c r="AL342" s="105"/>
      <c r="AM342" s="105"/>
      <c r="AN342" s="105"/>
      <c r="AO342" s="105"/>
      <c r="AP342" s="105"/>
      <c r="AQ342" s="105"/>
      <c r="AR342" s="105"/>
      <c r="AS342" s="105"/>
      <c r="AT342" s="105">
        <f>Inventories!$D342</f>
        <v>0</v>
      </c>
      <c r="AU342" s="105">
        <f>'[2]Gripped Tools'!C342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Items'!C345</f>
        <v>0</v>
      </c>
      <c r="AF343" s="105"/>
      <c r="AG343" s="105"/>
      <c r="AH343" s="105"/>
      <c r="AI343" s="105"/>
      <c r="AJ343" s="105"/>
      <c r="AK343" s="105"/>
      <c r="AL343" s="105"/>
      <c r="AM343" s="105"/>
      <c r="AN343" s="105"/>
      <c r="AO343" s="105"/>
      <c r="AP343" s="105"/>
      <c r="AQ343" s="105"/>
      <c r="AR343" s="105"/>
      <c r="AS343" s="105"/>
      <c r="AT343" s="105">
        <f>Inventories!$D343</f>
        <v>0</v>
      </c>
      <c r="AU343" s="105">
        <f>'[2]Gripped Tools'!C343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Items'!C346</f>
        <v>0</v>
      </c>
      <c r="AF344" s="105"/>
      <c r="AG344" s="105"/>
      <c r="AH344" s="105"/>
      <c r="AI344" s="105"/>
      <c r="AJ344" s="105"/>
      <c r="AK344" s="105"/>
      <c r="AL344" s="105"/>
      <c r="AM344" s="105"/>
      <c r="AN344" s="105"/>
      <c r="AO344" s="105"/>
      <c r="AP344" s="105"/>
      <c r="AQ344" s="105"/>
      <c r="AR344" s="105"/>
      <c r="AS344" s="105"/>
      <c r="AT344" s="105">
        <f>Inventories!$D344</f>
        <v>0</v>
      </c>
      <c r="AU344" s="105">
        <f>'[2]Gripped Tools'!C344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Items'!C347</f>
        <v>0</v>
      </c>
      <c r="AF345" s="105"/>
      <c r="AG345" s="105"/>
      <c r="AH345" s="105"/>
      <c r="AI345" s="105"/>
      <c r="AJ345" s="105"/>
      <c r="AK345" s="105"/>
      <c r="AL345" s="105"/>
      <c r="AM345" s="105"/>
      <c r="AN345" s="105"/>
      <c r="AO345" s="105"/>
      <c r="AP345" s="105"/>
      <c r="AQ345" s="105"/>
      <c r="AR345" s="105"/>
      <c r="AS345" s="105"/>
      <c r="AT345" s="105">
        <f>Inventories!$D345</f>
        <v>0</v>
      </c>
      <c r="AU345" s="105">
        <f>'[2]Gripped Tools'!C345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Items'!C348</f>
        <v>0</v>
      </c>
      <c r="AF346" s="105"/>
      <c r="AG346" s="105"/>
      <c r="AH346" s="105"/>
      <c r="AI346" s="105"/>
      <c r="AJ346" s="105"/>
      <c r="AK346" s="105"/>
      <c r="AL346" s="105"/>
      <c r="AM346" s="105"/>
      <c r="AN346" s="105"/>
      <c r="AO346" s="105"/>
      <c r="AP346" s="105"/>
      <c r="AQ346" s="105"/>
      <c r="AR346" s="105"/>
      <c r="AS346" s="105"/>
      <c r="AT346" s="105">
        <f>Inventories!$D346</f>
        <v>0</v>
      </c>
      <c r="AU346" s="105">
        <f>'[2]Gripped Tools'!C346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Items'!C349</f>
        <v>0</v>
      </c>
      <c r="AF347" s="105"/>
      <c r="AG347" s="105"/>
      <c r="AH347" s="105"/>
      <c r="AI347" s="105"/>
      <c r="AJ347" s="105"/>
      <c r="AK347" s="105"/>
      <c r="AL347" s="105"/>
      <c r="AM347" s="105"/>
      <c r="AN347" s="105"/>
      <c r="AO347" s="105"/>
      <c r="AP347" s="105"/>
      <c r="AQ347" s="105"/>
      <c r="AR347" s="105"/>
      <c r="AS347" s="105"/>
      <c r="AT347" s="105">
        <f>Inventories!$D347</f>
        <v>0</v>
      </c>
      <c r="AU347" s="105">
        <f>'[2]Gripped Tools'!C347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Items'!C350</f>
        <v>0</v>
      </c>
      <c r="AF348" s="105"/>
      <c r="AG348" s="105"/>
      <c r="AH348" s="105"/>
      <c r="AI348" s="105"/>
      <c r="AJ348" s="105"/>
      <c r="AK348" s="105"/>
      <c r="AL348" s="105"/>
      <c r="AM348" s="105"/>
      <c r="AN348" s="105"/>
      <c r="AO348" s="105"/>
      <c r="AP348" s="105"/>
      <c r="AQ348" s="105"/>
      <c r="AR348" s="105"/>
      <c r="AS348" s="105"/>
      <c r="AT348" s="105">
        <f>Inventories!$D348</f>
        <v>0</v>
      </c>
      <c r="AU348" s="105">
        <f>'[2]Gripped Tools'!C348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Items'!C351</f>
        <v>0</v>
      </c>
      <c r="AF349" s="105"/>
      <c r="AG349" s="105"/>
      <c r="AH349" s="105"/>
      <c r="AI349" s="105"/>
      <c r="AJ349" s="105"/>
      <c r="AK349" s="105"/>
      <c r="AL349" s="105"/>
      <c r="AM349" s="105"/>
      <c r="AN349" s="105"/>
      <c r="AO349" s="105"/>
      <c r="AP349" s="105"/>
      <c r="AQ349" s="105"/>
      <c r="AR349" s="105"/>
      <c r="AS349" s="105"/>
      <c r="AT349" s="105">
        <f>Inventories!$D349</f>
        <v>0</v>
      </c>
      <c r="AU349" s="105">
        <f>'[2]Gripped Tools'!C349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Items'!C352</f>
        <v>0</v>
      </c>
      <c r="AF350" s="105"/>
      <c r="AG350" s="105"/>
      <c r="AH350" s="105"/>
      <c r="AI350" s="105"/>
      <c r="AJ350" s="105"/>
      <c r="AK350" s="105"/>
      <c r="AL350" s="105"/>
      <c r="AM350" s="105"/>
      <c r="AN350" s="105"/>
      <c r="AO350" s="105"/>
      <c r="AP350" s="105"/>
      <c r="AQ350" s="105"/>
      <c r="AR350" s="105"/>
      <c r="AS350" s="105"/>
      <c r="AT350" s="105">
        <f>Inventories!$D350</f>
        <v>0</v>
      </c>
      <c r="AU350" s="105">
        <f>'[2]Gripped Tools'!C350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Items'!C353</f>
        <v>0</v>
      </c>
      <c r="AF351" s="105"/>
      <c r="AG351" s="105"/>
      <c r="AH351" s="105"/>
      <c r="AI351" s="105"/>
      <c r="AJ351" s="105"/>
      <c r="AK351" s="105"/>
      <c r="AL351" s="105"/>
      <c r="AM351" s="105"/>
      <c r="AN351" s="105"/>
      <c r="AO351" s="105"/>
      <c r="AP351" s="105"/>
      <c r="AQ351" s="105"/>
      <c r="AR351" s="105"/>
      <c r="AS351" s="105"/>
      <c r="AT351" s="105">
        <f>Inventories!$D351</f>
        <v>0</v>
      </c>
      <c r="AU351" s="105">
        <f>'[2]Gripped Tools'!C351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Items'!C354</f>
        <v>0</v>
      </c>
      <c r="AF352" s="105"/>
      <c r="AG352" s="105"/>
      <c r="AH352" s="105"/>
      <c r="AI352" s="105"/>
      <c r="AJ352" s="105"/>
      <c r="AK352" s="105"/>
      <c r="AL352" s="105"/>
      <c r="AM352" s="105"/>
      <c r="AN352" s="105"/>
      <c r="AO352" s="105"/>
      <c r="AP352" s="105"/>
      <c r="AQ352" s="105"/>
      <c r="AR352" s="105"/>
      <c r="AS352" s="105"/>
      <c r="AT352" s="105">
        <f>Inventories!$D352</f>
        <v>0</v>
      </c>
      <c r="AU352" s="105">
        <f>'[2]Gripped Tools'!C352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Items'!C355</f>
        <v>0</v>
      </c>
      <c r="AF353" s="105"/>
      <c r="AG353" s="105"/>
      <c r="AH353" s="105"/>
      <c r="AI353" s="105"/>
      <c r="AJ353" s="105"/>
      <c r="AK353" s="105"/>
      <c r="AL353" s="105"/>
      <c r="AM353" s="105"/>
      <c r="AN353" s="105"/>
      <c r="AO353" s="105"/>
      <c r="AP353" s="105"/>
      <c r="AQ353" s="105"/>
      <c r="AR353" s="105"/>
      <c r="AS353" s="105"/>
      <c r="AT353" s="105">
        <f>Inventories!$D353</f>
        <v>0</v>
      </c>
      <c r="AU353" s="105">
        <f>'[2]Gripped Tools'!C353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Items'!C356</f>
        <v>0</v>
      </c>
      <c r="AF354" s="105"/>
      <c r="AG354" s="105"/>
      <c r="AH354" s="105"/>
      <c r="AI354" s="105"/>
      <c r="AJ354" s="105"/>
      <c r="AK354" s="105"/>
      <c r="AL354" s="105"/>
      <c r="AM354" s="105"/>
      <c r="AN354" s="105"/>
      <c r="AO354" s="105"/>
      <c r="AP354" s="105"/>
      <c r="AQ354" s="105"/>
      <c r="AR354" s="105"/>
      <c r="AS354" s="105"/>
      <c r="AT354" s="105">
        <f>Inventories!$D354</f>
        <v>0</v>
      </c>
      <c r="AU354" s="105">
        <f>'[2]Gripped Tools'!C354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Items'!C357</f>
        <v>0</v>
      </c>
      <c r="AF355" s="105"/>
      <c r="AG355" s="105"/>
      <c r="AH355" s="105"/>
      <c r="AI355" s="105"/>
      <c r="AJ355" s="105"/>
      <c r="AK355" s="105"/>
      <c r="AL355" s="105"/>
      <c r="AM355" s="105"/>
      <c r="AN355" s="105"/>
      <c r="AO355" s="105"/>
      <c r="AP355" s="105"/>
      <c r="AQ355" s="105"/>
      <c r="AR355" s="105"/>
      <c r="AS355" s="105"/>
      <c r="AT355" s="105">
        <f>Inventories!$D355</f>
        <v>0</v>
      </c>
      <c r="AU355" s="105">
        <f>'[2]Gripped Tools'!C355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Items'!C358</f>
        <v>0</v>
      </c>
      <c r="AF356" s="105"/>
      <c r="AG356" s="105"/>
      <c r="AH356" s="105"/>
      <c r="AI356" s="105"/>
      <c r="AJ356" s="105"/>
      <c r="AK356" s="105"/>
      <c r="AL356" s="105"/>
      <c r="AM356" s="105"/>
      <c r="AN356" s="105"/>
      <c r="AO356" s="105"/>
      <c r="AP356" s="105"/>
      <c r="AQ356" s="105"/>
      <c r="AR356" s="105"/>
      <c r="AS356" s="105"/>
      <c r="AT356" s="105">
        <f>Inventories!$D356</f>
        <v>0</v>
      </c>
      <c r="AU356" s="105">
        <f>'[2]Gripped Tools'!C356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Items'!C359</f>
        <v>0</v>
      </c>
      <c r="AF357" s="105"/>
      <c r="AG357" s="105"/>
      <c r="AH357" s="105"/>
      <c r="AI357" s="105"/>
      <c r="AJ357" s="105"/>
      <c r="AK357" s="105"/>
      <c r="AL357" s="105"/>
      <c r="AM357" s="105"/>
      <c r="AN357" s="105"/>
      <c r="AO357" s="105"/>
      <c r="AP357" s="105"/>
      <c r="AQ357" s="105"/>
      <c r="AR357" s="105"/>
      <c r="AS357" s="105"/>
      <c r="AT357" s="105">
        <f>Inventories!$D357</f>
        <v>0</v>
      </c>
      <c r="AU357" s="105">
        <f>'[2]Gripped Tools'!C357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Items'!C360</f>
        <v>0</v>
      </c>
      <c r="AF358" s="105"/>
      <c r="AG358" s="105"/>
      <c r="AH358" s="105"/>
      <c r="AI358" s="105"/>
      <c r="AJ358" s="105"/>
      <c r="AK358" s="105"/>
      <c r="AL358" s="105"/>
      <c r="AM358" s="105"/>
      <c r="AN358" s="105"/>
      <c r="AO358" s="105"/>
      <c r="AP358" s="105"/>
      <c r="AQ358" s="105"/>
      <c r="AR358" s="105"/>
      <c r="AS358" s="105"/>
      <c r="AT358" s="105">
        <f>Inventories!$D358</f>
        <v>0</v>
      </c>
      <c r="AU358" s="105">
        <f>'[2]Gripped Tools'!C358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Items'!C361</f>
        <v>0</v>
      </c>
      <c r="AF359" s="105"/>
      <c r="AG359" s="105"/>
      <c r="AH359" s="105"/>
      <c r="AI359" s="105"/>
      <c r="AJ359" s="105"/>
      <c r="AK359" s="105"/>
      <c r="AL359" s="105"/>
      <c r="AM359" s="105"/>
      <c r="AN359" s="105"/>
      <c r="AO359" s="105"/>
      <c r="AP359" s="105"/>
      <c r="AQ359" s="105"/>
      <c r="AR359" s="105"/>
      <c r="AS359" s="105"/>
      <c r="AT359" s="105">
        <f>Inventories!$D359</f>
        <v>0</v>
      </c>
      <c r="AU359" s="105">
        <f>'[2]Gripped Tools'!C359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Items'!C362</f>
        <v>0</v>
      </c>
      <c r="AF360" s="105"/>
      <c r="AG360" s="105"/>
      <c r="AH360" s="105"/>
      <c r="AI360" s="105"/>
      <c r="AJ360" s="105"/>
      <c r="AK360" s="105"/>
      <c r="AL360" s="105"/>
      <c r="AM360" s="105"/>
      <c r="AN360" s="105"/>
      <c r="AO360" s="105"/>
      <c r="AP360" s="105"/>
      <c r="AQ360" s="105"/>
      <c r="AR360" s="105"/>
      <c r="AS360" s="105"/>
      <c r="AT360" s="105">
        <f>Inventories!$D360</f>
        <v>0</v>
      </c>
      <c r="AU360" s="105">
        <f>'[2]Gripped Tools'!C360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Items'!C363</f>
        <v>0</v>
      </c>
      <c r="AF361" s="105"/>
      <c r="AG361" s="105"/>
      <c r="AH361" s="105"/>
      <c r="AI361" s="105"/>
      <c r="AJ361" s="105"/>
      <c r="AK361" s="105"/>
      <c r="AL361" s="105"/>
      <c r="AM361" s="105"/>
      <c r="AN361" s="105"/>
      <c r="AO361" s="105"/>
      <c r="AP361" s="105"/>
      <c r="AQ361" s="105"/>
      <c r="AR361" s="105"/>
      <c r="AS361" s="105"/>
      <c r="AT361" s="105">
        <f>Inventories!$D361</f>
        <v>0</v>
      </c>
      <c r="AU361" s="105">
        <f>'[2]Gripped Tools'!C361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Items'!C364</f>
        <v>0</v>
      </c>
      <c r="AF362" s="105"/>
      <c r="AG362" s="105"/>
      <c r="AH362" s="105"/>
      <c r="AI362" s="105"/>
      <c r="AJ362" s="105"/>
      <c r="AK362" s="105"/>
      <c r="AL362" s="105"/>
      <c r="AM362" s="105"/>
      <c r="AN362" s="105"/>
      <c r="AO362" s="105"/>
      <c r="AP362" s="105"/>
      <c r="AQ362" s="105"/>
      <c r="AR362" s="105"/>
      <c r="AS362" s="105"/>
      <c r="AT362" s="105">
        <f>Inventories!$D362</f>
        <v>0</v>
      </c>
      <c r="AU362" s="105">
        <f>'[2]Gripped Tools'!C362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Items'!C365</f>
        <v>0</v>
      </c>
      <c r="AF363" s="105"/>
      <c r="AG363" s="105"/>
      <c r="AH363" s="105"/>
      <c r="AI363" s="105"/>
      <c r="AJ363" s="105"/>
      <c r="AK363" s="105"/>
      <c r="AL363" s="105"/>
      <c r="AM363" s="105"/>
      <c r="AN363" s="105"/>
      <c r="AO363" s="105"/>
      <c r="AP363" s="105"/>
      <c r="AQ363" s="105"/>
      <c r="AR363" s="105"/>
      <c r="AS363" s="105"/>
      <c r="AT363" s="105">
        <f>Inventories!$D363</f>
        <v>0</v>
      </c>
      <c r="AU363" s="105">
        <f>'[2]Gripped Tools'!C363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Items'!C366</f>
        <v>0</v>
      </c>
      <c r="AF364" s="105"/>
      <c r="AG364" s="105"/>
      <c r="AH364" s="105"/>
      <c r="AI364" s="105"/>
      <c r="AJ364" s="105"/>
      <c r="AK364" s="105"/>
      <c r="AL364" s="105"/>
      <c r="AM364" s="105"/>
      <c r="AN364" s="105"/>
      <c r="AO364" s="105"/>
      <c r="AP364" s="105"/>
      <c r="AQ364" s="105"/>
      <c r="AR364" s="105"/>
      <c r="AS364" s="105"/>
      <c r="AT364" s="105">
        <f>Inventories!$D364</f>
        <v>0</v>
      </c>
      <c r="AU364" s="105">
        <f>'[2]Gripped Tools'!C364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Items'!C367</f>
        <v>0</v>
      </c>
      <c r="AF365" s="105"/>
      <c r="AG365" s="105"/>
      <c r="AH365" s="105"/>
      <c r="AI365" s="105"/>
      <c r="AJ365" s="105"/>
      <c r="AK365" s="105"/>
      <c r="AL365" s="105"/>
      <c r="AM365" s="105"/>
      <c r="AN365" s="105"/>
      <c r="AO365" s="105"/>
      <c r="AP365" s="105"/>
      <c r="AQ365" s="105"/>
      <c r="AR365" s="105"/>
      <c r="AS365" s="105"/>
      <c r="AT365" s="105">
        <f>Inventories!$D365</f>
        <v>0</v>
      </c>
      <c r="AU365" s="105">
        <f>'[2]Gripped Tools'!C365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Items'!C368</f>
        <v>0</v>
      </c>
      <c r="AF366" s="105"/>
      <c r="AG366" s="105"/>
      <c r="AH366" s="105"/>
      <c r="AI366" s="105"/>
      <c r="AJ366" s="105"/>
      <c r="AK366" s="105"/>
      <c r="AL366" s="105"/>
      <c r="AM366" s="105"/>
      <c r="AN366" s="105"/>
      <c r="AO366" s="105"/>
      <c r="AP366" s="105"/>
      <c r="AQ366" s="105"/>
      <c r="AR366" s="105"/>
      <c r="AS366" s="105"/>
      <c r="AT366" s="105">
        <f>Inventories!$D366</f>
        <v>0</v>
      </c>
      <c r="AU366" s="105">
        <f>'[2]Gripped Tools'!C366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Items'!C369</f>
        <v>0</v>
      </c>
      <c r="AF367" s="105"/>
      <c r="AG367" s="105"/>
      <c r="AH367" s="105"/>
      <c r="AI367" s="105"/>
      <c r="AJ367" s="105"/>
      <c r="AK367" s="105"/>
      <c r="AL367" s="105"/>
      <c r="AM367" s="105"/>
      <c r="AN367" s="105"/>
      <c r="AO367" s="105"/>
      <c r="AP367" s="105"/>
      <c r="AQ367" s="105"/>
      <c r="AR367" s="105"/>
      <c r="AS367" s="105"/>
      <c r="AT367" s="105">
        <f>Inventories!$D367</f>
        <v>0</v>
      </c>
      <c r="AU367" s="105">
        <f>'[2]Gripped Tools'!C367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Items'!C370</f>
        <v>0</v>
      </c>
      <c r="AF368" s="105"/>
      <c r="AG368" s="105"/>
      <c r="AH368" s="105"/>
      <c r="AI368" s="105"/>
      <c r="AJ368" s="105"/>
      <c r="AK368" s="105"/>
      <c r="AL368" s="105"/>
      <c r="AM368" s="105"/>
      <c r="AN368" s="105"/>
      <c r="AO368" s="105"/>
      <c r="AP368" s="105"/>
      <c r="AQ368" s="105"/>
      <c r="AR368" s="105"/>
      <c r="AS368" s="105"/>
      <c r="AT368" s="105">
        <f>Inventories!$D368</f>
        <v>0</v>
      </c>
      <c r="AU368" s="105">
        <f>'[2]Gripped Tools'!C368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Items'!C371</f>
        <v>0</v>
      </c>
      <c r="AF369" s="105"/>
      <c r="AG369" s="105"/>
      <c r="AH369" s="105"/>
      <c r="AI369" s="105"/>
      <c r="AJ369" s="105"/>
      <c r="AK369" s="105"/>
      <c r="AL369" s="105"/>
      <c r="AM369" s="105"/>
      <c r="AN369" s="105"/>
      <c r="AO369" s="105"/>
      <c r="AP369" s="105"/>
      <c r="AQ369" s="105"/>
      <c r="AR369" s="105"/>
      <c r="AS369" s="105"/>
      <c r="AT369" s="105">
        <f>Inventories!$D369</f>
        <v>0</v>
      </c>
      <c r="AU369" s="105">
        <f>'[2]Gripped Tools'!C369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Items'!C372</f>
        <v>0</v>
      </c>
      <c r="AF370" s="105"/>
      <c r="AG370" s="105"/>
      <c r="AH370" s="105"/>
      <c r="AI370" s="105"/>
      <c r="AJ370" s="105"/>
      <c r="AK370" s="105"/>
      <c r="AL370" s="105"/>
      <c r="AM370" s="105"/>
      <c r="AN370" s="105"/>
      <c r="AO370" s="105"/>
      <c r="AP370" s="105"/>
      <c r="AQ370" s="105"/>
      <c r="AR370" s="105"/>
      <c r="AS370" s="105"/>
      <c r="AT370" s="105">
        <f>Inventories!$D370</f>
        <v>0</v>
      </c>
      <c r="AU370" s="105">
        <f>'[2]Gripped Tools'!C370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Items'!C373</f>
        <v>0</v>
      </c>
      <c r="AF371" s="105"/>
      <c r="AG371" s="105"/>
      <c r="AH371" s="105"/>
      <c r="AI371" s="105"/>
      <c r="AJ371" s="105"/>
      <c r="AK371" s="105"/>
      <c r="AL371" s="105"/>
      <c r="AM371" s="105"/>
      <c r="AN371" s="105"/>
      <c r="AO371" s="105"/>
      <c r="AP371" s="105"/>
      <c r="AQ371" s="105"/>
      <c r="AR371" s="105"/>
      <c r="AS371" s="105"/>
      <c r="AT371" s="105">
        <f>Inventories!$D371</f>
        <v>0</v>
      </c>
      <c r="AU371" s="105">
        <f>'[2]Gripped Tools'!C371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Items'!C374</f>
        <v>0</v>
      </c>
      <c r="AF372" s="105"/>
      <c r="AG372" s="105"/>
      <c r="AH372" s="105"/>
      <c r="AI372" s="105"/>
      <c r="AJ372" s="105"/>
      <c r="AK372" s="105"/>
      <c r="AL372" s="105"/>
      <c r="AM372" s="105"/>
      <c r="AN372" s="105"/>
      <c r="AO372" s="105"/>
      <c r="AP372" s="105"/>
      <c r="AQ372" s="105"/>
      <c r="AR372" s="105"/>
      <c r="AS372" s="105"/>
      <c r="AT372" s="105">
        <f>Inventories!$D372</f>
        <v>0</v>
      </c>
      <c r="AU372" s="105">
        <f>'[2]Gripped Tools'!C372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Items'!C375</f>
        <v>0</v>
      </c>
      <c r="AF373" s="105"/>
      <c r="AG373" s="105"/>
      <c r="AH373" s="105"/>
      <c r="AI373" s="105"/>
      <c r="AJ373" s="105"/>
      <c r="AK373" s="105"/>
      <c r="AL373" s="105"/>
      <c r="AM373" s="105"/>
      <c r="AN373" s="105"/>
      <c r="AO373" s="105"/>
      <c r="AP373" s="105"/>
      <c r="AQ373" s="105"/>
      <c r="AR373" s="105"/>
      <c r="AS373" s="105"/>
      <c r="AT373" s="105">
        <f>Inventories!$D373</f>
        <v>0</v>
      </c>
      <c r="AU373" s="105">
        <f>'[2]Gripped Tools'!C373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Items'!C376</f>
        <v>0</v>
      </c>
      <c r="AF374" s="105"/>
      <c r="AG374" s="105"/>
      <c r="AH374" s="105"/>
      <c r="AI374" s="105"/>
      <c r="AJ374" s="105"/>
      <c r="AK374" s="105"/>
      <c r="AL374" s="105"/>
      <c r="AM374" s="105"/>
      <c r="AN374" s="105"/>
      <c r="AO374" s="105"/>
      <c r="AP374" s="105"/>
      <c r="AQ374" s="105"/>
      <c r="AR374" s="105"/>
      <c r="AS374" s="105"/>
      <c r="AT374" s="105">
        <f>Inventories!$D374</f>
        <v>0</v>
      </c>
      <c r="AU374" s="105">
        <f>'[2]Gripped Tools'!C374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Items'!C377</f>
        <v>0</v>
      </c>
      <c r="AF375" s="105"/>
      <c r="AG375" s="105"/>
      <c r="AH375" s="105"/>
      <c r="AI375" s="105"/>
      <c r="AJ375" s="105"/>
      <c r="AK375" s="105"/>
      <c r="AL375" s="105"/>
      <c r="AM375" s="105"/>
      <c r="AN375" s="105"/>
      <c r="AO375" s="105"/>
      <c r="AP375" s="105"/>
      <c r="AQ375" s="105"/>
      <c r="AR375" s="105"/>
      <c r="AS375" s="105"/>
      <c r="AT375" s="105">
        <f>Inventories!$D375</f>
        <v>0</v>
      </c>
      <c r="AU375" s="105">
        <f>'[2]Gripped Tools'!C375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Items'!C378</f>
        <v>0</v>
      </c>
      <c r="AF376" s="105"/>
      <c r="AG376" s="105"/>
      <c r="AH376" s="105"/>
      <c r="AI376" s="105"/>
      <c r="AJ376" s="105"/>
      <c r="AK376" s="105"/>
      <c r="AL376" s="105"/>
      <c r="AM376" s="105"/>
      <c r="AN376" s="105"/>
      <c r="AO376" s="105"/>
      <c r="AP376" s="105"/>
      <c r="AQ376" s="105"/>
      <c r="AR376" s="105"/>
      <c r="AS376" s="105"/>
      <c r="AT376" s="105">
        <f>Inventories!$D376</f>
        <v>0</v>
      </c>
      <c r="AU376" s="105">
        <f>'[2]Gripped Tools'!C376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Items'!C379</f>
        <v>0</v>
      </c>
      <c r="AF377" s="105"/>
      <c r="AG377" s="105"/>
      <c r="AH377" s="105"/>
      <c r="AI377" s="105"/>
      <c r="AJ377" s="105"/>
      <c r="AK377" s="105"/>
      <c r="AL377" s="105"/>
      <c r="AM377" s="105"/>
      <c r="AN377" s="105"/>
      <c r="AO377" s="105"/>
      <c r="AP377" s="105"/>
      <c r="AQ377" s="105"/>
      <c r="AR377" s="105"/>
      <c r="AS377" s="105"/>
      <c r="AT377" s="105">
        <f>Inventories!$D377</f>
        <v>0</v>
      </c>
      <c r="AU377" s="105">
        <f>'[2]Gripped Tools'!C377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Items'!C380</f>
        <v>0</v>
      </c>
      <c r="AF378" s="105"/>
      <c r="AG378" s="105"/>
      <c r="AH378" s="105"/>
      <c r="AI378" s="105"/>
      <c r="AJ378" s="105"/>
      <c r="AK378" s="105"/>
      <c r="AL378" s="105"/>
      <c r="AM378" s="105"/>
      <c r="AN378" s="105"/>
      <c r="AO378" s="105"/>
      <c r="AP378" s="105"/>
      <c r="AQ378" s="105"/>
      <c r="AR378" s="105"/>
      <c r="AS378" s="105"/>
      <c r="AT378" s="105">
        <f>Inventories!$D378</f>
        <v>0</v>
      </c>
      <c r="AU378" s="105">
        <f>'[2]Gripped Tools'!C378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Items'!C381</f>
        <v>0</v>
      </c>
      <c r="AF379" s="105"/>
      <c r="AG379" s="105"/>
      <c r="AH379" s="105"/>
      <c r="AI379" s="105"/>
      <c r="AJ379" s="105"/>
      <c r="AK379" s="105"/>
      <c r="AL379" s="105"/>
      <c r="AM379" s="105"/>
      <c r="AN379" s="105"/>
      <c r="AO379" s="105"/>
      <c r="AP379" s="105"/>
      <c r="AQ379" s="105"/>
      <c r="AR379" s="105"/>
      <c r="AS379" s="105"/>
      <c r="AT379" s="105">
        <f>Inventories!$D379</f>
        <v>0</v>
      </c>
      <c r="AU379" s="105">
        <f>'[2]Gripped Tools'!C379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Items'!C382</f>
        <v>0</v>
      </c>
      <c r="AF380" s="105"/>
      <c r="AG380" s="105"/>
      <c r="AH380" s="105"/>
      <c r="AI380" s="105"/>
      <c r="AJ380" s="105"/>
      <c r="AK380" s="105"/>
      <c r="AL380" s="105"/>
      <c r="AM380" s="105"/>
      <c r="AN380" s="105"/>
      <c r="AO380" s="105"/>
      <c r="AP380" s="105"/>
      <c r="AQ380" s="105"/>
      <c r="AR380" s="105"/>
      <c r="AS380" s="105"/>
      <c r="AT380" s="105">
        <f>Inventories!$D380</f>
        <v>0</v>
      </c>
      <c r="AU380" s="105">
        <f>'[2]Gripped Tools'!C380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Items'!C383</f>
        <v>0</v>
      </c>
      <c r="AF381" s="105"/>
      <c r="AG381" s="105"/>
      <c r="AH381" s="105"/>
      <c r="AI381" s="105"/>
      <c r="AJ381" s="105"/>
      <c r="AK381" s="105"/>
      <c r="AL381" s="105"/>
      <c r="AM381" s="105"/>
      <c r="AN381" s="105"/>
      <c r="AO381" s="105"/>
      <c r="AP381" s="105"/>
      <c r="AQ381" s="105"/>
      <c r="AR381" s="105"/>
      <c r="AS381" s="105"/>
      <c r="AT381" s="105">
        <f>Inventories!$D381</f>
        <v>0</v>
      </c>
      <c r="AU381" s="105">
        <f>'[2]Gripped Tools'!C381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Items'!C384</f>
        <v>0</v>
      </c>
      <c r="AF382" s="105"/>
      <c r="AG382" s="105"/>
      <c r="AH382" s="105"/>
      <c r="AI382" s="105"/>
      <c r="AJ382" s="105"/>
      <c r="AK382" s="105"/>
      <c r="AL382" s="105"/>
      <c r="AM382" s="105"/>
      <c r="AN382" s="105"/>
      <c r="AO382" s="105"/>
      <c r="AP382" s="105"/>
      <c r="AQ382" s="105"/>
      <c r="AR382" s="105"/>
      <c r="AS382" s="105"/>
      <c r="AT382" s="105">
        <f>Inventories!$D382</f>
        <v>0</v>
      </c>
      <c r="AU382" s="105">
        <f>'[2]Gripped Tools'!C382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Items'!C385</f>
        <v>0</v>
      </c>
      <c r="AF383" s="105"/>
      <c r="AG383" s="105"/>
      <c r="AH383" s="105"/>
      <c r="AI383" s="105"/>
      <c r="AJ383" s="105"/>
      <c r="AK383" s="105"/>
      <c r="AL383" s="105"/>
      <c r="AM383" s="105"/>
      <c r="AN383" s="105"/>
      <c r="AO383" s="105"/>
      <c r="AP383" s="105"/>
      <c r="AQ383" s="105"/>
      <c r="AR383" s="105"/>
      <c r="AS383" s="105"/>
      <c r="AT383" s="105">
        <f>Inventories!$D383</f>
        <v>0</v>
      </c>
      <c r="AU383" s="105">
        <f>'[2]Gripped Tools'!C383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Items'!C386</f>
        <v>0</v>
      </c>
      <c r="AF384" s="105"/>
      <c r="AG384" s="105"/>
      <c r="AH384" s="105"/>
      <c r="AI384" s="105"/>
      <c r="AJ384" s="105"/>
      <c r="AK384" s="105"/>
      <c r="AL384" s="105"/>
      <c r="AM384" s="105"/>
      <c r="AN384" s="105"/>
      <c r="AO384" s="105"/>
      <c r="AP384" s="105"/>
      <c r="AQ384" s="105"/>
      <c r="AR384" s="105"/>
      <c r="AS384" s="105"/>
      <c r="AT384" s="105">
        <f>Inventories!$D384</f>
        <v>0</v>
      </c>
      <c r="AU384" s="105">
        <f>'[2]Gripped Tools'!C384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Items'!C387</f>
        <v>0</v>
      </c>
      <c r="AF385" s="105"/>
      <c r="AG385" s="105"/>
      <c r="AH385" s="105"/>
      <c r="AI385" s="105"/>
      <c r="AJ385" s="105"/>
      <c r="AK385" s="105"/>
      <c r="AL385" s="105"/>
      <c r="AM385" s="105"/>
      <c r="AN385" s="105"/>
      <c r="AO385" s="105"/>
      <c r="AP385" s="105"/>
      <c r="AQ385" s="105"/>
      <c r="AR385" s="105"/>
      <c r="AS385" s="105"/>
      <c r="AT385" s="105">
        <f>Inventories!$D385</f>
        <v>0</v>
      </c>
      <c r="AU385" s="105">
        <f>'[2]Gripped Tools'!C385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Items'!C388</f>
        <v>0</v>
      </c>
      <c r="AF386" s="105"/>
      <c r="AG386" s="105"/>
      <c r="AH386" s="105"/>
      <c r="AI386" s="105"/>
      <c r="AJ386" s="105"/>
      <c r="AK386" s="105"/>
      <c r="AL386" s="105"/>
      <c r="AM386" s="105"/>
      <c r="AN386" s="105"/>
      <c r="AO386" s="105"/>
      <c r="AP386" s="105"/>
      <c r="AQ386" s="105"/>
      <c r="AR386" s="105"/>
      <c r="AS386" s="105"/>
      <c r="AT386" s="105">
        <f>Inventories!$D386</f>
        <v>0</v>
      </c>
      <c r="AU386" s="105">
        <f>'[2]Gripped Tools'!C386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Items'!C389</f>
        <v>0</v>
      </c>
      <c r="AF387" s="105"/>
      <c r="AG387" s="105"/>
      <c r="AH387" s="105"/>
      <c r="AI387" s="105"/>
      <c r="AJ387" s="105"/>
      <c r="AK387" s="105"/>
      <c r="AL387" s="105"/>
      <c r="AM387" s="105"/>
      <c r="AN387" s="105"/>
      <c r="AO387" s="105"/>
      <c r="AP387" s="105"/>
      <c r="AQ387" s="105"/>
      <c r="AR387" s="105"/>
      <c r="AS387" s="105"/>
      <c r="AT387" s="105">
        <f>Inventories!$D387</f>
        <v>0</v>
      </c>
      <c r="AU387" s="105">
        <f>'[2]Gripped Tools'!C387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Items'!C390</f>
        <v>0</v>
      </c>
      <c r="AF388" s="105"/>
      <c r="AG388" s="105"/>
      <c r="AH388" s="105"/>
      <c r="AI388" s="105"/>
      <c r="AJ388" s="105"/>
      <c r="AK388" s="105"/>
      <c r="AL388" s="105"/>
      <c r="AM388" s="105"/>
      <c r="AN388" s="105"/>
      <c r="AO388" s="105"/>
      <c r="AP388" s="105"/>
      <c r="AQ388" s="105"/>
      <c r="AR388" s="105"/>
      <c r="AS388" s="105"/>
      <c r="AT388" s="105">
        <f>Inventories!$D388</f>
        <v>0</v>
      </c>
      <c r="AU388" s="105">
        <f>'[2]Gripped Tools'!C388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Items'!C391</f>
        <v>0</v>
      </c>
      <c r="AF389" s="105"/>
      <c r="AG389" s="105"/>
      <c r="AH389" s="105"/>
      <c r="AI389" s="105"/>
      <c r="AJ389" s="105"/>
      <c r="AK389" s="105"/>
      <c r="AL389" s="105"/>
      <c r="AM389" s="105"/>
      <c r="AN389" s="105"/>
      <c r="AO389" s="105"/>
      <c r="AP389" s="105"/>
      <c r="AQ389" s="105"/>
      <c r="AR389" s="105"/>
      <c r="AS389" s="105"/>
      <c r="AT389" s="105">
        <f>Inventories!$D389</f>
        <v>0</v>
      </c>
      <c r="AU389" s="105">
        <f>'[2]Gripped Tools'!C389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Items'!C392</f>
        <v>0</v>
      </c>
      <c r="AF390" s="105"/>
      <c r="AG390" s="105"/>
      <c r="AH390" s="105"/>
      <c r="AI390" s="105"/>
      <c r="AJ390" s="105"/>
      <c r="AK390" s="105"/>
      <c r="AL390" s="105"/>
      <c r="AM390" s="105"/>
      <c r="AN390" s="105"/>
      <c r="AO390" s="105"/>
      <c r="AP390" s="105"/>
      <c r="AQ390" s="105"/>
      <c r="AR390" s="105"/>
      <c r="AS390" s="105"/>
      <c r="AT390" s="105">
        <f>Inventories!$D390</f>
        <v>0</v>
      </c>
      <c r="AU390" s="105">
        <f>'[2]Gripped Tools'!C390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Items'!C393</f>
        <v>0</v>
      </c>
      <c r="AF391" s="105"/>
      <c r="AG391" s="105"/>
      <c r="AH391" s="105"/>
      <c r="AI391" s="105"/>
      <c r="AJ391" s="105"/>
      <c r="AK391" s="105"/>
      <c r="AL391" s="105"/>
      <c r="AM391" s="105"/>
      <c r="AN391" s="105"/>
      <c r="AO391" s="105"/>
      <c r="AP391" s="105"/>
      <c r="AQ391" s="105"/>
      <c r="AR391" s="105"/>
      <c r="AS391" s="105"/>
      <c r="AT391" s="105">
        <f>Inventories!$D391</f>
        <v>0</v>
      </c>
      <c r="AU391" s="105">
        <f>'[2]Gripped Tools'!C391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Items'!C394</f>
        <v>0</v>
      </c>
      <c r="AF392" s="105"/>
      <c r="AG392" s="105"/>
      <c r="AH392" s="105"/>
      <c r="AI392" s="105"/>
      <c r="AJ392" s="105"/>
      <c r="AK392" s="105"/>
      <c r="AL392" s="105"/>
      <c r="AM392" s="105"/>
      <c r="AN392" s="105"/>
      <c r="AO392" s="105"/>
      <c r="AP392" s="105"/>
      <c r="AQ392" s="105"/>
      <c r="AR392" s="105"/>
      <c r="AS392" s="105"/>
      <c r="AT392" s="105">
        <f>Inventories!$D392</f>
        <v>0</v>
      </c>
      <c r="AU392" s="105">
        <f>'[2]Gripped Tools'!C392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Items'!C395</f>
        <v>0</v>
      </c>
      <c r="AF393" s="105"/>
      <c r="AG393" s="105"/>
      <c r="AH393" s="105"/>
      <c r="AI393" s="105"/>
      <c r="AJ393" s="105"/>
      <c r="AK393" s="105"/>
      <c r="AL393" s="105"/>
      <c r="AM393" s="105"/>
      <c r="AN393" s="105"/>
      <c r="AO393" s="105"/>
      <c r="AP393" s="105"/>
      <c r="AQ393" s="105"/>
      <c r="AR393" s="105"/>
      <c r="AS393" s="105"/>
      <c r="AT393" s="105">
        <f>Inventories!$D393</f>
        <v>0</v>
      </c>
      <c r="AU393" s="105">
        <f>'[2]Gripped Tools'!C393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Items'!C396</f>
        <v>0</v>
      </c>
      <c r="AF394" s="105"/>
      <c r="AG394" s="105"/>
      <c r="AH394" s="105"/>
      <c r="AI394" s="105"/>
      <c r="AJ394" s="105"/>
      <c r="AK394" s="105"/>
      <c r="AL394" s="105"/>
      <c r="AM394" s="105"/>
      <c r="AN394" s="105"/>
      <c r="AO394" s="105"/>
      <c r="AP394" s="105"/>
      <c r="AQ394" s="105"/>
      <c r="AR394" s="105"/>
      <c r="AS394" s="105"/>
      <c r="AT394" s="105">
        <f>Inventories!$D394</f>
        <v>0</v>
      </c>
      <c r="AU394" s="105">
        <f>'[2]Gripped Tools'!C394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Items'!C397</f>
        <v>0</v>
      </c>
      <c r="AF395" s="105"/>
      <c r="AG395" s="105"/>
      <c r="AH395" s="105"/>
      <c r="AI395" s="105"/>
      <c r="AJ395" s="105"/>
      <c r="AK395" s="105"/>
      <c r="AL395" s="105"/>
      <c r="AM395" s="105"/>
      <c r="AN395" s="105"/>
      <c r="AO395" s="105"/>
      <c r="AP395" s="105"/>
      <c r="AQ395" s="105"/>
      <c r="AR395" s="105"/>
      <c r="AS395" s="105"/>
      <c r="AT395" s="105">
        <f>Inventories!$D395</f>
        <v>0</v>
      </c>
      <c r="AU395" s="105">
        <f>'[2]Gripped Tools'!C395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Items'!C398</f>
        <v>0</v>
      </c>
      <c r="AF396" s="105"/>
      <c r="AG396" s="105"/>
      <c r="AH396" s="105"/>
      <c r="AI396" s="105"/>
      <c r="AJ396" s="105"/>
      <c r="AK396" s="105"/>
      <c r="AL396" s="105"/>
      <c r="AM396" s="105"/>
      <c r="AN396" s="105"/>
      <c r="AO396" s="105"/>
      <c r="AP396" s="105"/>
      <c r="AQ396" s="105"/>
      <c r="AR396" s="105"/>
      <c r="AS396" s="105"/>
      <c r="AT396" s="105">
        <f>Inventories!$D396</f>
        <v>0</v>
      </c>
      <c r="AU396" s="105">
        <f>'[2]Gripped Tools'!C396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Items'!C399</f>
        <v>0</v>
      </c>
      <c r="AF397" s="105"/>
      <c r="AG397" s="105"/>
      <c r="AH397" s="105"/>
      <c r="AI397" s="105"/>
      <c r="AJ397" s="105"/>
      <c r="AK397" s="105"/>
      <c r="AL397" s="105"/>
      <c r="AM397" s="105"/>
      <c r="AN397" s="105"/>
      <c r="AO397" s="105"/>
      <c r="AP397" s="105"/>
      <c r="AQ397" s="105"/>
      <c r="AR397" s="105"/>
      <c r="AS397" s="105"/>
      <c r="AT397" s="105">
        <f>Inventories!$D397</f>
        <v>0</v>
      </c>
      <c r="AU397" s="105">
        <f>'[2]Gripped Tools'!C397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Items'!C400</f>
        <v>0</v>
      </c>
      <c r="AF398" s="105"/>
      <c r="AG398" s="105"/>
      <c r="AH398" s="105"/>
      <c r="AI398" s="105"/>
      <c r="AJ398" s="105"/>
      <c r="AK398" s="105"/>
      <c r="AL398" s="105"/>
      <c r="AM398" s="105"/>
      <c r="AN398" s="105"/>
      <c r="AO398" s="105"/>
      <c r="AP398" s="105"/>
      <c r="AQ398" s="105"/>
      <c r="AR398" s="105"/>
      <c r="AS398" s="105"/>
      <c r="AT398" s="105">
        <f>Inventories!$D398</f>
        <v>0</v>
      </c>
      <c r="AU398" s="105">
        <f>'[2]Gripped Tools'!C398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Items'!C401</f>
        <v>0</v>
      </c>
      <c r="AF399" s="105"/>
      <c r="AG399" s="105"/>
      <c r="AH399" s="105"/>
      <c r="AI399" s="105"/>
      <c r="AJ399" s="105"/>
      <c r="AK399" s="105"/>
      <c r="AL399" s="105"/>
      <c r="AM399" s="105"/>
      <c r="AN399" s="105"/>
      <c r="AO399" s="105"/>
      <c r="AP399" s="105"/>
      <c r="AQ399" s="105"/>
      <c r="AR399" s="105"/>
      <c r="AS399" s="105"/>
      <c r="AT399" s="105">
        <f>Inventories!$D399</f>
        <v>0</v>
      </c>
      <c r="AU399" s="105">
        <f>'[2]Gripped Tools'!C399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Items'!C402</f>
        <v>0</v>
      </c>
      <c r="AF400" s="105"/>
      <c r="AG400" s="105"/>
      <c r="AH400" s="105"/>
      <c r="AI400" s="105"/>
      <c r="AJ400" s="105"/>
      <c r="AK400" s="105"/>
      <c r="AL400" s="105"/>
      <c r="AM400" s="105"/>
      <c r="AN400" s="105"/>
      <c r="AO400" s="105"/>
      <c r="AP400" s="105"/>
      <c r="AQ400" s="105"/>
      <c r="AR400" s="105"/>
      <c r="AS400" s="105"/>
      <c r="AT400" s="105">
        <f>Inventories!$D400</f>
        <v>0</v>
      </c>
      <c r="AU400" s="105">
        <f>'[2]Gripped Tools'!C400</f>
        <v>0</v>
      </c>
      <c r="AV400" s="105">
        <f>'[2]Pogo Sticks'!$C400</f>
        <v>0</v>
      </c>
      <c r="AW400" s="105">
        <f>'[1]Custom Objects'!$C395</f>
        <v>0</v>
      </c>
      <c r="AX400" s="105"/>
      <c r="AY400" s="105">
        <f>'[3]Items (MC)'!A400</f>
        <v>0</v>
      </c>
      <c r="AZ400" s="105">
        <f>'[3]Blocks (MC)'!A400</f>
        <v>0</v>
      </c>
    </row>
    <row r="401" spans="31:49" x14ac:dyDescent="0.2">
      <c r="AE401" s="105">
        <f xml:space="preserve"> '[2]Molded Items'!C403</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Items'!C404</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Items'!C405</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Items'!C406</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Items'!C407</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Items'!C408</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Items'!C409</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Items'!C410</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Items'!C411</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Items'!C412</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Items'!C413</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Items'!C414</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AF1387"/>
  <sheetViews>
    <sheetView workbookViewId="0">
      <pane ySplit="1" topLeftCell="A1357" activePane="bottomLeft" state="frozen"/>
      <selection activeCell="I33" sqref="I33"/>
      <selection pane="bottomLeft" activeCell="A1366" sqref="A1366"/>
    </sheetView>
  </sheetViews>
  <sheetFormatPr defaultColWidth="17.28515625" defaultRowHeight="15.75" customHeight="1" x14ac:dyDescent="0.2"/>
  <cols>
    <col min="1" max="1" width="7.28515625" style="139" customWidth="1"/>
    <col min="2" max="2" width="6.28515625" style="139" bestFit="1" customWidth="1"/>
    <col min="3" max="3" width="7" style="139" bestFit="1" customWidth="1"/>
    <col min="4" max="4" width="14.7109375" style="139" bestFit="1"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25">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25">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25">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25">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25">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25">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25">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25">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25">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25">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25">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25">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25">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25">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25">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25">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25">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25">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25">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25">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25">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25">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25">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25">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25">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25">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25">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25">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25">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25">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25">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25">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25">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25">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25">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25">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25">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25">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25">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25">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25">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25">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25">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25">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25">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25">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25">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25">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25">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25">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25">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25">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25">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25">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25">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25">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25">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25">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25">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25">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25">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25">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25">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25">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25">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25">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25">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25">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25">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25">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25">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25">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25">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25">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25">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25">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25">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25">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25">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25">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25">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25">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25">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25">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25">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25">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25">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25">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25">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25">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25">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25">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25">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25">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25">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25">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25">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25">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25">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25">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25">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25">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25">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25">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25">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25">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25">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25">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25">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25">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25">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25">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25">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25">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25">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25">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25">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25">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25">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25">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25">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25">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25">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25">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25">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25">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25">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25">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25">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25">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25">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25">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25">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25">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25">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25">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25">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25">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25">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25">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25">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25">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25">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25">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25">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25">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25">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25">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25">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25">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25">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25">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25">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25">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25">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25">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25">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25">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25">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25">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25">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25">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25">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25">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25">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25">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25">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25">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25">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25">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25">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25">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25">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25">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25">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25">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25">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25">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25">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25">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25">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25">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25">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25">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Objects!$K$45</f>
        <v>Cartridge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25">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Objects!$K$45</f>
        <v>Cartridge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25">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25">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25">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25">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25">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25">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25">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25">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25">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25">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25">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25">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25">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25">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25">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25">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25">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25">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25">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25">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25">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25">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25">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25">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25">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25">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25">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25">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25">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25">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25">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25">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25">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25">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25">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25">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25">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25">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25">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25">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25">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25">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25">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25">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25">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25">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25">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25">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25">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25">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25">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25">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25">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25">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25">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25">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25">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25">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25">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25">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25">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25">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25">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25">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25">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25">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25">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25">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25">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25">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25">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25">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25">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25">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25">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25">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25">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25">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25">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25">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25">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25">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25">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25">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25">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25">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25">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25">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25">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25">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25">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25">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25">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25">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25">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25">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25">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25">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25">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25">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25">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25">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25">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25">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25">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25">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25">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25">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25">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25">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25">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25">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25">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25">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25">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25">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25">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25">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25">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25">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25">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25">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25">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25">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25">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25">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25">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25">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25">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25">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25">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25">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25">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25">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25">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25">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25">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25">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25">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25">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25">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25">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25">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25">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25">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25">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25">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25">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25">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25">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25">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25">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25">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25">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25">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25">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25">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25">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25">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25">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25">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25">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25">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25">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25">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25">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25">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25">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25">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25">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25">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25">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25">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25">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25">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25">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25">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25">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25">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25">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25">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25">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25">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25">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25">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25">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25">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25">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25">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25">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25">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25">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25">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25">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25">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25">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25">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25">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25">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25">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25">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25">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25">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25">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25">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25">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25">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25">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25">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25">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25">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25">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25">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25">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25">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25">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25">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25">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25">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25">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25">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25">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25">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25">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25">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25">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25">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25">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25">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25">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25">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25">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25">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25">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25">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25">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25">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25">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25">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25">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25">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25">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25">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25">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25">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25">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25">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25">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25">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25">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25">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25">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25">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25">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25">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25">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25">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25">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25">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25">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25">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25">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25">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25">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25">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25">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25">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25">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25">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25">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25">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25">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25">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25">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25">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25">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25">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25">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25">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25">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25">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25">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25">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25">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25">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25">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25">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25">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25">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25">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25">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25">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25">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25">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25">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25">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25">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25">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25">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25">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25">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25">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25">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25">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25">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25">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25">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25">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25">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25">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25">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25">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25">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25">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25">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25">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25">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25">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25">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25">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25">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25">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25">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25">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25">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25">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25">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25">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25">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25">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25">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25">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25">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25">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25">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25">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25">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25">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25">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25">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25">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25">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25">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25">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25">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25">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25">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25">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25">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25">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25">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25">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25">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25">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25">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25">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25">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25">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25">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25">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25">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25">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25">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25">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25">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25">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25">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25">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25">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25">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25">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25">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25">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25">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25">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25">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25">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25">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25">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25">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25">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25">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25">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25">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25">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25">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25">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25">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25">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25">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25">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25">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25">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25">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25">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25">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25">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25">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25">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25">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25">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25">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25">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25">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25">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25">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25">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25">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25">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25">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25">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25">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25">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25">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25">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25">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25">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25">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25">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25">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25">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25">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25">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25">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25">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25">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25">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25">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25">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25">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25">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25">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25">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25">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25">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25">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25">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25">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25">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25">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25">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25">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25">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25">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25">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25">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25">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25">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25">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25">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25">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25">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25">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25">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25">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25">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25">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25">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25">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25">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25">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25">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25">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25">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25">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25">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25">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25">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25">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25">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25">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25">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25">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25">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25">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25">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25">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25">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25">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25">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25">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25">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25">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25">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25">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25">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25">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25">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25">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25">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25">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25">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25">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25">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25">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25">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25">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25">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25">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25">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25">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25">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25">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25">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25">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25">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25">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25">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25">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25">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25">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25">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25">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25">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25">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25">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25">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25">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25">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25">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25">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25">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25">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25">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25">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25">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25">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25">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25">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25">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25">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25">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25">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25">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25">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25">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25">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25">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25">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25">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25">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25">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25">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25">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25">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25">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25">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25">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25">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25">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25">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25">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25">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25">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25">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25">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25">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25">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25">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25">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25">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25">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25">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25">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25">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25">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25">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25">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25">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25">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25">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25">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25">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25">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25">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25">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25">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25">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25">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25">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25">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25">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25">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25">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25">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25">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25">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25">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25">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25">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25">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25">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25">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25">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25">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25">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25">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25">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25">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25">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25">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25">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25">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25">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25">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25">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25">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25">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25">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25">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25">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25">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25">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25">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25">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25">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25">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25">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25">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25">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25">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25">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25">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25">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25">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25">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25">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25">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25">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25">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25">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25">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25">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25">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25">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25">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25">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25">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25">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25">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25">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25">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25">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25">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25">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25">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25">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25">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25">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25">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25">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25">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25">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25">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25">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25">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25">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25">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25">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25">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25">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25">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25">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25">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25">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25">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25">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25">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25">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25">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25">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25">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25">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25">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25">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25">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25">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25">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25">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25">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25">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25">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25">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25">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25">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25">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25">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25">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25">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25">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25">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25">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25">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25">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25">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25">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25">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25">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25">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25">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25">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25">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25">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25">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25">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25">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25">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25">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25">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25">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25">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25">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25">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25">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25">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25">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25">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25">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25">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25">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25">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25">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25">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25">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25">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25">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25">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25">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25">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25">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25">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25">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25">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25">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25">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25">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25">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25">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25">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25">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25">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25">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25">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25">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25">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25">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25">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25">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25">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25">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25">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25">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25">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25">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25">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25">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25">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25">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25">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25">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25">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25">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25">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25">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25">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25">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25">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25">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25">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25">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25">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25">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25">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25">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25">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25">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25">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25">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25">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25">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25">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25">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25">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25">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25">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25">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25">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25">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25">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25">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25">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25">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25">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25">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25">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25">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25">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25">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
      <c r="A1168" s="155" t="str">
        <f>'[2]Blocks (Poly)'!A2</f>
        <v>1.3.2</v>
      </c>
      <c r="E1168" s="139" t="str">
        <f>Objects!Z2</f>
        <v>Block (AF Resin)</v>
      </c>
      <c r="F1168" s="140">
        <v>1</v>
      </c>
      <c r="O1168" s="171" t="str">
        <f>Objects!$K$94</f>
        <v>Cartridge (Carbon Monoxide)</v>
      </c>
      <c r="P1168" s="140">
        <v>1</v>
      </c>
    </row>
    <row r="1169" spans="1:28" ht="15.75" customHeight="1" x14ac:dyDescent="0.2">
      <c r="A1169" s="155" t="str">
        <f>'[2]Blocks (Poly)'!A3</f>
        <v>1.0.0</v>
      </c>
      <c r="E1169" s="139" t="str">
        <f>Objects!Z3</f>
        <v>Block (ABS)</v>
      </c>
      <c r="F1169" s="140">
        <v>1</v>
      </c>
      <c r="O1169" s="171" t="str">
        <f>Objects!$K$94</f>
        <v>Cartridge (Carbon Monoxide)</v>
      </c>
      <c r="P1169" s="140">
        <v>1</v>
      </c>
    </row>
    <row r="1170" spans="1:28" ht="15.75" customHeight="1" x14ac:dyDescent="0.2">
      <c r="A1170" s="155"/>
      <c r="E1170" s="139" t="str">
        <f>Objects!Z4</f>
        <v>Block (Alkyd Resin)</v>
      </c>
      <c r="F1170" s="140">
        <v>1</v>
      </c>
      <c r="O1170" s="171" t="str">
        <f>Objects!$K$94</f>
        <v>Cartridge (Carbon Monoxide)</v>
      </c>
      <c r="P1170" s="140">
        <v>1</v>
      </c>
    </row>
    <row r="1171" spans="1:28" ht="15.75" customHeight="1" x14ac:dyDescent="0.2">
      <c r="A1171" s="155" t="str">
        <f>'[2]Blocks (Poly)'!A5</f>
        <v>1.0.0</v>
      </c>
      <c r="E1171" s="139" t="str">
        <f>Objects!Z5</f>
        <v>Block (A-PET)</v>
      </c>
      <c r="F1171" s="140">
        <v>1</v>
      </c>
      <c r="O1171" s="171" t="str">
        <f>Objects!$K$94</f>
        <v>Cartridge (Carbon Monoxide)</v>
      </c>
      <c r="P1171" s="140">
        <v>1</v>
      </c>
    </row>
    <row r="1172" spans="1:28" ht="15.75" customHeight="1" x14ac:dyDescent="0.2">
      <c r="A1172" s="155" t="str">
        <f>'[2]Blocks (Poly)'!A6</f>
        <v>1.1.0</v>
      </c>
      <c r="E1172" s="139" t="str">
        <f>Objects!Z6</f>
        <v>Block (BIIR)</v>
      </c>
      <c r="F1172" s="140">
        <v>1</v>
      </c>
      <c r="O1172" s="171" t="str">
        <f>Objects!$K$94</f>
        <v>Cartridge (Carbon Monoxide)</v>
      </c>
      <c r="P1172" s="140">
        <v>1</v>
      </c>
    </row>
    <row r="1173" spans="1:28" ht="15.75" customHeight="1" x14ac:dyDescent="0.2">
      <c r="A1173" s="155" t="str">
        <f>'[2]Blocks (Poly)'!A7</f>
        <v>1.1.0</v>
      </c>
      <c r="E1173" s="139" t="str">
        <f>Objects!Z7</f>
        <v>Block (Carbon Fiber)</v>
      </c>
      <c r="F1173" s="140">
        <v>1</v>
      </c>
      <c r="O1173" s="171" t="str">
        <f>Objects!$K$94</f>
        <v>Cartridge (Carbon Monoxide)</v>
      </c>
      <c r="P1173" s="140">
        <v>1</v>
      </c>
    </row>
    <row r="1174" spans="1:28" ht="15.75" customHeight="1" x14ac:dyDescent="0.2">
      <c r="A1174" s="155"/>
      <c r="E1174" s="139" t="str">
        <f>Objects!Z8</f>
        <v>Block (CTAP)</v>
      </c>
      <c r="F1174" s="140">
        <v>1</v>
      </c>
      <c r="O1174" s="171" t="str">
        <f>Objects!$K$94</f>
        <v>Cartridge (Carbon Monoxide)</v>
      </c>
      <c r="P1174" s="140">
        <v>1</v>
      </c>
    </row>
    <row r="1175" spans="1:28" ht="15.75" customHeight="1" x14ac:dyDescent="0.2">
      <c r="A1175" s="155" t="str">
        <f>'[2]Blocks (Poly)'!A9</f>
        <v>1.0.0</v>
      </c>
      <c r="E1175" s="139" t="str">
        <f>Objects!Z9</f>
        <v>Block (Cellulose)</v>
      </c>
      <c r="F1175" s="140">
        <v>1</v>
      </c>
      <c r="O1175" s="171" t="str">
        <f>Objects!$K$94</f>
        <v>Cartridge (Carbon Monoxide)</v>
      </c>
      <c r="P1175" s="140">
        <v>1</v>
      </c>
    </row>
    <row r="1176" spans="1:28" ht="15.75" customHeight="1" x14ac:dyDescent="0.2">
      <c r="A1176" s="155" t="str">
        <f>'[2]Blocks (Poly)'!A10</f>
        <v>1.1.0</v>
      </c>
      <c r="E1176" s="139" t="str">
        <f>Objects!Z10</f>
        <v>Block (Chitin)</v>
      </c>
      <c r="F1176" s="140">
        <v>1</v>
      </c>
      <c r="O1176" s="171" t="str">
        <f>Objects!$K$94</f>
        <v>Cartridge (Carbon Monoxide)</v>
      </c>
      <c r="P1176" s="140">
        <v>1</v>
      </c>
    </row>
    <row r="1177" spans="1:28" ht="15.75" customHeight="1" x14ac:dyDescent="0.2">
      <c r="A1177" s="155" t="str">
        <f>'[2]Blocks (Poly)'!A11</f>
        <v>1.1.0</v>
      </c>
      <c r="E1177" s="139" t="str">
        <f>Objects!Z11</f>
        <v>Block (CIIR)</v>
      </c>
      <c r="F1177" s="140">
        <v>1</v>
      </c>
      <c r="O1177" s="171" t="str">
        <f>Objects!$K$94</f>
        <v>Cartridge (Carbon Monoxide)</v>
      </c>
      <c r="P1177" s="140">
        <v>1</v>
      </c>
    </row>
    <row r="1178" spans="1:28" ht="15.75" customHeight="1" x14ac:dyDescent="0.2">
      <c r="A1178" s="155" t="str">
        <f>'[2]Blocks (Poly)'!A12</f>
        <v>1.1.2</v>
      </c>
      <c r="E1178" s="139" t="str">
        <f>Objects!Z12</f>
        <v>Block (Epoxy Resin)</v>
      </c>
      <c r="F1178" s="140">
        <v>1</v>
      </c>
      <c r="O1178" s="171" t="str">
        <f>Objects!$K$94</f>
        <v>Cartridge (Carbon Monoxide)</v>
      </c>
      <c r="P1178" s="140">
        <v>1</v>
      </c>
    </row>
    <row r="1179" spans="1:28" ht="15.75" customHeight="1" x14ac:dyDescent="0.2">
      <c r="A1179" s="155"/>
      <c r="E1179" s="139" t="str">
        <f>Objects!Z13</f>
        <v>Block (NRE)</v>
      </c>
      <c r="F1179" s="140">
        <v>1</v>
      </c>
      <c r="O1179" s="171" t="str">
        <f>Objects!$K$94</f>
        <v>Cartridge (Carbon Monoxide)</v>
      </c>
      <c r="P1179" s="140">
        <v>1</v>
      </c>
    </row>
    <row r="1180" spans="1:28" ht="15.75" customHeight="1" x14ac:dyDescent="0.2">
      <c r="A1180" s="155" t="str">
        <f>'[2]Blocks (Poly)'!A14</f>
        <v>1.1.0</v>
      </c>
      <c r="E1180" s="139" t="str">
        <f>Objects!Z14</f>
        <v>Block (EPM)</v>
      </c>
      <c r="F1180" s="140">
        <v>1</v>
      </c>
      <c r="O1180" s="171" t="str">
        <f>Objects!$K$94</f>
        <v>Cartridge (Carbon Monoxide)</v>
      </c>
      <c r="P1180" s="140">
        <v>1</v>
      </c>
    </row>
    <row r="1181" spans="1:28" ht="15.75" customHeight="1" x14ac:dyDescent="0.2">
      <c r="A1181" s="155" t="str">
        <f>'[2]Blocks (Poly)'!A15</f>
        <v>1.1.0</v>
      </c>
      <c r="E1181" s="139" t="str">
        <f>Objects!Z15</f>
        <v>Block (EPDM)</v>
      </c>
      <c r="F1181" s="140">
        <v>1</v>
      </c>
      <c r="O1181" s="171" t="str">
        <f>Objects!$K$94</f>
        <v>Cartridge (Carbon Monoxide)</v>
      </c>
      <c r="P1181" s="140">
        <v>1</v>
      </c>
    </row>
    <row r="1182" spans="1:28" ht="15.75" customHeight="1" x14ac:dyDescent="0.2">
      <c r="A1182" s="155" t="str">
        <f>'[2]Blocks (Poly)'!A16</f>
        <v>1.1.0</v>
      </c>
      <c r="E1182" s="139" t="str">
        <f>Objects!Z16</f>
        <v>Block (EVA)</v>
      </c>
      <c r="F1182" s="140">
        <v>1</v>
      </c>
      <c r="O1182" s="171" t="str">
        <f>Objects!$K$94</f>
        <v>Cartridge (Carbon Monoxide)</v>
      </c>
      <c r="P1182" s="140">
        <v>1</v>
      </c>
    </row>
    <row r="1183" spans="1:28" ht="15.75" customHeight="1" x14ac:dyDescent="0.2">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
      <c r="A1184" s="155" t="str">
        <f>'[2]Blocks (Poly)'!A18</f>
        <v>1.1.0</v>
      </c>
      <c r="E1184" s="139" t="str">
        <f>Objects!Z18</f>
        <v>Block (HNBR)</v>
      </c>
      <c r="F1184" s="140">
        <v>1</v>
      </c>
      <c r="O1184" s="171" t="str">
        <f>Objects!$K$94</f>
        <v>Cartridge (Carbon Monoxide)</v>
      </c>
      <c r="P1184" s="140">
        <v>1</v>
      </c>
    </row>
    <row r="1185" spans="1:28" ht="15.75" customHeight="1" x14ac:dyDescent="0.2">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
      <c r="A1186" s="155"/>
      <c r="E1186" s="139" t="str">
        <f>Objects!Z20</f>
        <v>Block (Lignin)</v>
      </c>
      <c r="F1186" s="140">
        <v>1</v>
      </c>
      <c r="O1186" s="171" t="str">
        <f>Objects!$K$94</f>
        <v>Cartridge (Carbon Monoxide)</v>
      </c>
      <c r="P1186" s="140">
        <v>1</v>
      </c>
    </row>
    <row r="1187" spans="1:28" ht="15.75" customHeight="1" x14ac:dyDescent="0.2">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
      <c r="A1188" s="155" t="str">
        <f>'[2]Blocks (Poly)'!A22</f>
        <v>1.0.0</v>
      </c>
      <c r="E1188" s="139" t="str">
        <f>Objects!Z22</f>
        <v>Block (LCP)</v>
      </c>
      <c r="F1188" s="140">
        <v>1</v>
      </c>
      <c r="O1188" s="171" t="str">
        <f>Objects!$K$94</f>
        <v>Cartridge (Carbon Monoxide)</v>
      </c>
      <c r="P1188" s="140">
        <v>1</v>
      </c>
    </row>
    <row r="1189" spans="1:28" ht="15.75" customHeight="1" x14ac:dyDescent="0.2">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
      <c r="A1191" s="155"/>
      <c r="E1191" s="139" t="str">
        <f>Objects!Z25</f>
        <v>Block (MFP)</v>
      </c>
      <c r="F1191" s="140">
        <v>1</v>
      </c>
      <c r="O1191" s="171" t="str">
        <f>Objects!$K$94</f>
        <v>Cartridge (Carbon Monoxide)</v>
      </c>
      <c r="P1191" s="140">
        <v>1</v>
      </c>
    </row>
    <row r="1192" spans="1:28" ht="15.75" customHeight="1" x14ac:dyDescent="0.2">
      <c r="A1192" s="155" t="str">
        <f>'[2]Blocks (Poly)'!A26</f>
        <v>1.0.0</v>
      </c>
      <c r="E1192" s="139" t="str">
        <f>Objects!Z26</f>
        <v>Block (MALD)</v>
      </c>
      <c r="F1192" s="140">
        <v>1</v>
      </c>
      <c r="O1192" s="171" t="str">
        <f>Objects!$K$94</f>
        <v>Cartridge (Carbon Monoxide)</v>
      </c>
      <c r="P1192" s="140">
        <v>1</v>
      </c>
    </row>
    <row r="1193" spans="1:28" ht="15.75" customHeight="1" x14ac:dyDescent="0.2">
      <c r="A1193" s="155" t="str">
        <f>'[2]Blocks (Poly)'!A27</f>
        <v>1.1.0</v>
      </c>
      <c r="E1193" s="139" t="str">
        <f>Objects!Z27</f>
        <v>Block (NBR)</v>
      </c>
      <c r="F1193" s="140">
        <v>1</v>
      </c>
      <c r="O1193" s="171" t="str">
        <f>Objects!$K$94</f>
        <v>Cartridge (Carbon Monoxide)</v>
      </c>
      <c r="P1193" s="140">
        <v>1</v>
      </c>
    </row>
    <row r="1194" spans="1:28" ht="15.75" customHeight="1" x14ac:dyDescent="0.2">
      <c r="A1194" s="155" t="str">
        <f>'[2]Blocks (Poly)'!A28</f>
        <v>1.0.0</v>
      </c>
      <c r="E1194" s="139" t="str">
        <f>Objects!Z28</f>
        <v>Block (PFA)</v>
      </c>
      <c r="F1194" s="140">
        <v>1</v>
      </c>
      <c r="O1194" s="171" t="str">
        <f>Objects!$K$94</f>
        <v>Cartridge (Carbon Monoxide)</v>
      </c>
      <c r="P1194" s="140">
        <v>1</v>
      </c>
    </row>
    <row r="1195" spans="1:28" ht="15.75" customHeight="1" x14ac:dyDescent="0.2">
      <c r="A1195" s="155" t="str">
        <f>'[2]Blocks (Poly)'!A29</f>
        <v>1.0.0</v>
      </c>
      <c r="E1195" s="139" t="str">
        <f>Objects!Z29</f>
        <v>Block (PALD)</v>
      </c>
      <c r="F1195" s="140">
        <v>1</v>
      </c>
      <c r="O1195" s="171" t="str">
        <f>Objects!$K$94</f>
        <v>Cartridge (Carbon Monoxide)</v>
      </c>
      <c r="P1195" s="140">
        <v>1</v>
      </c>
    </row>
    <row r="1196" spans="1:28" ht="15.75" customHeight="1" x14ac:dyDescent="0.2">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
      <c r="A1197" s="155" t="str">
        <f>'[2]Blocks (Poly)'!A31</f>
        <v>1.0.0</v>
      </c>
      <c r="E1197" s="139" t="str">
        <f>Objects!Z31</f>
        <v>Block (PHBV)</v>
      </c>
      <c r="F1197" s="140">
        <v>1</v>
      </c>
      <c r="O1197" s="171" t="str">
        <f>Objects!$K$94</f>
        <v>Cartridge (Carbon Monoxide)</v>
      </c>
      <c r="P1197" s="140">
        <v>1</v>
      </c>
    </row>
    <row r="1198" spans="1:28" ht="15.75" customHeight="1" x14ac:dyDescent="0.2">
      <c r="A1198" s="155" t="str">
        <f>'[2]Blocks (Poly)'!A32</f>
        <v>1.3.2</v>
      </c>
      <c r="E1198" s="139" t="str">
        <f>Objects!Z32</f>
        <v>Block (P1B)</v>
      </c>
      <c r="F1198" s="140">
        <v>1</v>
      </c>
      <c r="O1198" s="171" t="str">
        <f>Objects!$K$94</f>
        <v>Cartridge (Carbon Monoxide)</v>
      </c>
      <c r="P1198" s="140">
        <v>1</v>
      </c>
    </row>
    <row r="1199" spans="1:28" ht="15.75" customHeight="1" x14ac:dyDescent="0.2">
      <c r="A1199" s="155" t="str">
        <f>'[2]Blocks (Poly)'!A33</f>
        <v>1.3.2</v>
      </c>
      <c r="E1199" s="139" t="str">
        <f>Objects!Z33</f>
        <v>Block (PDPE)</v>
      </c>
      <c r="F1199" s="140">
        <v>1</v>
      </c>
      <c r="O1199" s="171" t="str">
        <f>Objects!$K$94</f>
        <v>Cartridge (Carbon Monoxide)</v>
      </c>
      <c r="P1199" s="140">
        <v>1</v>
      </c>
    </row>
    <row r="1200" spans="1:28" ht="15.75" customHeight="1" x14ac:dyDescent="0.2">
      <c r="A1200" s="155" t="str">
        <f>'[2]Blocks (Poly)'!A34</f>
        <v>1.3.2</v>
      </c>
      <c r="E1200" s="139" t="str">
        <f>Objects!Z34</f>
        <v>Block (PHB)</v>
      </c>
      <c r="F1200" s="140">
        <v>1</v>
      </c>
      <c r="O1200" s="171" t="str">
        <f>Objects!$K$94</f>
        <v>Cartridge (Carbon Monoxide)</v>
      </c>
      <c r="P1200" s="140">
        <v>1</v>
      </c>
    </row>
    <row r="1201" spans="1:22" ht="15.75" customHeight="1" x14ac:dyDescent="0.2">
      <c r="A1201" s="155" t="str">
        <f>'[2]Blocks (Poly)'!A35</f>
        <v>1.3.2</v>
      </c>
      <c r="E1201" s="139" t="str">
        <f>Objects!Z35</f>
        <v>Block (PHEMA)</v>
      </c>
      <c r="F1201" s="140">
        <v>1</v>
      </c>
      <c r="O1201" s="171" t="str">
        <f>Objects!$K$94</f>
        <v>Cartridge (Carbon Monoxide)</v>
      </c>
      <c r="P1201" s="140">
        <v>1</v>
      </c>
    </row>
    <row r="1202" spans="1:22" ht="15.75" customHeight="1" x14ac:dyDescent="0.2">
      <c r="A1202" s="155" t="str">
        <f>'[2]Blocks (Poly)'!A36</f>
        <v>1.1.2</v>
      </c>
      <c r="E1202" s="139" t="str">
        <f>Objects!Z36</f>
        <v>Block (PAA)</v>
      </c>
      <c r="F1202" s="140">
        <v>1</v>
      </c>
      <c r="O1202" s="171" t="str">
        <f>Objects!$K$94</f>
        <v>Cartridge (Carbon Monoxide)</v>
      </c>
      <c r="P1202" s="140">
        <v>1</v>
      </c>
    </row>
    <row r="1203" spans="1:22" ht="15.75" customHeight="1" x14ac:dyDescent="0.2">
      <c r="A1203" s="155" t="str">
        <f>'[2]Blocks (Poly)'!A37</f>
        <v>1.0.0</v>
      </c>
      <c r="E1203" s="139" t="str">
        <f>Objects!Z37</f>
        <v>Block (PAN)</v>
      </c>
      <c r="F1203" s="140">
        <v>1</v>
      </c>
      <c r="O1203" s="171" t="str">
        <f>Objects!Z7</f>
        <v>Block (Carbon Fiber)</v>
      </c>
      <c r="P1203" s="140">
        <v>1</v>
      </c>
    </row>
    <row r="1204" spans="1:22" ht="15.75" customHeight="1" x14ac:dyDescent="0.2">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
      <c r="A1206" s="155" t="str">
        <f>'[2]Blocks (Poly)'!A40</f>
        <v>1.0.0</v>
      </c>
      <c r="E1206" s="139" t="str">
        <f>Objects!Z40</f>
        <v>Block (PBS)</v>
      </c>
      <c r="F1206" s="140">
        <v>1</v>
      </c>
      <c r="O1206" s="171" t="str">
        <f>Objects!$K$94</f>
        <v>Cartridge (Carbon Monoxide)</v>
      </c>
      <c r="P1206" s="140">
        <v>1</v>
      </c>
    </row>
    <row r="1207" spans="1:22" ht="15.75" customHeight="1" x14ac:dyDescent="0.2">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
      <c r="A1208" s="155" t="str">
        <f>'[2]Blocks (Poly)'!A42</f>
        <v>1.0.0</v>
      </c>
      <c r="E1208" s="139" t="str">
        <f>Objects!Z42</f>
        <v>Block (PCL)</v>
      </c>
      <c r="F1208" s="140">
        <v>1</v>
      </c>
      <c r="O1208" s="171" t="str">
        <f>Objects!$K$94</f>
        <v>Cartridge (Carbon Monoxide)</v>
      </c>
      <c r="P1208" s="140">
        <v>1</v>
      </c>
    </row>
    <row r="1209" spans="1:22" ht="15.75" customHeight="1" x14ac:dyDescent="0.2">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
      <c r="A1210" s="155" t="str">
        <f>'[2]Blocks (Poly)'!A44</f>
        <v>1.3.2</v>
      </c>
      <c r="E1210" s="139" t="str">
        <f>Objects!Z44</f>
        <v>Block (PCHL)</v>
      </c>
      <c r="F1210" s="140">
        <v>1</v>
      </c>
      <c r="O1210" s="171" t="str">
        <f>Objects!$K$94</f>
        <v>Cartridge (Carbon Monoxide)</v>
      </c>
      <c r="P1210" s="140">
        <v>1</v>
      </c>
    </row>
    <row r="1211" spans="1:22" ht="15.75" customHeight="1" x14ac:dyDescent="0.2">
      <c r="A1211" s="155"/>
      <c r="E1211" s="139" t="str">
        <f>Objects!Z45</f>
        <v>Block (PCTFE)</v>
      </c>
      <c r="F1211" s="140">
        <v>1</v>
      </c>
      <c r="O1211" s="171" t="str">
        <f>Objects!$K$94</f>
        <v>Cartridge (Carbon Monoxide)</v>
      </c>
      <c r="P1211" s="140">
        <v>1</v>
      </c>
    </row>
    <row r="1212" spans="1:22" ht="15.75" customHeight="1" x14ac:dyDescent="0.2">
      <c r="A1212" s="155" t="str">
        <f>'[2]Blocks (Poly)'!A46</f>
        <v>1.0.0</v>
      </c>
      <c r="E1212" s="139" t="str">
        <f>Objects!Z46</f>
        <v>Block (PDMS)</v>
      </c>
      <c r="F1212" s="140">
        <v>1</v>
      </c>
      <c r="O1212" s="171" t="str">
        <f>Objects!$K$94</f>
        <v>Cartridge (Carbon Monoxide)</v>
      </c>
      <c r="P1212" s="140">
        <v>1</v>
      </c>
    </row>
    <row r="1213" spans="1:22" ht="15.75" customHeight="1" x14ac:dyDescent="0.2">
      <c r="A1213" s="155" t="str">
        <f>'[2]Blocks (Poly)'!A47</f>
        <v>1.0.0</v>
      </c>
      <c r="E1213" s="139" t="str">
        <f>Objects!Z47</f>
        <v>Block (PEEK)</v>
      </c>
      <c r="F1213" s="140">
        <v>1</v>
      </c>
      <c r="O1213" s="171" t="str">
        <f>Objects!$K$94</f>
        <v>Cartridge (Carbon Monoxide)</v>
      </c>
      <c r="P1213" s="140">
        <v>1</v>
      </c>
    </row>
    <row r="1214" spans="1:22" ht="15.75" customHeight="1" x14ac:dyDescent="0.2">
      <c r="A1214" s="155" t="str">
        <f>'[2]Blocks (Poly)'!A48</f>
        <v>1.0.0</v>
      </c>
      <c r="E1214" s="139" t="str">
        <f>Objects!Z48</f>
        <v>Block (PEI)</v>
      </c>
      <c r="F1214" s="140">
        <v>1</v>
      </c>
      <c r="O1214" s="171" t="str">
        <f>Objects!$K$94</f>
        <v>Cartridge (Carbon Monoxide)</v>
      </c>
      <c r="P1214" s="140">
        <v>1</v>
      </c>
    </row>
    <row r="1215" spans="1:22" ht="15.75" customHeight="1" x14ac:dyDescent="0.2">
      <c r="A1215" s="155"/>
      <c r="E1215" s="139" t="str">
        <f>Objects!Z49</f>
        <v>Block (PEA)</v>
      </c>
      <c r="F1215" s="140">
        <v>1</v>
      </c>
      <c r="O1215" s="171" t="str">
        <f>Objects!$K$94</f>
        <v>Cartridge (Carbon Monoxide)</v>
      </c>
      <c r="P1215" s="140">
        <v>1</v>
      </c>
    </row>
    <row r="1216" spans="1:22" ht="15.75" customHeight="1" x14ac:dyDescent="0.2">
      <c r="A1216" s="155"/>
      <c r="E1216" s="139" t="str">
        <f>Objects!Z50</f>
        <v>Block (PEAd)</v>
      </c>
      <c r="F1216" s="140">
        <v>1</v>
      </c>
      <c r="O1216" s="171" t="str">
        <f>Objects!$K$94</f>
        <v>Cartridge (Carbon Monoxide)</v>
      </c>
      <c r="P1216" s="140">
        <v>1</v>
      </c>
    </row>
    <row r="1217" spans="1:22" ht="15.75" customHeight="1" x14ac:dyDescent="0.2">
      <c r="A1217" s="155" t="str">
        <f>'[2]Blocks (Poly)'!A51</f>
        <v>1.0.0</v>
      </c>
      <c r="E1217" s="139" t="str">
        <f>Objects!Z51</f>
        <v>Block (PEG)</v>
      </c>
      <c r="F1217" s="140">
        <v>1</v>
      </c>
      <c r="O1217" s="171" t="str">
        <f>Objects!$K$94</f>
        <v>Cartridge (Carbon Monoxide)</v>
      </c>
      <c r="P1217" s="140">
        <v>1</v>
      </c>
    </row>
    <row r="1218" spans="1:22" ht="15.75" customHeight="1" x14ac:dyDescent="0.2">
      <c r="A1218" s="155"/>
      <c r="E1218" s="139" t="str">
        <f>Objects!Z52</f>
        <v>Block (PEHD)</v>
      </c>
      <c r="F1218" s="140">
        <v>1</v>
      </c>
      <c r="O1218" s="171" t="str">
        <f>Objects!$K$94</f>
        <v>Cartridge (Carbon Monoxide)</v>
      </c>
      <c r="P1218" s="140">
        <v>1</v>
      </c>
    </row>
    <row r="1219" spans="1:22" ht="15.75" customHeight="1" x14ac:dyDescent="0.2">
      <c r="A1219" s="155" t="str">
        <f>'[2]Blocks (Poly)'!A53</f>
        <v>1.0.0</v>
      </c>
      <c r="E1219" s="139" t="str">
        <f>Objects!Z53</f>
        <v>Block (PEN)</v>
      </c>
      <c r="F1219" s="140">
        <v>1</v>
      </c>
      <c r="O1219" s="171" t="str">
        <f>Objects!$K$94</f>
        <v>Cartridge (Carbon Monoxide)</v>
      </c>
      <c r="P1219" s="140">
        <v>1</v>
      </c>
    </row>
    <row r="1220" spans="1:22" ht="15.75" customHeight="1" x14ac:dyDescent="0.2">
      <c r="A1220" s="155" t="str">
        <f>'[2]Blocks (Poly)'!A54</f>
        <v>1.0.0</v>
      </c>
      <c r="E1220" s="139" t="str">
        <f>Objects!Z54</f>
        <v>Block (PEO)</v>
      </c>
      <c r="F1220" s="140">
        <v>1</v>
      </c>
      <c r="O1220" s="171" t="str">
        <f>Objects!$K$94</f>
        <v>Cartridge (Carbon Monoxide)</v>
      </c>
      <c r="P1220" s="140">
        <v>1</v>
      </c>
    </row>
    <row r="1221" spans="1:22" ht="15.75" customHeight="1" x14ac:dyDescent="0.2">
      <c r="A1221" s="155" t="str">
        <f>'[2]Blocks (Poly)'!A55</f>
        <v>1.1.0</v>
      </c>
      <c r="E1221" s="139" t="str">
        <f>Objects!Z55</f>
        <v>Block (PES)</v>
      </c>
      <c r="F1221" s="140">
        <v>1</v>
      </c>
      <c r="O1221" s="171" t="str">
        <f>Objects!$K$94</f>
        <v>Cartridge (Carbon Monoxide)</v>
      </c>
      <c r="P1221" s="140">
        <v>1</v>
      </c>
    </row>
    <row r="1222" spans="1:22" ht="15.75" customHeight="1" x14ac:dyDescent="0.2">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
      <c r="A1223" s="155" t="str">
        <f>'[2]Blocks (Poly)'!A57</f>
        <v>1.0.0</v>
      </c>
      <c r="E1223" s="139" t="str">
        <f>Objects!Z57</f>
        <v>Block (PETG)</v>
      </c>
      <c r="F1223" s="140">
        <v>1</v>
      </c>
      <c r="O1223" s="171" t="str">
        <f>Objects!$K$94</f>
        <v>Cartridge (Carbon Monoxide)</v>
      </c>
      <c r="P1223" s="140">
        <v>1</v>
      </c>
    </row>
    <row r="1224" spans="1:22" ht="15.75" customHeight="1" x14ac:dyDescent="0.2">
      <c r="A1224" s="155" t="str">
        <f>'[2]Blocks (Poly)'!A58</f>
        <v>1.0.0</v>
      </c>
      <c r="E1224" s="139" t="str">
        <f>Objects!Z58</f>
        <v>Block (PGA)</v>
      </c>
      <c r="F1224" s="140">
        <v>1</v>
      </c>
      <c r="O1224" s="171" t="str">
        <f>Objects!$K$94</f>
        <v>Cartridge (Carbon Monoxide)</v>
      </c>
      <c r="P1224" s="140">
        <v>1</v>
      </c>
    </row>
    <row r="1225" spans="1:22" ht="15.75" customHeight="1" x14ac:dyDescent="0.2">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
      <c r="A1227" s="155" t="str">
        <f>'[2]Blocks (Poly)'!A61</f>
        <v>1.0.0</v>
      </c>
      <c r="E1227" s="139" t="str">
        <f>Objects!Z61</f>
        <v>Block (PHA)</v>
      </c>
      <c r="F1227" s="140">
        <v>1</v>
      </c>
      <c r="O1227" s="171" t="str">
        <f>Objects!$K$94</f>
        <v>Cartridge (Carbon Monoxide)</v>
      </c>
      <c r="P1227" s="140">
        <v>1</v>
      </c>
    </row>
    <row r="1228" spans="1:22" ht="15.75" customHeight="1" x14ac:dyDescent="0.2">
      <c r="A1228" s="155"/>
      <c r="E1228" s="139" t="str">
        <f>Objects!Z62</f>
        <v>Block (PHBV)</v>
      </c>
      <c r="F1228" s="140">
        <v>1</v>
      </c>
      <c r="O1228" s="171" t="str">
        <f>Objects!$K$94</f>
        <v>Cartridge (Carbon Monoxide)</v>
      </c>
      <c r="P1228" s="140">
        <v>1</v>
      </c>
    </row>
    <row r="1229" spans="1:22" ht="15.75" customHeight="1" x14ac:dyDescent="0.2">
      <c r="A1229" s="155" t="str">
        <f>'[2]Blocks (Poly)'!A63</f>
        <v>1.0.0</v>
      </c>
      <c r="E1229" s="139" t="str">
        <f>Objects!Z63</f>
        <v>Block (PI)</v>
      </c>
      <c r="F1229" s="140">
        <v>1</v>
      </c>
      <c r="O1229" s="171" t="str">
        <f>Objects!$K$94</f>
        <v>Cartridge (Carbon Monoxide)</v>
      </c>
      <c r="P1229" s="140">
        <v>1</v>
      </c>
    </row>
    <row r="1230" spans="1:22" ht="15.75" customHeight="1" x14ac:dyDescent="0.2">
      <c r="A1230" s="155"/>
      <c r="E1230" s="139" t="str">
        <f>Objects!Z64</f>
        <v>Block (PIBOA)</v>
      </c>
      <c r="F1230" s="140">
        <v>1</v>
      </c>
      <c r="O1230" s="171" t="str">
        <f>Objects!$K$94</f>
        <v>Cartridge (Carbon Monoxide)</v>
      </c>
      <c r="P1230" s="140">
        <v>1</v>
      </c>
    </row>
    <row r="1231" spans="1:22" ht="15.75" customHeight="1" x14ac:dyDescent="0.2">
      <c r="A1231" s="155"/>
      <c r="E1231" s="139" t="str">
        <f>Objects!Z65</f>
        <v>Block (PIBA)</v>
      </c>
      <c r="F1231" s="140">
        <v>1</v>
      </c>
      <c r="O1231" s="171" t="str">
        <f>Objects!$K$94</f>
        <v>Cartridge (Carbon Monoxide)</v>
      </c>
      <c r="P1231" s="140">
        <v>1</v>
      </c>
    </row>
    <row r="1232" spans="1:22" ht="15.75" customHeight="1" x14ac:dyDescent="0.2">
      <c r="A1232" s="155" t="str">
        <f>'[2]Blocks (Poly)'!A66</f>
        <v>1.0.0</v>
      </c>
      <c r="E1232" s="139" t="str">
        <f>Objects!Z66</f>
        <v>Block (PIB)</v>
      </c>
      <c r="F1232" s="140">
        <v>1</v>
      </c>
      <c r="O1232" s="171" t="str">
        <f>Objects!$K$94</f>
        <v>Cartridge (Carbon Monoxide)</v>
      </c>
      <c r="P1232" s="140">
        <v>1</v>
      </c>
    </row>
    <row r="1233" spans="1:18" ht="15.75" customHeight="1" x14ac:dyDescent="0.2">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
      <c r="A1234" s="155" t="str">
        <f>'[2]Blocks (Poly)'!A68</f>
        <v>1.0.0</v>
      </c>
      <c r="E1234" s="139" t="str">
        <f>Objects!Z68</f>
        <v>Block (PLA)</v>
      </c>
      <c r="F1234" s="140">
        <v>1</v>
      </c>
      <c r="O1234" s="171" t="str">
        <f>Objects!$K$94</f>
        <v>Cartridge (Carbon Monoxide)</v>
      </c>
      <c r="P1234" s="140">
        <v>1</v>
      </c>
    </row>
    <row r="1235" spans="1:18" ht="15.75" customHeight="1" x14ac:dyDescent="0.2">
      <c r="A1235" s="155"/>
      <c r="E1235" s="139" t="str">
        <f>Objects!Z69</f>
        <v>Block (PLGA)</v>
      </c>
      <c r="F1235" s="140">
        <v>1</v>
      </c>
      <c r="O1235" s="171" t="str">
        <f>Objects!$K$94</f>
        <v>Cartridge (Carbon Monoxide)</v>
      </c>
      <c r="P1235" s="140">
        <v>1</v>
      </c>
    </row>
    <row r="1236" spans="1:18" ht="15.75" customHeight="1" x14ac:dyDescent="0.2">
      <c r="A1236" s="155" t="str">
        <f>'[2]Blocks (Poly)'!A70</f>
        <v>1.3.2</v>
      </c>
      <c r="E1236" s="139" t="str">
        <f>Objects!Z70</f>
        <v>Block (PMA)</v>
      </c>
      <c r="F1236" s="140">
        <v>1</v>
      </c>
      <c r="O1236" s="171" t="str">
        <f>Objects!$K$94</f>
        <v>Cartridge (Carbon Monoxide)</v>
      </c>
      <c r="P1236" s="140">
        <v>1</v>
      </c>
    </row>
    <row r="1237" spans="1:18" ht="15.75" customHeight="1" x14ac:dyDescent="0.2">
      <c r="A1237" s="155"/>
      <c r="E1237" s="139" t="str">
        <f>Objects!Z71</f>
        <v>Block (PMCA)</v>
      </c>
      <c r="F1237" s="140">
        <v>1</v>
      </c>
      <c r="O1237" s="171" t="str">
        <f>Objects!$K$94</f>
        <v>Cartridge (Carbon Monoxide)</v>
      </c>
      <c r="P1237" s="140">
        <v>1</v>
      </c>
    </row>
    <row r="1238" spans="1:18" ht="15.75" customHeight="1" x14ac:dyDescent="0.2">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
      <c r="A1239" s="155" t="str">
        <f>'[2]Blocks (Poly)'!A73</f>
        <v>1.3.2</v>
      </c>
      <c r="E1239" s="139" t="str">
        <f>Objects!Z73</f>
        <v>Block (PMMS)</v>
      </c>
      <c r="F1239" s="140">
        <v>1</v>
      </c>
      <c r="O1239" s="171" t="str">
        <f>Objects!$K$94</f>
        <v>Cartridge (Carbon Monoxide)</v>
      </c>
      <c r="P1239" s="140">
        <v>1</v>
      </c>
    </row>
    <row r="1240" spans="1:18" ht="15.75" customHeight="1" x14ac:dyDescent="0.2">
      <c r="A1240" s="155" t="str">
        <f>'[2]Blocks (Poly)'!A74</f>
        <v>1.1.1</v>
      </c>
      <c r="E1240" s="139" t="str">
        <f>Objects!Z74</f>
        <v>Block (nomex)</v>
      </c>
      <c r="F1240" s="140">
        <v>1</v>
      </c>
      <c r="O1240" s="171" t="str">
        <f>Objects!$K$94</f>
        <v>Cartridge (Carbon Monoxide)</v>
      </c>
      <c r="P1240" s="140">
        <v>1</v>
      </c>
    </row>
    <row r="1241" spans="1:18" ht="15.75" customHeight="1" x14ac:dyDescent="0.2">
      <c r="A1241" s="155"/>
      <c r="E1241" s="139" t="str">
        <f>Objects!Z75</f>
        <v>Block (PNBA)</v>
      </c>
      <c r="F1241" s="140">
        <v>1</v>
      </c>
      <c r="O1241" s="171" t="str">
        <f>Objects!$K$94</f>
        <v>Cartridge (Carbon Monoxide)</v>
      </c>
      <c r="P1241" s="140">
        <v>1</v>
      </c>
    </row>
    <row r="1242" spans="1:18" ht="15.75" customHeight="1" x14ac:dyDescent="0.2">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
      <c r="A1243" s="155"/>
      <c r="E1243" s="139" t="str">
        <f>Objects!Z77</f>
        <v>Block (PPHD)</v>
      </c>
      <c r="F1243" s="140">
        <v>1</v>
      </c>
      <c r="O1243" s="171" t="str">
        <f>Objects!$K$94</f>
        <v>Cartridge (Carbon Monoxide)</v>
      </c>
      <c r="P1243" s="140">
        <v>1</v>
      </c>
    </row>
    <row r="1244" spans="1:18" ht="15.75" customHeight="1" x14ac:dyDescent="0.2">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
      <c r="A1245" s="155"/>
      <c r="E1245" s="139" t="str">
        <f>Objects!Z79</f>
        <v>Block (PPO)</v>
      </c>
      <c r="F1245" s="140">
        <v>1</v>
      </c>
      <c r="O1245" s="171" t="str">
        <f>Objects!$K$94</f>
        <v>Cartridge (Carbon Monoxide)</v>
      </c>
      <c r="P1245" s="140">
        <v>1</v>
      </c>
    </row>
    <row r="1246" spans="1:18" ht="15.75" customHeight="1" x14ac:dyDescent="0.2">
      <c r="A1246" s="155"/>
      <c r="E1246" s="139" t="str">
        <f>Objects!Z80</f>
        <v>Block (PPPHAZ)</v>
      </c>
      <c r="F1246" s="140">
        <v>1</v>
      </c>
      <c r="O1246" s="171" t="str">
        <f>Objects!$K$94</f>
        <v>Cartridge (Carbon Monoxide)</v>
      </c>
      <c r="P1246" s="140">
        <v>1</v>
      </c>
    </row>
    <row r="1247" spans="1:18" ht="15.75" customHeight="1" x14ac:dyDescent="0.2">
      <c r="A1247" s="155"/>
      <c r="E1247" s="139" t="str">
        <f>Objects!Z81</f>
        <v>Block (PPMS)</v>
      </c>
      <c r="F1247" s="140">
        <v>1</v>
      </c>
      <c r="O1247" s="171" t="str">
        <f>Objects!$K$94</f>
        <v>Cartridge (Carbon Monoxide)</v>
      </c>
      <c r="P1247" s="140">
        <v>1</v>
      </c>
    </row>
    <row r="1248" spans="1:18" ht="15.75" customHeight="1" x14ac:dyDescent="0.2">
      <c r="A1248" s="155"/>
      <c r="E1248" s="139" t="str">
        <f>Objects!Z82</f>
        <v>Block (PPS)</v>
      </c>
      <c r="F1248" s="140">
        <v>1</v>
      </c>
      <c r="O1248" s="171" t="str">
        <f>Objects!$K$94</f>
        <v>Cartridge (Carbon Monoxide)</v>
      </c>
      <c r="P1248" s="140">
        <v>1</v>
      </c>
    </row>
    <row r="1249" spans="1:30" ht="15.75" customHeight="1" x14ac:dyDescent="0.2">
      <c r="A1249" s="155" t="str">
        <f>'[2]Blocks (Poly)'!A83</f>
        <v>1.1.0</v>
      </c>
      <c r="E1249" s="139" t="str">
        <f>Objects!Z83</f>
        <v>Block (kevlar)</v>
      </c>
      <c r="F1249" s="140">
        <v>1</v>
      </c>
      <c r="O1249" s="171" t="str">
        <f>Objects!$K$94</f>
        <v>Cartridge (Carbon Monoxide)</v>
      </c>
      <c r="P1249" s="140">
        <v>1</v>
      </c>
    </row>
    <row r="1250" spans="1:30" ht="15.75" customHeight="1" x14ac:dyDescent="0.2">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
      <c r="A1251" s="155"/>
      <c r="E1251" s="139" t="str">
        <f>Objects!Z85</f>
        <v>Block (PPG)</v>
      </c>
      <c r="F1251" s="140">
        <v>1</v>
      </c>
      <c r="O1251" s="171" t="str">
        <f>Objects!$K$94</f>
        <v>Cartridge (Carbon Monoxide)</v>
      </c>
      <c r="P1251" s="140">
        <v>1</v>
      </c>
    </row>
    <row r="1252" spans="1:30" ht="15.75" customHeight="1" x14ac:dyDescent="0.2">
      <c r="A1252" s="155"/>
      <c r="E1252" s="139" t="str">
        <f>Objects!Z86</f>
        <v>Block (PPOX)</v>
      </c>
      <c r="F1252" s="140">
        <v>1</v>
      </c>
      <c r="O1252" s="171" t="str">
        <f>Objects!$K$94</f>
        <v>Cartridge (Carbon Monoxide)</v>
      </c>
      <c r="P1252" s="140">
        <v>1</v>
      </c>
    </row>
    <row r="1253" spans="1:30" ht="15.75" customHeight="1" x14ac:dyDescent="0.2">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
      <c r="A1254" s="155"/>
      <c r="E1254" s="139" t="str">
        <f>Objects!Z88</f>
        <v>Block (PTBA)</v>
      </c>
      <c r="F1254" s="140">
        <v>1</v>
      </c>
      <c r="O1254" s="171" t="str">
        <f>Objects!$K$94</f>
        <v>Cartridge (Carbon Monoxide)</v>
      </c>
      <c r="P1254" s="140">
        <v>1</v>
      </c>
    </row>
    <row r="1255" spans="1:30" ht="15.75" customHeight="1" x14ac:dyDescent="0.2">
      <c r="A1255" s="155" t="str">
        <f>'[2]Blocks (Poly)'!A89</f>
        <v>1.0.0</v>
      </c>
      <c r="E1255" s="139" t="str">
        <f>Objects!Z89</f>
        <v>Block (PTFE)</v>
      </c>
      <c r="F1255" s="140">
        <v>1</v>
      </c>
      <c r="O1255" s="171" t="str">
        <f>Objects!$K$94</f>
        <v>Cartridge (Carbon Monoxide)</v>
      </c>
      <c r="P1255" s="140">
        <v>1</v>
      </c>
    </row>
    <row r="1256" spans="1:30" ht="15.75" customHeight="1" x14ac:dyDescent="0.2">
      <c r="A1256" s="155"/>
      <c r="E1256" s="139" t="str">
        <f>Objects!Z90</f>
        <v>Block (PTMEG)</v>
      </c>
      <c r="F1256" s="140">
        <v>1</v>
      </c>
      <c r="O1256" s="171" t="str">
        <f>Objects!$K$94</f>
        <v>Cartridge (Carbon Monoxide)</v>
      </c>
      <c r="P1256" s="140">
        <v>1</v>
      </c>
    </row>
    <row r="1257" spans="1:30" ht="15.75" customHeight="1" x14ac:dyDescent="0.2">
      <c r="A1257" s="155"/>
      <c r="E1257" s="139" t="str">
        <f>Objects!Z91</f>
        <v>Block (PTMG)</v>
      </c>
      <c r="F1257" s="140">
        <v>1</v>
      </c>
      <c r="O1257" s="171" t="str">
        <f>Objects!$K$94</f>
        <v>Cartridge (Carbon Monoxide)</v>
      </c>
      <c r="P1257" s="140">
        <v>1</v>
      </c>
    </row>
    <row r="1258" spans="1:30" ht="15.75" customHeight="1" x14ac:dyDescent="0.2">
      <c r="A1258" s="155"/>
      <c r="E1258" s="139" t="str">
        <f>Objects!Z92</f>
        <v>Block (PTA)</v>
      </c>
      <c r="F1258" s="140">
        <v>1</v>
      </c>
      <c r="O1258" s="171" t="str">
        <f>Objects!$K$94</f>
        <v>Cartridge (Carbon Monoxide)</v>
      </c>
      <c r="P1258" s="140">
        <v>1</v>
      </c>
    </row>
    <row r="1259" spans="1:30" ht="15.75" customHeight="1" x14ac:dyDescent="0.2">
      <c r="A1259" s="155" t="str">
        <f>'[2]Blocks (Poly)'!A93</f>
        <v>1.0.0</v>
      </c>
      <c r="E1259" s="139" t="str">
        <f>Objects!Z93</f>
        <v>Block (PTT)</v>
      </c>
      <c r="F1259" s="140">
        <v>1</v>
      </c>
      <c r="O1259" s="171" t="str">
        <f>Objects!$K$94</f>
        <v>Cartridge (Carbon Monoxide)</v>
      </c>
      <c r="P1259" s="140">
        <v>1</v>
      </c>
    </row>
    <row r="1260" spans="1:30" ht="15.75" customHeight="1" x14ac:dyDescent="0.2">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
      <c r="A1261" s="155" t="str">
        <f>'[2]Blocks (Poly)'!A95</f>
        <v>1.0.0</v>
      </c>
      <c r="E1261" s="139" t="str">
        <f>Objects!Z95</f>
        <v>Block (PVAC)</v>
      </c>
      <c r="F1261" s="140">
        <v>1</v>
      </c>
      <c r="O1261" s="171" t="str">
        <f>Objects!$K$94</f>
        <v>Cartridge (Carbon Monoxide)</v>
      </c>
      <c r="P1261" s="140">
        <v>1</v>
      </c>
    </row>
    <row r="1262" spans="1:30" ht="15.75" customHeight="1" x14ac:dyDescent="0.2">
      <c r="A1262" s="155" t="str">
        <f>'[2]Blocks (Poly)'!A96</f>
        <v>1.0.0</v>
      </c>
      <c r="E1262" s="139" t="str">
        <f>Objects!Z96</f>
        <v>Block (PVA)</v>
      </c>
      <c r="F1262" s="140">
        <v>1</v>
      </c>
      <c r="O1262" s="171" t="str">
        <f>Objects!$K$94</f>
        <v>Cartridge (Carbon Monoxide)</v>
      </c>
      <c r="P1262" s="140">
        <v>1</v>
      </c>
    </row>
    <row r="1263" spans="1:30" ht="15.75" customHeight="1" x14ac:dyDescent="0.2">
      <c r="A1263" s="155"/>
      <c r="E1263" s="139" t="str">
        <f>Objects!Z97</f>
        <v>Block (PVB)</v>
      </c>
      <c r="F1263" s="140">
        <v>1</v>
      </c>
      <c r="O1263" s="171" t="str">
        <f>Objects!$K$94</f>
        <v>Cartridge (Carbon Monoxide)</v>
      </c>
      <c r="P1263" s="140">
        <v>1</v>
      </c>
    </row>
    <row r="1264" spans="1:30" ht="15.75" customHeight="1" x14ac:dyDescent="0.2">
      <c r="A1264" s="155" t="str">
        <f>'[2]Blocks (Poly)'!A98</f>
        <v>1.0.0</v>
      </c>
      <c r="E1264" s="139" t="str">
        <f>Objects!Z98</f>
        <v>Block (PVC)</v>
      </c>
      <c r="F1264" s="140">
        <v>1</v>
      </c>
      <c r="O1264" s="171" t="str">
        <f>Objects!$K$161</f>
        <v>Beaker (Hydrochloric Acid)</v>
      </c>
      <c r="P1264" s="140">
        <v>1</v>
      </c>
    </row>
    <row r="1265" spans="1:26" ht="15.75" customHeight="1" x14ac:dyDescent="0.2">
      <c r="A1265" s="155" t="str">
        <f>'[2]Blocks (Poly)'!A99</f>
        <v>1.0.0</v>
      </c>
      <c r="E1265" s="139" t="str">
        <f>Objects!Z99</f>
        <v>Block (PVCA)</v>
      </c>
      <c r="F1265" s="140">
        <v>1</v>
      </c>
      <c r="O1265" s="171" t="str">
        <f>Objects!$K$94</f>
        <v>Cartridge (Carbon Monoxide)</v>
      </c>
      <c r="P1265" s="140">
        <v>1</v>
      </c>
    </row>
    <row r="1266" spans="1:26" ht="15.75" customHeight="1" x14ac:dyDescent="0.2">
      <c r="A1266" s="155"/>
      <c r="E1266" s="139" t="str">
        <f>Objects!Z100</f>
        <v>Block (PVF)</v>
      </c>
      <c r="F1266" s="140">
        <v>1</v>
      </c>
      <c r="O1266" s="171" t="str">
        <f>Objects!$K$94</f>
        <v>Cartridge (Carbon Monoxide)</v>
      </c>
      <c r="P1266" s="140">
        <v>1</v>
      </c>
    </row>
    <row r="1267" spans="1:26" ht="15.75" customHeight="1" x14ac:dyDescent="0.2">
      <c r="A1267" s="155"/>
      <c r="E1267" s="139" t="str">
        <f>Objects!Z101</f>
        <v>Block (PVFO)</v>
      </c>
      <c r="F1267" s="140">
        <v>1</v>
      </c>
      <c r="O1267" s="171" t="str">
        <f>Objects!$K$94</f>
        <v>Cartridge (Carbon Monoxide)</v>
      </c>
      <c r="P1267" s="140">
        <v>1</v>
      </c>
    </row>
    <row r="1268" spans="1:26" ht="15.75" customHeight="1" x14ac:dyDescent="0.2">
      <c r="A1268" s="155"/>
      <c r="E1268" s="139" t="str">
        <f>Objects!Z102</f>
        <v>Block (PVME)</v>
      </c>
      <c r="F1268" s="140">
        <v>1</v>
      </c>
      <c r="O1268" s="171" t="str">
        <f>Objects!$K$94</f>
        <v>Cartridge (Carbon Monoxide)</v>
      </c>
      <c r="P1268" s="140">
        <v>1</v>
      </c>
    </row>
    <row r="1269" spans="1:26" ht="15.75" customHeight="1" x14ac:dyDescent="0.2">
      <c r="A1269" s="155"/>
      <c r="E1269" s="139" t="str">
        <f>Objects!Z103</f>
        <v>Block (PVDC)</v>
      </c>
      <c r="F1269" s="140">
        <v>1</v>
      </c>
      <c r="O1269" s="171" t="str">
        <f>Objects!$K$94</f>
        <v>Cartridge (Carbon Monoxide)</v>
      </c>
      <c r="P1269" s="140">
        <v>1</v>
      </c>
    </row>
    <row r="1270" spans="1:26" ht="15.75" customHeight="1" x14ac:dyDescent="0.2">
      <c r="A1270" s="155"/>
      <c r="E1270" s="139" t="str">
        <f>Objects!Z104</f>
        <v>Block (PVDF)</v>
      </c>
      <c r="F1270" s="140">
        <v>1</v>
      </c>
      <c r="O1270" s="171" t="str">
        <f>Objects!$K$94</f>
        <v>Cartridge (Carbon Monoxide)</v>
      </c>
      <c r="P1270" s="140">
        <v>1</v>
      </c>
    </row>
    <row r="1271" spans="1:26" ht="15.75" customHeight="1" x14ac:dyDescent="0.2">
      <c r="A1271" s="155"/>
      <c r="E1271" s="139" t="str">
        <f>Objects!Z105</f>
        <v>Block (PVDF-TRFE)</v>
      </c>
      <c r="F1271" s="140">
        <v>1</v>
      </c>
      <c r="O1271" s="171" t="str">
        <f>Objects!$K$94</f>
        <v>Cartridge (Carbon Monoxide)</v>
      </c>
      <c r="P1271" s="140">
        <v>1</v>
      </c>
    </row>
    <row r="1272" spans="1:26" ht="15.75" customHeight="1" x14ac:dyDescent="0.2">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
      <c r="A1276" s="155"/>
      <c r="E1276" s="139" t="str">
        <f>Objects!Z110</f>
        <v>Block (SMAC)</v>
      </c>
      <c r="F1276" s="140">
        <v>1</v>
      </c>
      <c r="O1276" s="171" t="str">
        <f>Objects!$K$94</f>
        <v>Cartridge (Carbon Monoxide)</v>
      </c>
      <c r="P1276" s="140">
        <v>1</v>
      </c>
    </row>
    <row r="1277" spans="1:26" ht="15.75" customHeight="1" x14ac:dyDescent="0.2">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
      <c r="A1278" s="155"/>
      <c r="E1278" s="139" t="str">
        <f>Objects!Z112</f>
        <v>Block (UFP)</v>
      </c>
      <c r="F1278" s="140">
        <v>1</v>
      </c>
      <c r="O1278" s="171" t="str">
        <f>Objects!$K$94</f>
        <v>Cartridge (Carbon Monoxide)</v>
      </c>
      <c r="P1278" s="140">
        <v>1</v>
      </c>
    </row>
    <row r="1279" spans="1:26" ht="15.75" customHeight="1" x14ac:dyDescent="0.2">
      <c r="A1279" s="155" t="str">
        <f>'[2]Blocks (Poly)'!A113</f>
        <v>1.0.0</v>
      </c>
      <c r="E1279" s="139" t="str">
        <f>Objects!Z113</f>
        <v>Block (VLDPE)</v>
      </c>
      <c r="F1279" s="140">
        <v>1</v>
      </c>
      <c r="O1279" s="171" t="str">
        <f>Objects!$K$94</f>
        <v>Cartridge (Carbon Monoxide)</v>
      </c>
      <c r="P1279" s="140">
        <v>1</v>
      </c>
    </row>
    <row r="1280" spans="1:26" ht="15.75" customHeight="1" x14ac:dyDescent="0.2">
      <c r="A1280" s="155" t="str">
        <f>'[2]Blocks (Poly)'!A114</f>
        <v>1.0.0</v>
      </c>
      <c r="E1280" s="139" t="str">
        <f>Objects!Z114</f>
        <v>Block (VA/AA)</v>
      </c>
      <c r="F1280" s="140">
        <v>1</v>
      </c>
      <c r="O1280" s="171" t="str">
        <f>Objects!$K$94</f>
        <v>Cartridge (Carbon Monoxide)</v>
      </c>
      <c r="P1280" s="140">
        <v>1</v>
      </c>
    </row>
    <row r="1281" spans="1:18" ht="15.75" customHeight="1" x14ac:dyDescent="0.2">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
      <c r="A1282" s="155" t="str">
        <f>'[2]Blocks (Poly)'!A116</f>
        <v>1.1.2</v>
      </c>
      <c r="E1282" s="139" t="str">
        <f>Objects!Z116</f>
        <v>Block (Carbon Fiber Resin (E))</v>
      </c>
      <c r="F1282" s="140">
        <v>1</v>
      </c>
      <c r="O1282" s="171" t="str">
        <f>Objects!$K$231</f>
        <v>Beaker (Phenol)</v>
      </c>
      <c r="P1282" s="140">
        <v>1</v>
      </c>
    </row>
    <row r="1283" spans="1:18" ht="15.75" customHeight="1" x14ac:dyDescent="0.2">
      <c r="A1283" s="155" t="str">
        <f>'[2]Blocks (Poly)'!A117</f>
        <v>1.1.2</v>
      </c>
      <c r="E1283" s="139" t="str">
        <f>Objects!Z117</f>
        <v>Block (Carbon Fiber Resin (P))</v>
      </c>
      <c r="F1283" s="140">
        <v>1</v>
      </c>
      <c r="O1283" s="171" t="str">
        <f>Objects!$K$231</f>
        <v>Beaker (Phenol)</v>
      </c>
      <c r="P1283" s="140">
        <v>1</v>
      </c>
    </row>
    <row r="1284" spans="1:18" ht="15.75" customHeight="1" x14ac:dyDescent="0.2">
      <c r="A1284" s="155" t="str">
        <f>'[2]Blocks (Poly)'!A118</f>
        <v>1.3.2</v>
      </c>
      <c r="E1284" s="139" t="str">
        <f>Objects!Z118</f>
        <v>Block (n-PR)</v>
      </c>
      <c r="F1284" s="140">
        <v>1</v>
      </c>
      <c r="O1284" s="171" t="str">
        <f>Objects!$K$94</f>
        <v>Cartridge (Carbon Monoxide)</v>
      </c>
      <c r="P1284" s="140">
        <v>1</v>
      </c>
    </row>
    <row r="1285" spans="1:18" ht="15.75" customHeight="1" x14ac:dyDescent="0.2">
      <c r="A1285" s="155" t="str">
        <f>'[2]Blocks (Poly)'!A119</f>
        <v>1.3.2</v>
      </c>
      <c r="E1285" s="139" t="str">
        <f>Objects!Z119</f>
        <v>Block (p-PR)</v>
      </c>
      <c r="F1285" s="140">
        <v>1</v>
      </c>
      <c r="O1285" s="171" t="str">
        <f>Objects!$K$94</f>
        <v>Cartridge (Carbon Monoxide)</v>
      </c>
      <c r="P1285" s="140">
        <v>1</v>
      </c>
    </row>
    <row r="1286" spans="1:18" ht="15.75" customHeight="1" x14ac:dyDescent="0.2">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
      <c r="A1287" s="155" t="str">
        <f>[3]Enums!$A$154</f>
        <v>1.3.3</v>
      </c>
      <c r="E1287" s="171" t="str">
        <f>Objects!$V$12</f>
        <v>Vial (Epoxy Resin)</v>
      </c>
      <c r="F1287" s="140">
        <v>1</v>
      </c>
      <c r="O1287" s="171" t="str">
        <f>Objects!$V$118</f>
        <v>Vial (Negative Photoresist)</v>
      </c>
      <c r="P1287" s="140">
        <v>1</v>
      </c>
    </row>
    <row r="1288" spans="1:18" ht="15.75" customHeight="1" x14ac:dyDescent="0.2">
      <c r="A1288" s="155" t="str">
        <f>[3]Enums!$A$154</f>
        <v>1.3.3</v>
      </c>
      <c r="E1288" s="171" t="str">
        <f>Objects!$V$12</f>
        <v>Vial (Epoxy Resin)</v>
      </c>
      <c r="F1288" s="140">
        <v>4</v>
      </c>
      <c r="O1288" s="171" t="str">
        <f>Objects!$V$118</f>
        <v>Vial (Negative Photoresist)</v>
      </c>
      <c r="P1288" s="140">
        <v>4</v>
      </c>
    </row>
    <row r="1289" spans="1:18" ht="15.75" customHeight="1" x14ac:dyDescent="0.2">
      <c r="A1289" s="155" t="str">
        <f>[3]Enums!$A$154</f>
        <v>1.3.3</v>
      </c>
      <c r="E1289" s="171" t="str">
        <f>Objects!$V$12</f>
        <v>Vial (Epoxy Resin)</v>
      </c>
      <c r="F1289" s="140">
        <v>16</v>
      </c>
      <c r="O1289" s="171" t="str">
        <f>Objects!$V$118</f>
        <v>Vial (Negative Photoresist)</v>
      </c>
      <c r="P1289" s="140">
        <v>16</v>
      </c>
    </row>
    <row r="1290" spans="1:18" ht="15.75" customHeight="1" x14ac:dyDescent="0.2">
      <c r="A1290" s="155" t="str">
        <f>[3]Enums!$A$154</f>
        <v>1.3.3</v>
      </c>
      <c r="E1290" s="171" t="str">
        <f>Objects!$W$12</f>
        <v>Beaker (Epoxy Resin)</v>
      </c>
      <c r="F1290" s="140">
        <v>1</v>
      </c>
      <c r="O1290" s="171" t="str">
        <f>Objects!$W$118</f>
        <v>Beaker (Negative Photoresist)</v>
      </c>
      <c r="P1290" s="140">
        <v>1</v>
      </c>
    </row>
    <row r="1291" spans="1:18" ht="15.75" customHeight="1" x14ac:dyDescent="0.2">
      <c r="A1291" s="155" t="str">
        <f>[3]Enums!$A$154</f>
        <v>1.3.3</v>
      </c>
      <c r="E1291" s="171" t="str">
        <f>Objects!$W$12</f>
        <v>Beaker (Epoxy Resin)</v>
      </c>
      <c r="F1291" s="140">
        <v>4</v>
      </c>
      <c r="O1291" s="171" t="str">
        <f>Objects!$W$118</f>
        <v>Beaker (Negative Photoresist)</v>
      </c>
      <c r="P1291" s="140">
        <v>4</v>
      </c>
    </row>
    <row r="1292" spans="1:18" ht="15.75" customHeight="1" x14ac:dyDescent="0.2">
      <c r="A1292" s="155" t="str">
        <f>[3]Enums!$A$154</f>
        <v>1.3.3</v>
      </c>
      <c r="E1292" s="171" t="str">
        <f>Objects!$W$12</f>
        <v>Beaker (Epoxy Resin)</v>
      </c>
      <c r="F1292" s="140">
        <v>16</v>
      </c>
      <c r="O1292" s="171" t="str">
        <f>Objects!$W$118</f>
        <v>Beaker (Negative Photoresist)</v>
      </c>
      <c r="P1292" s="140">
        <v>16</v>
      </c>
    </row>
    <row r="1293" spans="1:18" ht="15.75" customHeight="1" x14ac:dyDescent="0.2">
      <c r="A1293" s="155" t="str">
        <f>[3]Enums!$A$154</f>
        <v>1.3.3</v>
      </c>
      <c r="E1293" s="171" t="str">
        <f>Objects!$X$12</f>
        <v>Drum (Epoxy Resin)</v>
      </c>
      <c r="F1293" s="140">
        <v>1</v>
      </c>
      <c r="O1293" s="171" t="str">
        <f>Objects!$X$118</f>
        <v>Drum (Negative Photoresist)</v>
      </c>
      <c r="P1293" s="140">
        <v>1</v>
      </c>
    </row>
    <row r="1294" spans="1:18" ht="15.75" customHeight="1" x14ac:dyDescent="0.2">
      <c r="A1294" s="155" t="str">
        <f>[3]Enums!$A$154</f>
        <v>1.3.3</v>
      </c>
      <c r="E1294" s="171" t="str">
        <f>Objects!$X$12</f>
        <v>Drum (Epoxy Resin)</v>
      </c>
      <c r="F1294" s="140">
        <v>4</v>
      </c>
      <c r="O1294" s="171" t="str">
        <f>Objects!$X$118</f>
        <v>Drum (Negative Photoresist)</v>
      </c>
      <c r="P1294" s="140">
        <v>4</v>
      </c>
    </row>
    <row r="1295" spans="1:18" ht="15.75" customHeight="1" x14ac:dyDescent="0.2">
      <c r="A1295" s="155" t="str">
        <f>[3]Enums!$A$154</f>
        <v>1.3.3</v>
      </c>
      <c r="E1295" s="171" t="str">
        <f>Objects!$X$12</f>
        <v>Drum (Epoxy Resin)</v>
      </c>
      <c r="F1295" s="140">
        <v>16</v>
      </c>
      <c r="O1295" s="171" t="str">
        <f>Objects!$X$118</f>
        <v>Drum (Negative Photoresist)</v>
      </c>
      <c r="P1295" s="140">
        <v>16</v>
      </c>
    </row>
    <row r="1296" spans="1:18" ht="15.75" customHeight="1" x14ac:dyDescent="0.2">
      <c r="A1296" s="155" t="str">
        <f>[3]Enums!$A$154</f>
        <v>1.3.3</v>
      </c>
      <c r="E1296" s="171" t="str">
        <f>Objects!$X$12</f>
        <v>Drum (Epoxy Resin)</v>
      </c>
      <c r="F1296" s="140">
        <v>64</v>
      </c>
      <c r="O1296" s="171" t="str">
        <f>Objects!$X$118</f>
        <v>Drum (Negative Photoresist)</v>
      </c>
      <c r="P1296" s="140">
        <v>64</v>
      </c>
    </row>
    <row r="1297" spans="1:29" ht="15.75" customHeight="1" x14ac:dyDescent="0.25">
      <c r="A1297" s="155" t="str">
        <f>[3]Enums!$A$154</f>
        <v>1.3.3</v>
      </c>
      <c r="E1297" s="171" t="str">
        <f>Objects!$J$232</f>
        <v>Vial (Phenol Formaldehyde)</v>
      </c>
      <c r="F1297" s="136">
        <v>1</v>
      </c>
      <c r="O1297" s="171" t="str">
        <f>Objects!$V$119</f>
        <v>Vial (Positive Photoresist)</v>
      </c>
      <c r="P1297" s="140">
        <v>1</v>
      </c>
    </row>
    <row r="1298" spans="1:29" ht="15.75" customHeight="1" x14ac:dyDescent="0.25">
      <c r="A1298" s="155" t="str">
        <f>[3]Enums!$A$154</f>
        <v>1.3.3</v>
      </c>
      <c r="E1298" s="171" t="str">
        <f>Objects!$J$232</f>
        <v>Vial (Phenol Formaldehyde)</v>
      </c>
      <c r="F1298" s="136">
        <v>4</v>
      </c>
      <c r="O1298" s="171" t="str">
        <f>Objects!$V$119</f>
        <v>Vial (Positive Photoresist)</v>
      </c>
      <c r="P1298" s="140">
        <v>4</v>
      </c>
    </row>
    <row r="1299" spans="1:29" ht="15.75" customHeight="1" x14ac:dyDescent="0.25">
      <c r="A1299" s="155" t="str">
        <f>[3]Enums!$A$154</f>
        <v>1.3.3</v>
      </c>
      <c r="E1299" s="171" t="str">
        <f>Objects!$J$232</f>
        <v>Vial (Phenol Formaldehyde)</v>
      </c>
      <c r="F1299" s="136">
        <v>16</v>
      </c>
      <c r="O1299" s="171" t="str">
        <f>Objects!$V$119</f>
        <v>Vial (Positive Photoresist)</v>
      </c>
      <c r="P1299" s="140">
        <v>16</v>
      </c>
    </row>
    <row r="1300" spans="1:29" ht="15.75" customHeight="1" x14ac:dyDescent="0.25">
      <c r="A1300" s="155" t="str">
        <f>[3]Enums!$A$154</f>
        <v>1.3.3</v>
      </c>
      <c r="E1300" s="171" t="str">
        <f>Objects!$K$232</f>
        <v>Beaker (Phenol Formaldehyde)</v>
      </c>
      <c r="F1300" s="136">
        <v>1</v>
      </c>
      <c r="O1300" s="171" t="str">
        <f>Objects!$W$119</f>
        <v>Beaker (Positive Photoresist)</v>
      </c>
      <c r="P1300" s="140">
        <v>1</v>
      </c>
    </row>
    <row r="1301" spans="1:29" ht="15.75" customHeight="1" x14ac:dyDescent="0.25">
      <c r="A1301" s="155" t="str">
        <f>[3]Enums!$A$154</f>
        <v>1.3.3</v>
      </c>
      <c r="E1301" s="171" t="str">
        <f>Objects!$K$232</f>
        <v>Beaker (Phenol Formaldehyde)</v>
      </c>
      <c r="F1301" s="136">
        <v>4</v>
      </c>
      <c r="O1301" s="171" t="str">
        <f>Objects!$W$119</f>
        <v>Beaker (Positive Photoresist)</v>
      </c>
      <c r="P1301" s="140">
        <v>4</v>
      </c>
    </row>
    <row r="1302" spans="1:29" ht="15.75" customHeight="1" x14ac:dyDescent="0.25">
      <c r="A1302" s="155" t="str">
        <f>[3]Enums!$A$154</f>
        <v>1.3.3</v>
      </c>
      <c r="E1302" s="171" t="str">
        <f>Objects!$K$232</f>
        <v>Beaker (Phenol Formaldehyde)</v>
      </c>
      <c r="F1302" s="136">
        <v>16</v>
      </c>
      <c r="O1302" s="171" t="str">
        <f>Objects!$W$119</f>
        <v>Beaker (Positive Photoresist)</v>
      </c>
      <c r="P1302" s="140">
        <v>16</v>
      </c>
    </row>
    <row r="1303" spans="1:29" ht="15.75" customHeight="1" x14ac:dyDescent="0.25">
      <c r="A1303" s="155" t="str">
        <f>[3]Enums!$A$154</f>
        <v>1.3.3</v>
      </c>
      <c r="E1303" s="171" t="str">
        <f>Objects!$L$232</f>
        <v>Drum (Phenol Formaldehyde)</v>
      </c>
      <c r="F1303" s="136">
        <v>1</v>
      </c>
      <c r="O1303" s="171" t="str">
        <f>Objects!$X$119</f>
        <v>Drum (Positive Photoresist)</v>
      </c>
      <c r="P1303" s="140">
        <v>1</v>
      </c>
    </row>
    <row r="1304" spans="1:29" ht="15.75" customHeight="1" x14ac:dyDescent="0.25">
      <c r="A1304" s="155" t="str">
        <f>[3]Enums!$A$154</f>
        <v>1.3.3</v>
      </c>
      <c r="E1304" s="171" t="str">
        <f>Objects!$L$232</f>
        <v>Drum (Phenol Formaldehyde)</v>
      </c>
      <c r="F1304" s="136">
        <v>4</v>
      </c>
      <c r="O1304" s="171" t="str">
        <f>Objects!$X$119</f>
        <v>Drum (Positive Photoresist)</v>
      </c>
      <c r="P1304" s="140">
        <v>4</v>
      </c>
    </row>
    <row r="1305" spans="1:29" ht="15.75" customHeight="1" x14ac:dyDescent="0.25">
      <c r="A1305" s="155" t="str">
        <f>[3]Enums!$A$154</f>
        <v>1.3.3</v>
      </c>
      <c r="E1305" s="171" t="str">
        <f>Objects!$L$232</f>
        <v>Drum (Phenol Formaldehyde)</v>
      </c>
      <c r="F1305" s="136">
        <v>16</v>
      </c>
      <c r="O1305" s="171" t="str">
        <f>Objects!$X$119</f>
        <v>Drum (Positive Photoresist)</v>
      </c>
      <c r="P1305" s="140">
        <v>16</v>
      </c>
    </row>
    <row r="1306" spans="1:29" ht="15.75" customHeight="1" x14ac:dyDescent="0.25">
      <c r="A1306" s="155" t="str">
        <f>[3]Enums!$A$154</f>
        <v>1.3.3</v>
      </c>
      <c r="E1306" s="171" t="str">
        <f>Objects!$L$232</f>
        <v>Drum (Phenol Formaldehyde)</v>
      </c>
      <c r="F1306" s="136">
        <v>64</v>
      </c>
      <c r="O1306" s="171" t="str">
        <f>Objects!$X$119</f>
        <v>Drum (Positive Photoresist)</v>
      </c>
      <c r="P1306" s="140">
        <v>64</v>
      </c>
    </row>
    <row r="1307" spans="1:29" ht="15" customHeight="1" x14ac:dyDescent="0.25">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25">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25">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25">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25">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25">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25">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25">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25">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25">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25">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25">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25">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25">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25">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25">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25">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25">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25">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25">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25">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25">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25">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25">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25">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25">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25">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25">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25">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25">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25">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25">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25">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25">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25">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25">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25">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16" ht="15.75" customHeight="1" x14ac:dyDescent="0.25">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16" ht="15.75" customHeight="1" x14ac:dyDescent="0.25">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16" ht="15.75" customHeight="1" x14ac:dyDescent="0.25">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16" ht="15.75" customHeight="1" x14ac:dyDescent="0.25">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16" ht="15.75" customHeight="1" x14ac:dyDescent="0.25">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16" ht="15.75" customHeight="1" x14ac:dyDescent="0.25">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16" ht="15.75" customHeight="1" x14ac:dyDescent="0.25">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16" ht="15.75" customHeight="1" x14ac:dyDescent="0.25">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16" ht="15.75" customHeight="1" x14ac:dyDescent="0.25">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16" ht="15.75" customHeight="1" x14ac:dyDescent="0.25">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16" ht="15.75" customHeight="1" x14ac:dyDescent="0.25">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G334"/>
  <sheetViews>
    <sheetView workbookViewId="0">
      <selection activeCell="H22" sqref="H2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54</v>
      </c>
      <c r="C1" s="34" t="s">
        <v>64</v>
      </c>
      <c r="D1" s="34" t="s">
        <v>55</v>
      </c>
      <c r="E1" s="34" t="s">
        <v>55</v>
      </c>
      <c r="F1" s="34" t="s">
        <v>65</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66</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
      <c r="A6" s="33" t="str">
        <f>[3]Enums!$A$134</f>
        <v>1.0.0</v>
      </c>
      <c r="B6" t="str">
        <f>'[2]Blocks (Poly)'!$D$1&amp;" (Polymer)"</f>
        <v>Block (Polymer)</v>
      </c>
      <c r="C6">
        <v>6</v>
      </c>
      <c r="D6" t="str">
        <f>'[2]Walls (Poly)'!$D$1&amp;" (Polymer)"</f>
        <v>Wall (Polymer)</v>
      </c>
      <c r="E6">
        <v>6</v>
      </c>
      <c r="F6" t="str">
        <f xml:space="preserve"> [3]Enums!$A$57</f>
        <v>Craft</v>
      </c>
      <c r="G6" s="33" t="s">
        <v>78</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
      <c r="A26" s="33" t="str">
        <f>[3]Enums!$A$134</f>
        <v>1.0.0</v>
      </c>
      <c r="B26" s="33" t="s">
        <v>67</v>
      </c>
      <c r="C26">
        <v>1</v>
      </c>
      <c r="D26" s="33" t="str">
        <f>'[2]Gripped Tools'!$C$1</f>
        <v>Gripped Tool</v>
      </c>
      <c r="E26">
        <v>1</v>
      </c>
      <c r="F26" t="str">
        <f xml:space="preserve"> [3]Enums!$A$57</f>
        <v>Craft</v>
      </c>
      <c r="G26" s="33" t="s">
        <v>68</v>
      </c>
    </row>
    <row r="27" spans="1:7" x14ac:dyDescent="0.2">
      <c r="A27" s="33" t="str">
        <f>[3]Enums!$A$134</f>
        <v>1.0.0</v>
      </c>
      <c r="B27" t="str">
        <f>'[2]Pogo Sticks'!$C$1</f>
        <v>Pogo Stick</v>
      </c>
      <c r="C27">
        <v>1</v>
      </c>
      <c r="D27" t="str">
        <f>"Gripped "&amp;B27</f>
        <v>Gripped Pogo Stick</v>
      </c>
      <c r="E27">
        <v>1</v>
      </c>
      <c r="F27" t="str">
        <f xml:space="preserve"> [3]Enums!$A$57</f>
        <v>Craft</v>
      </c>
      <c r="G27" s="33" t="s">
        <v>69</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8"/>
  <sheetViews>
    <sheetView workbookViewId="0">
      <selection activeCell="D17" sqref="D1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336</v>
      </c>
      <c r="C3" s="33"/>
    </row>
    <row r="4" spans="1:3" x14ac:dyDescent="0.2">
      <c r="A4" s="33"/>
      <c r="B4" t="s">
        <v>337</v>
      </c>
    </row>
    <row r="5" spans="1:3" x14ac:dyDescent="0.2">
      <c r="A5" s="33"/>
      <c r="B5" s="33" t="s">
        <v>338</v>
      </c>
      <c r="C5" s="33"/>
    </row>
    <row r="6" spans="1:3" x14ac:dyDescent="0.2">
      <c r="A6" s="33"/>
      <c r="B6" s="33" t="s">
        <v>339</v>
      </c>
      <c r="C6" s="33"/>
    </row>
    <row r="7" spans="1:3" x14ac:dyDescent="0.2">
      <c r="A7" s="33"/>
      <c r="B7" s="33" t="s">
        <v>340</v>
      </c>
      <c r="C7" s="33"/>
    </row>
    <row r="8" spans="1:3" x14ac:dyDescent="0.2">
      <c r="B8" s="33" t="s">
        <v>341</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5" x14ac:dyDescent="0.25">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3"/>
  <sheetViews>
    <sheetView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235</v>
      </c>
      <c r="C1" s="34" t="s">
        <v>236</v>
      </c>
      <c r="D1" s="34" t="s">
        <v>239</v>
      </c>
      <c r="E1" s="34" t="s">
        <v>65</v>
      </c>
      <c r="F1" s="34" t="s">
        <v>252</v>
      </c>
      <c r="G1" s="34" t="s">
        <v>237</v>
      </c>
      <c r="H1" s="210" t="s">
        <v>238</v>
      </c>
    </row>
    <row r="2" spans="1:8" ht="38.25" x14ac:dyDescent="0.2">
      <c r="A2">
        <v>1</v>
      </c>
      <c r="B2" s="209">
        <v>42250</v>
      </c>
      <c r="C2" s="209">
        <v>42334</v>
      </c>
      <c r="D2" s="209">
        <v>42362</v>
      </c>
      <c r="E2" s="214" t="s">
        <v>277</v>
      </c>
      <c r="F2" s="209" t="s">
        <v>255</v>
      </c>
      <c r="G2" t="s">
        <v>240</v>
      </c>
      <c r="H2" s="213" t="s">
        <v>274</v>
      </c>
    </row>
    <row r="3" spans="1:8" ht="38.25" x14ac:dyDescent="0.2">
      <c r="A3">
        <v>2</v>
      </c>
      <c r="B3" s="209">
        <v>42257</v>
      </c>
      <c r="C3" s="209">
        <v>42341</v>
      </c>
      <c r="D3" s="209">
        <v>42369</v>
      </c>
      <c r="E3" t="s">
        <v>251</v>
      </c>
      <c r="F3" t="s">
        <v>253</v>
      </c>
      <c r="G3" t="s">
        <v>273</v>
      </c>
      <c r="H3" s="213" t="s">
        <v>278</v>
      </c>
    </row>
    <row r="4" spans="1:8" ht="31.5" customHeight="1" x14ac:dyDescent="0.2">
      <c r="A4">
        <v>3</v>
      </c>
      <c r="B4" s="209">
        <v>42264</v>
      </c>
      <c r="C4" s="209">
        <v>42348</v>
      </c>
      <c r="D4" s="209">
        <v>42376</v>
      </c>
      <c r="E4" s="209" t="s">
        <v>254</v>
      </c>
      <c r="F4" s="209" t="s">
        <v>255</v>
      </c>
      <c r="G4" t="s">
        <v>245</v>
      </c>
      <c r="H4" s="211" t="s">
        <v>295</v>
      </c>
    </row>
    <row r="5" spans="1:8" ht="25.5" x14ac:dyDescent="0.2">
      <c r="A5">
        <v>4</v>
      </c>
      <c r="B5" s="209">
        <v>42271</v>
      </c>
      <c r="C5" s="209">
        <v>42355</v>
      </c>
      <c r="D5" s="209">
        <v>42383</v>
      </c>
      <c r="E5" s="209" t="s">
        <v>243</v>
      </c>
      <c r="F5" s="209" t="s">
        <v>255</v>
      </c>
      <c r="G5" t="s">
        <v>244</v>
      </c>
      <c r="H5" s="213" t="s">
        <v>279</v>
      </c>
    </row>
    <row r="6" spans="1:8" ht="25.5" x14ac:dyDescent="0.2">
      <c r="A6">
        <v>5</v>
      </c>
      <c r="B6" s="209">
        <v>42278</v>
      </c>
      <c r="C6" s="209">
        <v>42362</v>
      </c>
      <c r="D6" s="209">
        <v>42390</v>
      </c>
      <c r="E6" s="209" t="s">
        <v>246</v>
      </c>
      <c r="F6" s="209" t="s">
        <v>257</v>
      </c>
      <c r="G6" t="s">
        <v>248</v>
      </c>
      <c r="H6" s="211" t="s">
        <v>249</v>
      </c>
    </row>
    <row r="7" spans="1:8" ht="25.5" x14ac:dyDescent="0.2">
      <c r="A7">
        <v>6</v>
      </c>
      <c r="B7" s="209">
        <v>42285</v>
      </c>
      <c r="C7" s="209">
        <v>42369</v>
      </c>
      <c r="D7" s="209">
        <v>42397</v>
      </c>
      <c r="E7" s="209" t="s">
        <v>263</v>
      </c>
      <c r="F7" s="209" t="s">
        <v>258</v>
      </c>
      <c r="G7" t="s">
        <v>264</v>
      </c>
      <c r="H7" s="212" t="s">
        <v>265</v>
      </c>
    </row>
    <row r="8" spans="1:8" ht="38.25" x14ac:dyDescent="0.2">
      <c r="A8">
        <v>7</v>
      </c>
      <c r="B8" s="209">
        <v>42292</v>
      </c>
      <c r="C8" s="209">
        <v>42376</v>
      </c>
      <c r="D8" s="209">
        <v>42404</v>
      </c>
      <c r="E8" s="209" t="s">
        <v>242</v>
      </c>
      <c r="F8" s="209" t="s">
        <v>256</v>
      </c>
      <c r="G8" t="s">
        <v>241</v>
      </c>
      <c r="H8" s="213" t="s">
        <v>335</v>
      </c>
    </row>
    <row r="9" spans="1:8" ht="25.5" x14ac:dyDescent="0.2">
      <c r="A9">
        <v>8</v>
      </c>
      <c r="B9" s="209">
        <v>42299</v>
      </c>
      <c r="C9" s="209">
        <v>42383</v>
      </c>
      <c r="D9" s="209">
        <v>42411</v>
      </c>
      <c r="E9" s="209" t="s">
        <v>251</v>
      </c>
      <c r="F9" s="209" t="s">
        <v>253</v>
      </c>
      <c r="G9" t="s">
        <v>262</v>
      </c>
      <c r="H9" s="212" t="s">
        <v>296</v>
      </c>
    </row>
    <row r="10" spans="1:8" ht="38.25" x14ac:dyDescent="0.2">
      <c r="A10">
        <v>9</v>
      </c>
      <c r="B10" s="209">
        <v>42306</v>
      </c>
      <c r="C10" s="209">
        <v>42390</v>
      </c>
      <c r="D10" s="209">
        <v>42418</v>
      </c>
      <c r="E10" s="209" t="s">
        <v>247</v>
      </c>
      <c r="F10" s="209" t="s">
        <v>258</v>
      </c>
      <c r="G10" t="s">
        <v>250</v>
      </c>
      <c r="H10" s="211" t="s">
        <v>259</v>
      </c>
    </row>
    <row r="11" spans="1:8" ht="25.5" x14ac:dyDescent="0.2">
      <c r="A11">
        <v>10</v>
      </c>
      <c r="B11" s="209">
        <v>42313</v>
      </c>
      <c r="C11" s="209">
        <v>42397</v>
      </c>
      <c r="D11" s="209">
        <v>42425</v>
      </c>
      <c r="E11" s="209" t="s">
        <v>266</v>
      </c>
      <c r="F11" s="209" t="s">
        <v>267</v>
      </c>
      <c r="G11" t="s">
        <v>268</v>
      </c>
      <c r="H11" s="212" t="s">
        <v>269</v>
      </c>
    </row>
    <row r="12" spans="1:8" ht="25.5" x14ac:dyDescent="0.2">
      <c r="A12">
        <v>11</v>
      </c>
      <c r="B12" s="209">
        <v>42320</v>
      </c>
      <c r="C12" s="209">
        <v>42404</v>
      </c>
      <c r="D12" s="209">
        <v>42432</v>
      </c>
      <c r="E12" s="209" t="s">
        <v>251</v>
      </c>
      <c r="F12" s="209" t="s">
        <v>253</v>
      </c>
      <c r="G12" t="s">
        <v>261</v>
      </c>
      <c r="H12" s="211" t="s">
        <v>260</v>
      </c>
    </row>
    <row r="13" spans="1:8" x14ac:dyDescent="0.2">
      <c r="A13">
        <v>12</v>
      </c>
      <c r="B13" s="209">
        <v>42327</v>
      </c>
      <c r="C13" s="209">
        <v>42411</v>
      </c>
      <c r="D13" s="209">
        <v>42439</v>
      </c>
      <c r="E13" s="209" t="s">
        <v>270</v>
      </c>
      <c r="F13" s="209" t="s">
        <v>258</v>
      </c>
      <c r="G13" t="s">
        <v>272</v>
      </c>
      <c r="H13" s="212" t="s">
        <v>271</v>
      </c>
    </row>
    <row r="14" spans="1:8" ht="25.5" x14ac:dyDescent="0.2">
      <c r="A14">
        <v>13</v>
      </c>
      <c r="B14" s="209">
        <v>42334</v>
      </c>
      <c r="C14" s="209">
        <v>42418</v>
      </c>
      <c r="D14" s="209">
        <v>42446</v>
      </c>
      <c r="E14" s="214" t="s">
        <v>254</v>
      </c>
      <c r="F14" s="214" t="s">
        <v>253</v>
      </c>
      <c r="G14" s="33" t="s">
        <v>275</v>
      </c>
      <c r="H14" s="213" t="s">
        <v>276</v>
      </c>
    </row>
    <row r="15" spans="1:8" x14ac:dyDescent="0.2">
      <c r="A15">
        <v>14</v>
      </c>
      <c r="B15" s="209">
        <v>42341</v>
      </c>
      <c r="C15" s="209">
        <v>42425</v>
      </c>
      <c r="D15" s="209">
        <v>42453</v>
      </c>
      <c r="E15" s="209" t="s">
        <v>251</v>
      </c>
      <c r="F15" s="209" t="s">
        <v>255</v>
      </c>
      <c r="G15" s="33" t="s">
        <v>286</v>
      </c>
      <c r="H15" s="211" t="s">
        <v>287</v>
      </c>
    </row>
    <row r="16" spans="1:8" ht="38.25" x14ac:dyDescent="0.2">
      <c r="A16">
        <v>15</v>
      </c>
      <c r="B16" s="209">
        <v>42348</v>
      </c>
      <c r="C16" s="209">
        <v>42432</v>
      </c>
      <c r="D16" s="209">
        <v>42460</v>
      </c>
      <c r="E16" s="209" t="s">
        <v>263</v>
      </c>
      <c r="F16" s="209" t="s">
        <v>289</v>
      </c>
      <c r="G16" s="33" t="s">
        <v>290</v>
      </c>
      <c r="H16" s="211" t="s">
        <v>313</v>
      </c>
    </row>
    <row r="17" spans="1:8" ht="25.5" x14ac:dyDescent="0.2">
      <c r="A17">
        <v>16</v>
      </c>
      <c r="B17" s="209">
        <v>42355</v>
      </c>
      <c r="C17" s="209">
        <v>42439</v>
      </c>
      <c r="D17" s="209">
        <v>42467</v>
      </c>
      <c r="E17" s="209" t="s">
        <v>292</v>
      </c>
      <c r="F17" s="209" t="s">
        <v>293</v>
      </c>
      <c r="G17" s="33" t="s">
        <v>291</v>
      </c>
      <c r="H17" s="211" t="s">
        <v>314</v>
      </c>
    </row>
    <row r="18" spans="1:8" x14ac:dyDescent="0.2">
      <c r="A18">
        <v>17</v>
      </c>
      <c r="B18" s="209">
        <v>42362</v>
      </c>
      <c r="C18" s="209">
        <v>42446</v>
      </c>
      <c r="D18" s="209">
        <v>42474</v>
      </c>
      <c r="E18" t="s">
        <v>254</v>
      </c>
      <c r="F18" t="s">
        <v>253</v>
      </c>
      <c r="G18" t="s">
        <v>284</v>
      </c>
      <c r="H18" s="211" t="s">
        <v>285</v>
      </c>
    </row>
    <row r="19" spans="1:8" ht="25.5" x14ac:dyDescent="0.2">
      <c r="A19">
        <v>18</v>
      </c>
      <c r="B19" s="209">
        <v>42369</v>
      </c>
      <c r="C19" s="209">
        <v>42453</v>
      </c>
      <c r="D19" s="209">
        <v>42481</v>
      </c>
      <c r="E19" t="s">
        <v>280</v>
      </c>
      <c r="F19" s="209" t="s">
        <v>256</v>
      </c>
      <c r="G19" t="s">
        <v>281</v>
      </c>
      <c r="H19" s="211" t="s">
        <v>282</v>
      </c>
    </row>
    <row r="20" spans="1:8" ht="51" x14ac:dyDescent="0.2">
      <c r="A20">
        <v>19</v>
      </c>
      <c r="B20" s="209">
        <v>42376</v>
      </c>
      <c r="C20" s="209">
        <v>42460</v>
      </c>
      <c r="D20" s="209">
        <v>42488</v>
      </c>
      <c r="E20" t="s">
        <v>280</v>
      </c>
      <c r="F20" s="209" t="s">
        <v>288</v>
      </c>
      <c r="G20" t="s">
        <v>283</v>
      </c>
      <c r="H20" s="211" t="s">
        <v>294</v>
      </c>
    </row>
    <row r="21" spans="1:8" x14ac:dyDescent="0.2">
      <c r="A21">
        <v>20</v>
      </c>
      <c r="B21" s="209">
        <v>42383</v>
      </c>
      <c r="C21" s="209">
        <v>42467</v>
      </c>
      <c r="D21" s="209">
        <v>42495</v>
      </c>
      <c r="E21" t="s">
        <v>280</v>
      </c>
      <c r="F21" s="209" t="s">
        <v>306</v>
      </c>
      <c r="G21" t="s">
        <v>307</v>
      </c>
      <c r="H21" s="211" t="s">
        <v>308</v>
      </c>
    </row>
    <row r="22" spans="1:8" x14ac:dyDescent="0.2">
      <c r="A22">
        <v>21</v>
      </c>
      <c r="B22" s="209">
        <v>42390</v>
      </c>
      <c r="C22" s="209">
        <v>42474</v>
      </c>
      <c r="D22" s="209">
        <v>42502</v>
      </c>
      <c r="E22" t="s">
        <v>280</v>
      </c>
      <c r="F22" s="209" t="s">
        <v>306</v>
      </c>
      <c r="G22" t="s">
        <v>309</v>
      </c>
      <c r="H22" s="211" t="s">
        <v>311</v>
      </c>
    </row>
    <row r="23" spans="1:8" x14ac:dyDescent="0.2">
      <c r="A23">
        <v>22</v>
      </c>
      <c r="B23" s="209">
        <v>42397</v>
      </c>
      <c r="C23" s="209">
        <v>42481</v>
      </c>
      <c r="D23" s="209">
        <v>42509</v>
      </c>
      <c r="E23" t="s">
        <v>280</v>
      </c>
      <c r="F23" s="209" t="s">
        <v>306</v>
      </c>
      <c r="G23" t="s">
        <v>310</v>
      </c>
      <c r="H23" s="211" t="s">
        <v>312</v>
      </c>
    </row>
    <row r="24" spans="1:8" x14ac:dyDescent="0.2">
      <c r="A24">
        <v>23</v>
      </c>
      <c r="B24" s="209">
        <v>42404</v>
      </c>
      <c r="C24" s="209">
        <v>42488</v>
      </c>
      <c r="D24" s="209">
        <v>42516</v>
      </c>
      <c r="E24" t="s">
        <v>251</v>
      </c>
      <c r="F24" s="209" t="s">
        <v>306</v>
      </c>
      <c r="G24" t="s">
        <v>317</v>
      </c>
      <c r="H24" s="211" t="s">
        <v>316</v>
      </c>
    </row>
    <row r="25" spans="1:8" x14ac:dyDescent="0.2">
      <c r="A25">
        <v>24</v>
      </c>
      <c r="B25" s="209">
        <v>42411</v>
      </c>
      <c r="C25" s="209">
        <v>42495</v>
      </c>
      <c r="D25" s="209">
        <v>42523</v>
      </c>
      <c r="E25" t="s">
        <v>251</v>
      </c>
      <c r="F25" s="209" t="s">
        <v>255</v>
      </c>
      <c r="G25" t="s">
        <v>315</v>
      </c>
      <c r="H25" s="211" t="s">
        <v>323</v>
      </c>
    </row>
    <row r="26" spans="1:8" x14ac:dyDescent="0.2">
      <c r="A26">
        <v>25</v>
      </c>
      <c r="B26" s="209">
        <v>42418</v>
      </c>
      <c r="C26" s="209">
        <v>42502</v>
      </c>
      <c r="D26" s="209">
        <v>42530</v>
      </c>
      <c r="E26" t="s">
        <v>251</v>
      </c>
      <c r="F26" s="209" t="s">
        <v>253</v>
      </c>
      <c r="G26" t="s">
        <v>318</v>
      </c>
      <c r="H26" s="211" t="s">
        <v>324</v>
      </c>
    </row>
    <row r="27" spans="1:8" x14ac:dyDescent="0.2">
      <c r="A27">
        <v>26</v>
      </c>
      <c r="B27" s="209">
        <v>42425</v>
      </c>
      <c r="C27" s="209">
        <v>42509</v>
      </c>
      <c r="D27" s="209">
        <v>42537</v>
      </c>
      <c r="E27" t="s">
        <v>251</v>
      </c>
    </row>
    <row r="28" spans="1:8" ht="25.5" x14ac:dyDescent="0.2">
      <c r="A28">
        <v>27</v>
      </c>
      <c r="B28" s="209">
        <v>42432</v>
      </c>
      <c r="C28" s="209">
        <v>42516</v>
      </c>
      <c r="D28" s="209">
        <v>42544</v>
      </c>
      <c r="E28" s="209" t="s">
        <v>297</v>
      </c>
      <c r="F28" s="209" t="s">
        <v>253</v>
      </c>
      <c r="G28" t="s">
        <v>300</v>
      </c>
      <c r="H28" s="211" t="s">
        <v>301</v>
      </c>
    </row>
    <row r="29" spans="1:8" x14ac:dyDescent="0.2">
      <c r="A29">
        <v>28</v>
      </c>
      <c r="B29" s="209">
        <v>42439</v>
      </c>
      <c r="C29" s="209">
        <v>42523</v>
      </c>
      <c r="D29" s="209">
        <v>42551</v>
      </c>
      <c r="E29" t="s">
        <v>297</v>
      </c>
      <c r="F29" s="209" t="s">
        <v>253</v>
      </c>
      <c r="G29" t="s">
        <v>298</v>
      </c>
      <c r="H29" s="211" t="s">
        <v>299</v>
      </c>
    </row>
    <row r="30" spans="1:8" ht="25.5" x14ac:dyDescent="0.2">
      <c r="A30">
        <v>29</v>
      </c>
      <c r="B30" s="209">
        <v>42446</v>
      </c>
      <c r="C30" s="209">
        <v>42530</v>
      </c>
      <c r="D30" s="209">
        <v>42558</v>
      </c>
      <c r="E30" s="209" t="s">
        <v>297</v>
      </c>
      <c r="F30" s="209" t="s">
        <v>293</v>
      </c>
      <c r="G30" t="s">
        <v>304</v>
      </c>
      <c r="H30" s="211" t="s">
        <v>305</v>
      </c>
    </row>
    <row r="31" spans="1:8" x14ac:dyDescent="0.2">
      <c r="A31">
        <v>30</v>
      </c>
      <c r="B31" s="209">
        <v>42453</v>
      </c>
      <c r="C31" s="209">
        <v>42537</v>
      </c>
      <c r="D31" s="209">
        <v>42565</v>
      </c>
      <c r="E31" s="209" t="s">
        <v>297</v>
      </c>
      <c r="F31" s="209" t="s">
        <v>253</v>
      </c>
      <c r="G31" t="s">
        <v>302</v>
      </c>
      <c r="H31" s="211" t="s">
        <v>303</v>
      </c>
    </row>
    <row r="32" spans="1:8" x14ac:dyDescent="0.2">
      <c r="A32">
        <v>31</v>
      </c>
      <c r="B32" s="209">
        <v>42460</v>
      </c>
      <c r="C32" s="209">
        <v>42544</v>
      </c>
      <c r="D32" s="209">
        <v>42572</v>
      </c>
      <c r="E32" s="209" t="s">
        <v>242</v>
      </c>
      <c r="F32" s="209" t="s">
        <v>253</v>
      </c>
      <c r="G32" t="s">
        <v>320</v>
      </c>
      <c r="H32" s="211" t="s">
        <v>319</v>
      </c>
    </row>
    <row r="33" spans="1:8" x14ac:dyDescent="0.2">
      <c r="A33">
        <v>32</v>
      </c>
      <c r="B33" s="209">
        <v>42467</v>
      </c>
      <c r="C33" s="209">
        <v>42551</v>
      </c>
      <c r="D33" s="209">
        <v>42579</v>
      </c>
      <c r="E33" s="209" t="s">
        <v>242</v>
      </c>
      <c r="F33" s="209" t="s">
        <v>253</v>
      </c>
      <c r="G33" t="s">
        <v>321</v>
      </c>
      <c r="H33" s="211" t="s">
        <v>322</v>
      </c>
    </row>
    <row r="34" spans="1:8" x14ac:dyDescent="0.2">
      <c r="A34">
        <v>33</v>
      </c>
      <c r="B34" s="209">
        <v>42474</v>
      </c>
      <c r="C34" s="209">
        <v>42558</v>
      </c>
      <c r="D34" s="209">
        <v>42586</v>
      </c>
      <c r="E34" s="209" t="s">
        <v>242</v>
      </c>
    </row>
    <row r="35" spans="1:8" x14ac:dyDescent="0.2">
      <c r="A35">
        <v>34</v>
      </c>
      <c r="B35" s="209">
        <v>42481</v>
      </c>
      <c r="C35" s="209">
        <v>42565</v>
      </c>
      <c r="D35" s="209">
        <v>42593</v>
      </c>
      <c r="E35" s="209" t="s">
        <v>242</v>
      </c>
    </row>
    <row r="36" spans="1:8" x14ac:dyDescent="0.2">
      <c r="A36">
        <v>35</v>
      </c>
      <c r="B36" s="209">
        <v>42488</v>
      </c>
      <c r="C36" s="209">
        <v>42572</v>
      </c>
      <c r="D36" s="209">
        <v>42600</v>
      </c>
      <c r="E36" s="209" t="s">
        <v>325</v>
      </c>
      <c r="F36" s="209"/>
    </row>
    <row r="37" spans="1:8" x14ac:dyDescent="0.2">
      <c r="A37">
        <v>36</v>
      </c>
      <c r="B37" s="209">
        <v>42495</v>
      </c>
      <c r="C37" s="209">
        <v>42579</v>
      </c>
      <c r="D37" s="209">
        <v>42607</v>
      </c>
      <c r="E37" s="209" t="s">
        <v>325</v>
      </c>
      <c r="F37" s="209"/>
    </row>
    <row r="38" spans="1:8" x14ac:dyDescent="0.2">
      <c r="A38">
        <v>37</v>
      </c>
      <c r="B38" s="209">
        <v>42502</v>
      </c>
      <c r="C38" s="209">
        <v>42586</v>
      </c>
      <c r="D38" s="209">
        <v>42614</v>
      </c>
      <c r="E38" s="209" t="s">
        <v>325</v>
      </c>
      <c r="F38" s="209"/>
    </row>
    <row r="39" spans="1:8" x14ac:dyDescent="0.2">
      <c r="A39">
        <v>38</v>
      </c>
      <c r="B39" s="209">
        <v>42509</v>
      </c>
      <c r="C39" s="209">
        <v>42593</v>
      </c>
      <c r="D39" s="209">
        <v>42621</v>
      </c>
      <c r="E39" s="209" t="s">
        <v>325</v>
      </c>
      <c r="F39" s="209"/>
    </row>
    <row r="40" spans="1:8" x14ac:dyDescent="0.2">
      <c r="A40">
        <v>39</v>
      </c>
      <c r="B40" s="209">
        <v>42516</v>
      </c>
      <c r="C40" s="209">
        <v>42600</v>
      </c>
      <c r="D40" s="209">
        <v>42628</v>
      </c>
      <c r="E40" s="209" t="s">
        <v>254</v>
      </c>
      <c r="F40" s="209"/>
    </row>
    <row r="41" spans="1:8" x14ac:dyDescent="0.2">
      <c r="A41">
        <v>40</v>
      </c>
      <c r="B41" s="209">
        <v>42523</v>
      </c>
      <c r="C41" s="209">
        <v>42607</v>
      </c>
      <c r="D41" s="209">
        <v>42635</v>
      </c>
      <c r="E41" s="209" t="s">
        <v>254</v>
      </c>
      <c r="F41" s="209"/>
    </row>
    <row r="42" spans="1:8" x14ac:dyDescent="0.2">
      <c r="A42">
        <v>41</v>
      </c>
      <c r="B42" s="209">
        <v>42530</v>
      </c>
      <c r="C42" s="209">
        <v>42614</v>
      </c>
      <c r="D42" s="209">
        <v>42642</v>
      </c>
      <c r="E42" s="209" t="s">
        <v>254</v>
      </c>
    </row>
    <row r="43" spans="1:8" x14ac:dyDescent="0.2">
      <c r="A43">
        <v>42</v>
      </c>
      <c r="B43" s="209">
        <v>42537</v>
      </c>
      <c r="C43" s="209">
        <v>42621</v>
      </c>
      <c r="D43" s="209">
        <v>42649</v>
      </c>
      <c r="E43" s="209" t="s">
        <v>254</v>
      </c>
      <c r="F43" s="209"/>
    </row>
    <row r="44" spans="1:8" x14ac:dyDescent="0.2">
      <c r="A44">
        <v>43</v>
      </c>
      <c r="B44" s="209">
        <v>42544</v>
      </c>
      <c r="C44" s="209">
        <v>42628</v>
      </c>
      <c r="D44" s="209">
        <v>42656</v>
      </c>
      <c r="E44" s="209" t="s">
        <v>246</v>
      </c>
      <c r="F44" s="209"/>
    </row>
    <row r="45" spans="1:8" x14ac:dyDescent="0.2">
      <c r="A45">
        <v>44</v>
      </c>
      <c r="B45" s="209">
        <v>42551</v>
      </c>
      <c r="C45" s="209">
        <v>42635</v>
      </c>
      <c r="D45" s="209">
        <v>42663</v>
      </c>
      <c r="E45" s="209" t="s">
        <v>246</v>
      </c>
      <c r="F45" s="209"/>
    </row>
    <row r="46" spans="1:8" x14ac:dyDescent="0.2">
      <c r="A46">
        <v>45</v>
      </c>
      <c r="B46" s="209">
        <v>42558</v>
      </c>
      <c r="C46" s="209">
        <v>42642</v>
      </c>
      <c r="D46" s="209">
        <v>42670</v>
      </c>
      <c r="E46" s="209" t="s">
        <v>246</v>
      </c>
      <c r="F46" s="209"/>
    </row>
    <row r="47" spans="1:8" x14ac:dyDescent="0.2">
      <c r="A47">
        <v>46</v>
      </c>
      <c r="B47" s="209">
        <v>42565</v>
      </c>
      <c r="C47" s="209">
        <v>42649</v>
      </c>
      <c r="D47" s="209">
        <v>42677</v>
      </c>
      <c r="E47" s="209" t="s">
        <v>246</v>
      </c>
      <c r="F47" s="209"/>
    </row>
    <row r="48" spans="1:8" x14ac:dyDescent="0.2">
      <c r="A48">
        <v>47</v>
      </c>
      <c r="B48" s="209">
        <v>42572</v>
      </c>
      <c r="C48" s="209">
        <v>42656</v>
      </c>
      <c r="D48" s="209">
        <v>42684</v>
      </c>
      <c r="E48" s="209" t="s">
        <v>243</v>
      </c>
      <c r="F48" s="209"/>
    </row>
    <row r="49" spans="1:6" x14ac:dyDescent="0.2">
      <c r="A49">
        <v>48</v>
      </c>
      <c r="B49" s="209">
        <v>42579</v>
      </c>
      <c r="C49" s="209">
        <v>42663</v>
      </c>
      <c r="D49" s="209">
        <v>42691</v>
      </c>
      <c r="E49" s="209" t="s">
        <v>243</v>
      </c>
      <c r="F49" s="209"/>
    </row>
    <row r="50" spans="1:6" x14ac:dyDescent="0.2">
      <c r="A50">
        <v>49</v>
      </c>
      <c r="B50" s="209">
        <v>42586</v>
      </c>
      <c r="C50" s="209">
        <v>42670</v>
      </c>
      <c r="D50" s="209">
        <v>42698</v>
      </c>
      <c r="E50" s="209" t="s">
        <v>243</v>
      </c>
      <c r="F50" s="209"/>
    </row>
    <row r="51" spans="1:6" x14ac:dyDescent="0.2">
      <c r="A51">
        <v>50</v>
      </c>
      <c r="B51" s="209">
        <v>42593</v>
      </c>
      <c r="C51" s="209">
        <v>42677</v>
      </c>
      <c r="D51" s="209">
        <v>42705</v>
      </c>
      <c r="E51" s="209" t="s">
        <v>243</v>
      </c>
      <c r="F51" s="209"/>
    </row>
    <row r="52" spans="1:6" x14ac:dyDescent="0.2">
      <c r="A52">
        <v>51</v>
      </c>
      <c r="B52" s="209">
        <v>42600</v>
      </c>
      <c r="C52" s="209">
        <v>42684</v>
      </c>
      <c r="D52" s="209">
        <v>42712</v>
      </c>
      <c r="E52" s="209" t="s">
        <v>277</v>
      </c>
      <c r="F52" s="209"/>
    </row>
    <row r="53" spans="1:6" x14ac:dyDescent="0.2">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workbookViewId="0">
      <selection activeCell="A7" sqref="A7"/>
    </sheetView>
  </sheetViews>
  <sheetFormatPr defaultRowHeight="12.75" x14ac:dyDescent="0.2"/>
  <cols>
    <col min="1" max="1" width="26" style="211" customWidth="1"/>
    <col min="2" max="2" width="24" style="211" customWidth="1"/>
    <col min="3" max="4" width="18.28515625" style="211" customWidth="1"/>
    <col min="5" max="5" width="20.85546875" style="211" customWidth="1"/>
    <col min="6" max="6" width="29.5703125" style="211" customWidth="1"/>
    <col min="7" max="7" width="27.42578125" style="211" customWidth="1"/>
    <col min="8" max="16384" width="9.140625" style="211"/>
  </cols>
  <sheetData>
    <row r="1" spans="1:7" x14ac:dyDescent="0.2">
      <c r="A1" s="210" t="s">
        <v>342</v>
      </c>
      <c r="B1" s="210" t="s">
        <v>343</v>
      </c>
      <c r="C1" s="210" t="s">
        <v>344</v>
      </c>
      <c r="D1" s="210" t="s">
        <v>345</v>
      </c>
      <c r="E1" s="210" t="s">
        <v>396</v>
      </c>
      <c r="F1" s="210" t="s">
        <v>346</v>
      </c>
      <c r="G1" s="210" t="s">
        <v>407</v>
      </c>
    </row>
    <row r="2" spans="1:7" ht="38.25" x14ac:dyDescent="0.2">
      <c r="A2" s="213" t="s">
        <v>347</v>
      </c>
      <c r="B2" s="213" t="s">
        <v>357</v>
      </c>
      <c r="C2" s="213" t="s">
        <v>367</v>
      </c>
      <c r="D2" s="213" t="s">
        <v>377</v>
      </c>
      <c r="E2" s="213" t="s">
        <v>387</v>
      </c>
      <c r="F2" s="213" t="s">
        <v>418</v>
      </c>
      <c r="G2" s="213" t="s">
        <v>391</v>
      </c>
    </row>
    <row r="3" spans="1:7" ht="38.25" x14ac:dyDescent="0.2">
      <c r="A3" s="213" t="s">
        <v>348</v>
      </c>
      <c r="B3" s="213" t="s">
        <v>358</v>
      </c>
      <c r="C3" s="213" t="s">
        <v>368</v>
      </c>
      <c r="D3" s="213" t="s">
        <v>378</v>
      </c>
      <c r="E3" s="213" t="s">
        <v>388</v>
      </c>
      <c r="F3" s="213" t="s">
        <v>400</v>
      </c>
      <c r="G3" s="213" t="s">
        <v>392</v>
      </c>
    </row>
    <row r="4" spans="1:7" ht="38.25" x14ac:dyDescent="0.2">
      <c r="A4" s="213" t="s">
        <v>349</v>
      </c>
      <c r="B4" s="213" t="s">
        <v>359</v>
      </c>
      <c r="C4" s="213" t="s">
        <v>369</v>
      </c>
      <c r="D4" s="213" t="s">
        <v>379</v>
      </c>
      <c r="E4" s="213" t="s">
        <v>389</v>
      </c>
      <c r="F4" s="213" t="s">
        <v>399</v>
      </c>
      <c r="G4" s="213" t="s">
        <v>393</v>
      </c>
    </row>
    <row r="5" spans="1:7" ht="51" x14ac:dyDescent="0.2">
      <c r="A5" s="213" t="s">
        <v>350</v>
      </c>
      <c r="B5" s="213" t="s">
        <v>360</v>
      </c>
      <c r="C5" s="213" t="s">
        <v>370</v>
      </c>
      <c r="D5" s="213" t="s">
        <v>380</v>
      </c>
      <c r="E5" s="213" t="s">
        <v>390</v>
      </c>
      <c r="F5" s="213" t="s">
        <v>401</v>
      </c>
    </row>
    <row r="6" spans="1:7" ht="25.5" x14ac:dyDescent="0.2">
      <c r="A6" s="213" t="s">
        <v>351</v>
      </c>
      <c r="B6" s="213" t="s">
        <v>361</v>
      </c>
      <c r="C6" s="213" t="s">
        <v>371</v>
      </c>
      <c r="D6" s="213" t="s">
        <v>383</v>
      </c>
      <c r="E6" s="213" t="s">
        <v>394</v>
      </c>
      <c r="F6" s="213" t="s">
        <v>402</v>
      </c>
    </row>
    <row r="7" spans="1:7" ht="38.25" x14ac:dyDescent="0.2">
      <c r="A7" s="213" t="s">
        <v>352</v>
      </c>
      <c r="B7" s="213" t="s">
        <v>362</v>
      </c>
      <c r="C7" s="213" t="s">
        <v>372</v>
      </c>
      <c r="D7" s="213" t="s">
        <v>381</v>
      </c>
      <c r="E7" s="213" t="s">
        <v>395</v>
      </c>
      <c r="F7" s="213" t="s">
        <v>403</v>
      </c>
    </row>
    <row r="8" spans="1:7" ht="63.75" x14ac:dyDescent="0.2">
      <c r="A8" s="213" t="s">
        <v>353</v>
      </c>
      <c r="B8" s="213" t="s">
        <v>363</v>
      </c>
      <c r="C8" s="213" t="s">
        <v>373</v>
      </c>
      <c r="D8" s="213" t="s">
        <v>382</v>
      </c>
      <c r="E8" s="213" t="s">
        <v>397</v>
      </c>
      <c r="F8" s="213" t="s">
        <v>404</v>
      </c>
    </row>
    <row r="9" spans="1:7" ht="38.25" x14ac:dyDescent="0.2">
      <c r="A9" s="213" t="s">
        <v>354</v>
      </c>
      <c r="B9" s="213" t="s">
        <v>364</v>
      </c>
      <c r="C9" s="213" t="s">
        <v>374</v>
      </c>
      <c r="D9" s="213" t="s">
        <v>384</v>
      </c>
      <c r="E9" s="213" t="s">
        <v>386</v>
      </c>
      <c r="F9" s="213" t="s">
        <v>405</v>
      </c>
    </row>
    <row r="10" spans="1:7" ht="76.5" x14ac:dyDescent="0.2">
      <c r="A10" s="213" t="s">
        <v>355</v>
      </c>
      <c r="B10" s="213" t="s">
        <v>365</v>
      </c>
      <c r="C10" s="213" t="s">
        <v>375</v>
      </c>
      <c r="D10" s="213" t="s">
        <v>385</v>
      </c>
      <c r="E10" s="213"/>
      <c r="F10" s="213" t="s">
        <v>406</v>
      </c>
    </row>
    <row r="11" spans="1:7" ht="63.75" x14ac:dyDescent="0.2">
      <c r="A11" s="213" t="s">
        <v>356</v>
      </c>
      <c r="B11" s="213" t="s">
        <v>366</v>
      </c>
      <c r="C11" s="213" t="s">
        <v>376</v>
      </c>
      <c r="D11" s="213" t="s">
        <v>398</v>
      </c>
      <c r="F11" s="213" t="s">
        <v>487</v>
      </c>
    </row>
    <row r="12" spans="1:7" ht="51" x14ac:dyDescent="0.2">
      <c r="F12" s="213" t="s">
        <v>408</v>
      </c>
    </row>
    <row r="13" spans="1:7" ht="51" x14ac:dyDescent="0.2">
      <c r="F13" s="213" t="s">
        <v>409</v>
      </c>
    </row>
    <row r="14" spans="1:7" ht="38.25" x14ac:dyDescent="0.2">
      <c r="F14" s="213" t="s">
        <v>410</v>
      </c>
    </row>
    <row r="15" spans="1:7" ht="51" x14ac:dyDescent="0.2">
      <c r="F15" s="213" t="s">
        <v>411</v>
      </c>
    </row>
    <row r="16" spans="1:7" ht="25.5" x14ac:dyDescent="0.2">
      <c r="F16" s="213" t="s">
        <v>412</v>
      </c>
    </row>
    <row r="17" spans="6:6" ht="25.5" x14ac:dyDescent="0.2">
      <c r="F17" s="213" t="s">
        <v>413</v>
      </c>
    </row>
    <row r="18" spans="6:6" ht="25.5" x14ac:dyDescent="0.2">
      <c r="F18" s="213" t="s">
        <v>414</v>
      </c>
    </row>
    <row r="19" spans="6:6" ht="38.25" x14ac:dyDescent="0.2">
      <c r="F19" s="213" t="s">
        <v>415</v>
      </c>
    </row>
    <row r="20" spans="6:6" ht="38.25" x14ac:dyDescent="0.2">
      <c r="F20" s="213" t="s">
        <v>416</v>
      </c>
    </row>
    <row r="21" spans="6:6" ht="25.5" x14ac:dyDescent="0.2">
      <c r="F21" s="213" t="s">
        <v>417</v>
      </c>
    </row>
    <row r="22" spans="6:6" ht="38.25" x14ac:dyDescent="0.2">
      <c r="F22" s="213" t="s">
        <v>419</v>
      </c>
    </row>
    <row r="23" spans="6:6" ht="63.75" x14ac:dyDescent="0.2">
      <c r="F23" s="213" t="s">
        <v>420</v>
      </c>
    </row>
    <row r="24" spans="6:6" ht="51" x14ac:dyDescent="0.2">
      <c r="F24" s="213" t="s">
        <v>421</v>
      </c>
    </row>
    <row r="25" spans="6:6" ht="63.75" x14ac:dyDescent="0.2">
      <c r="F25" s="213" t="s">
        <v>422</v>
      </c>
    </row>
    <row r="26" spans="6:6" ht="51" x14ac:dyDescent="0.2">
      <c r="F26" s="213" t="s">
        <v>423</v>
      </c>
    </row>
    <row r="27" spans="6:6" ht="38.25" x14ac:dyDescent="0.2">
      <c r="F27" s="213" t="s">
        <v>424</v>
      </c>
    </row>
    <row r="28" spans="6:6" ht="51" x14ac:dyDescent="0.2">
      <c r="F28" s="213" t="s">
        <v>425</v>
      </c>
    </row>
    <row r="29" spans="6:6" ht="25.5" x14ac:dyDescent="0.2">
      <c r="F29" s="213" t="s">
        <v>426</v>
      </c>
    </row>
  </sheetData>
  <conditionalFormatting sqref="D7:D8">
    <cfRule type="duplicateValues" dxfId="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
      <c r="A2" s="33" t="s">
        <v>427</v>
      </c>
      <c r="D2" s="33" t="s">
        <v>470</v>
      </c>
      <c r="E2" s="33" t="s">
        <v>474</v>
      </c>
      <c r="F2" s="33" t="s">
        <v>437</v>
      </c>
      <c r="G2" s="33" t="s">
        <v>484</v>
      </c>
      <c r="H2" s="33" t="s">
        <v>461</v>
      </c>
      <c r="I2" s="33" t="s">
        <v>451</v>
      </c>
    </row>
    <row r="3" spans="1:12" x14ac:dyDescent="0.2">
      <c r="A3" s="33" t="s">
        <v>428</v>
      </c>
      <c r="B3" s="33" t="s">
        <v>497</v>
      </c>
      <c r="D3" s="33" t="s">
        <v>471</v>
      </c>
      <c r="E3" s="33" t="s">
        <v>475</v>
      </c>
      <c r="F3" s="33" t="s">
        <v>439</v>
      </c>
      <c r="G3" s="33" t="s">
        <v>485</v>
      </c>
      <c r="H3" s="33" t="s">
        <v>462</v>
      </c>
      <c r="I3" s="33" t="s">
        <v>452</v>
      </c>
    </row>
    <row r="4" spans="1:12" x14ac:dyDescent="0.2">
      <c r="A4" s="33" t="s">
        <v>429</v>
      </c>
      <c r="B4" s="33" t="s">
        <v>495</v>
      </c>
      <c r="D4" s="33" t="s">
        <v>472</v>
      </c>
      <c r="E4" s="33" t="s">
        <v>476</v>
      </c>
      <c r="F4" s="33" t="s">
        <v>438</v>
      </c>
      <c r="G4" s="33" t="s">
        <v>486</v>
      </c>
      <c r="H4" s="33" t="s">
        <v>463</v>
      </c>
      <c r="I4" s="33" t="s">
        <v>453</v>
      </c>
    </row>
    <row r="5" spans="1:12" x14ac:dyDescent="0.2">
      <c r="A5" s="33" t="s">
        <v>430</v>
      </c>
      <c r="B5" s="33" t="s">
        <v>496</v>
      </c>
      <c r="D5" s="33" t="s">
        <v>473</v>
      </c>
      <c r="E5" s="33" t="s">
        <v>477</v>
      </c>
      <c r="F5" s="33" t="s">
        <v>440</v>
      </c>
      <c r="H5" s="33" t="s">
        <v>464</v>
      </c>
      <c r="I5" s="33" t="s">
        <v>454</v>
      </c>
    </row>
    <row r="6" spans="1:12" x14ac:dyDescent="0.2">
      <c r="A6" s="33" t="s">
        <v>431</v>
      </c>
      <c r="D6" s="33" t="s">
        <v>354</v>
      </c>
      <c r="E6" s="33" t="s">
        <v>478</v>
      </c>
      <c r="F6" s="33" t="s">
        <v>441</v>
      </c>
      <c r="H6" s="33" t="s">
        <v>465</v>
      </c>
      <c r="I6" s="33" t="s">
        <v>455</v>
      </c>
    </row>
    <row r="7" spans="1:12" x14ac:dyDescent="0.2">
      <c r="A7" s="33" t="s">
        <v>432</v>
      </c>
      <c r="B7" s="33" t="s">
        <v>493</v>
      </c>
      <c r="E7" s="33" t="s">
        <v>479</v>
      </c>
      <c r="F7" s="33" t="s">
        <v>442</v>
      </c>
      <c r="H7" s="33" t="s">
        <v>466</v>
      </c>
      <c r="I7" s="33" t="s">
        <v>456</v>
      </c>
    </row>
    <row r="8" spans="1:12" x14ac:dyDescent="0.2">
      <c r="A8" s="33" t="s">
        <v>433</v>
      </c>
      <c r="B8" s="33" t="s">
        <v>494</v>
      </c>
      <c r="E8" s="33" t="s">
        <v>480</v>
      </c>
      <c r="F8" s="33" t="s">
        <v>443</v>
      </c>
      <c r="H8" s="33" t="s">
        <v>467</v>
      </c>
      <c r="I8" s="33" t="s">
        <v>457</v>
      </c>
    </row>
    <row r="9" spans="1:12" x14ac:dyDescent="0.2">
      <c r="A9" s="33" t="s">
        <v>434</v>
      </c>
      <c r="B9" s="33" t="s">
        <v>499</v>
      </c>
      <c r="E9" s="33" t="s">
        <v>481</v>
      </c>
      <c r="F9" s="33" t="s">
        <v>444</v>
      </c>
      <c r="H9" s="33" t="s">
        <v>468</v>
      </c>
      <c r="I9" s="33" t="s">
        <v>458</v>
      </c>
    </row>
    <row r="10" spans="1:12" x14ac:dyDescent="0.2">
      <c r="A10" s="33" t="s">
        <v>435</v>
      </c>
      <c r="B10" s="33" t="s">
        <v>499</v>
      </c>
      <c r="E10" s="33" t="s">
        <v>482</v>
      </c>
      <c r="F10" s="33" t="s">
        <v>445</v>
      </c>
      <c r="H10" s="33" t="s">
        <v>469</v>
      </c>
      <c r="I10" s="33" t="s">
        <v>459</v>
      </c>
    </row>
    <row r="11" spans="1:12" x14ac:dyDescent="0.2">
      <c r="A11" s="33" t="s">
        <v>436</v>
      </c>
      <c r="B11" s="33" t="s">
        <v>498</v>
      </c>
      <c r="E11" s="33" t="s">
        <v>483</v>
      </c>
      <c r="F11" s="33" t="s">
        <v>446</v>
      </c>
      <c r="H11" s="33"/>
      <c r="I11" s="33" t="s">
        <v>460</v>
      </c>
    </row>
    <row r="12" spans="1:12" x14ac:dyDescent="0.2">
      <c r="F12" s="33" t="s">
        <v>447</v>
      </c>
      <c r="H12" s="33"/>
    </row>
    <row r="13" spans="1:12" x14ac:dyDescent="0.2">
      <c r="F13" s="33" t="s">
        <v>448</v>
      </c>
      <c r="H13" s="33"/>
    </row>
    <row r="14" spans="1:12" x14ac:dyDescent="0.2">
      <c r="F14" s="33" t="s">
        <v>449</v>
      </c>
      <c r="H14" s="33"/>
    </row>
    <row r="15" spans="1:12" x14ac:dyDescent="0.2">
      <c r="F15" s="33" t="s">
        <v>450</v>
      </c>
      <c r="H15" s="33"/>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[3]Enums!$A$133</f>
        <v>Version</v>
      </c>
      <c r="B1" s="99" t="s">
        <v>85</v>
      </c>
      <c r="C1" s="100" t="s">
        <v>84</v>
      </c>
      <c r="D1" s="99" t="s">
        <v>83</v>
      </c>
      <c r="E1" s="99" t="s">
        <v>82</v>
      </c>
      <c r="F1" s="98" t="s">
        <v>81</v>
      </c>
      <c r="G1" s="97" t="s">
        <v>80</v>
      </c>
      <c r="H1" s="97" t="s">
        <v>79</v>
      </c>
    </row>
    <row r="2" spans="1:8" x14ac:dyDescent="0.25">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[3]Enums!$A$134</f>
        <v>1.0.0</v>
      </c>
      <c r="B5" s="95" t="str">
        <f t="shared" si="0"/>
        <v>Methane</v>
      </c>
      <c r="C5" s="95" t="str">
        <f xml:space="preserve"> [3]Compounds!$B$1</f>
        <v>Compound</v>
      </c>
      <c r="D5" s="95" t="str">
        <f>[3]Compounds!B192</f>
        <v>Methane</v>
      </c>
      <c r="E5" s="95">
        <f t="shared" si="1"/>
        <v>3</v>
      </c>
      <c r="F5" s="95">
        <v>6</v>
      </c>
      <c r="G5" s="95">
        <v>8</v>
      </c>
    </row>
    <row r="6" spans="1:8" x14ac:dyDescent="0.25">
      <c r="A6" s="96" t="str">
        <f>[3]Enums!$A$134</f>
        <v>1.0.0</v>
      </c>
      <c r="B6" s="95" t="str">
        <f t="shared" si="0"/>
        <v>Diesel</v>
      </c>
      <c r="C6" s="95" t="str">
        <f xml:space="preserve"> [3]Compounds!$B$1</f>
        <v>Compound</v>
      </c>
      <c r="D6" s="95" t="str">
        <f>[3]Compounds!B115</f>
        <v>Diesel</v>
      </c>
      <c r="E6" s="95">
        <f t="shared" si="1"/>
        <v>4</v>
      </c>
      <c r="F6" s="95">
        <v>7</v>
      </c>
      <c r="G6" s="95">
        <v>16</v>
      </c>
    </row>
    <row r="7" spans="1:8" x14ac:dyDescent="0.25">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[3]Enums!$A$138</f>
        <v>1.0.4</v>
      </c>
      <c r="B26" s="95" t="str">
        <f t="shared" si="0"/>
        <v>Hydrogen</v>
      </c>
      <c r="C26" s="95" t="str">
        <f>[3]Elements!$B$1</f>
        <v>Element</v>
      </c>
      <c r="D26" s="95" t="str">
        <f>[3]Elements!$B$2</f>
        <v>Hydrogen</v>
      </c>
      <c r="E26" s="95">
        <f t="shared" si="1"/>
        <v>24</v>
      </c>
      <c r="F26" s="95">
        <v>7</v>
      </c>
      <c r="G26" s="95">
        <v>15</v>
      </c>
    </row>
    <row r="27" spans="1:7" x14ac:dyDescent="0.25">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25">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25">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[3]Enums!$A$140</f>
        <v>1.0.6</v>
      </c>
      <c r="B52" s="95" t="str">
        <f t="shared" si="2"/>
        <v>Lava Bucket</v>
      </c>
      <c r="C52" s="95" t="str">
        <f>'[3]Items (MC)'!$B$1</f>
        <v>Minecraft Item</v>
      </c>
      <c r="D52" s="95" t="str">
        <f>'[3]Items (MC)'!B73</f>
        <v>Lava Bucket</v>
      </c>
      <c r="E52" s="95">
        <v>50</v>
      </c>
      <c r="F52" s="95">
        <v>4</v>
      </c>
      <c r="G52" s="95">
        <v>1000</v>
      </c>
    </row>
    <row r="53" spans="1:7" x14ac:dyDescent="0.25">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[3]Enums!$A$140</f>
        <v>1.0.6</v>
      </c>
      <c r="B54" s="95" t="str">
        <f t="shared" si="2"/>
        <v>Writable Book</v>
      </c>
      <c r="C54" s="95" t="str">
        <f>'[3]Items (MC)'!$B$1</f>
        <v>Minecraft Item</v>
      </c>
      <c r="D54" s="95" t="str">
        <f>'[3]Items (MC)'!B132</f>
        <v>Writable Book</v>
      </c>
      <c r="E54" s="95">
        <v>51</v>
      </c>
      <c r="F54" s="95">
        <v>1</v>
      </c>
      <c r="G54" s="95">
        <v>10</v>
      </c>
    </row>
    <row r="55" spans="1:7" x14ac:dyDescent="0.25">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[3]Enums!$A$140</f>
        <v>1.0.6</v>
      </c>
      <c r="B56" s="95" t="str">
        <f t="shared" si="2"/>
        <v>Book</v>
      </c>
      <c r="C56" s="95" t="str">
        <f>'[3]Items (MC)'!$B$1</f>
        <v>Minecraft Item</v>
      </c>
      <c r="D56" s="95" t="str">
        <f>'[3]Items (MC)'!B86</f>
        <v>Book</v>
      </c>
      <c r="E56" s="95">
        <v>52</v>
      </c>
      <c r="F56" s="95">
        <v>1</v>
      </c>
      <c r="G56" s="95">
        <v>5</v>
      </c>
    </row>
    <row r="57" spans="1:7" x14ac:dyDescent="0.25">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[3]Enums!$A$140</f>
        <v>1.0.6</v>
      </c>
      <c r="B58" s="95" t="str">
        <f t="shared" si="2"/>
        <v>Wooden Hoe</v>
      </c>
      <c r="C58" s="95" t="str">
        <f>'[3]Items (MC)'!$B$1</f>
        <v>Minecraft Item</v>
      </c>
      <c r="D58" s="95" t="str">
        <f>'[3]Items (MC)'!B36</f>
        <v>Wooden Hoe</v>
      </c>
      <c r="E58" s="95">
        <v>53</v>
      </c>
      <c r="F58" s="95">
        <v>1</v>
      </c>
      <c r="G58" s="95">
        <v>10</v>
      </c>
    </row>
    <row r="59" spans="1:7" x14ac:dyDescent="0.25">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25">
      <c r="A60" s="95" t="str">
        <f>[3]Enums!$A$140</f>
        <v>1.0.6</v>
      </c>
      <c r="B60" s="95" t="str">
        <f t="shared" si="2"/>
        <v>Stick</v>
      </c>
      <c r="C60" s="95" t="str">
        <f>'[3]Items (MC)'!$B$1</f>
        <v>Minecraft Item</v>
      </c>
      <c r="D60" s="95" t="str">
        <f>'[3]Items (MC)'!B26</f>
        <v>Stick</v>
      </c>
      <c r="E60" s="95">
        <v>54</v>
      </c>
      <c r="F60" s="95">
        <v>1</v>
      </c>
      <c r="G60" s="95">
        <v>5</v>
      </c>
    </row>
    <row r="61" spans="1:7" x14ac:dyDescent="0.25">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[3]Enums!$A$140</f>
        <v>1.0.6</v>
      </c>
      <c r="B62" s="95" t="str">
        <f t="shared" si="2"/>
        <v>Wooden Pickaxe</v>
      </c>
      <c r="C62" s="95" t="str">
        <f>'[3]Items (MC)'!$B$1</f>
        <v>Minecraft Item</v>
      </c>
      <c r="D62" s="95" t="str">
        <f>'[3]Items (MC)'!B16</f>
        <v>Wooden Pickaxe</v>
      </c>
      <c r="E62" s="95">
        <v>55</v>
      </c>
      <c r="F62" s="95">
        <v>1</v>
      </c>
      <c r="G62" s="95">
        <v>10</v>
      </c>
    </row>
    <row r="63" spans="1:7" x14ac:dyDescent="0.25">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[3]Enums!$A$140</f>
        <v>1.0.6</v>
      </c>
      <c r="B65" s="95" t="str">
        <f t="shared" si="2"/>
        <v>Bow</v>
      </c>
      <c r="C65" s="95" t="str">
        <f>'[3]Items (MC)'!$B$1</f>
        <v>Minecraft Item</v>
      </c>
      <c r="D65" s="95" t="str">
        <f>'[3]Items (MC)'!B7</f>
        <v>Bow</v>
      </c>
      <c r="E65" s="95">
        <f t="shared" si="4"/>
        <v>58</v>
      </c>
      <c r="F65" s="95">
        <v>1</v>
      </c>
      <c r="G65" s="95">
        <v>10</v>
      </c>
    </row>
    <row r="66" spans="1:7" x14ac:dyDescent="0.25">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25">
      <c r="A74" s="95" t="str">
        <f>[3]Enums!$A$141</f>
        <v>1.0.7</v>
      </c>
      <c r="B74" s="95" t="str">
        <f t="shared" si="5"/>
        <v>Trapdoor</v>
      </c>
      <c r="C74" s="95" t="str">
        <f>Objects!$AZ$1</f>
        <v>Minecraft Block</v>
      </c>
      <c r="D74" s="95" t="str">
        <f>Objects!AZ98</f>
        <v>Trapdoor</v>
      </c>
      <c r="E74" s="95">
        <f t="shared" si="4"/>
        <v>67</v>
      </c>
      <c r="F74" s="95">
        <v>1</v>
      </c>
      <c r="G74" s="95">
        <v>15</v>
      </c>
    </row>
    <row r="75" spans="1:7" x14ac:dyDescent="0.25">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[3]Enums!$A$141</f>
        <v>1.0.7</v>
      </c>
      <c r="B77" s="95" t="str">
        <f t="shared" si="5"/>
        <v>Chest</v>
      </c>
      <c r="C77" s="95" t="str">
        <f>Objects!$AZ$1</f>
        <v>Minecraft Block</v>
      </c>
      <c r="D77" s="95" t="str">
        <f>Objects!AZ56</f>
        <v>Chest</v>
      </c>
      <c r="E77" s="95">
        <f t="shared" si="4"/>
        <v>70</v>
      </c>
      <c r="F77" s="95">
        <v>1</v>
      </c>
      <c r="G77" s="95">
        <v>15</v>
      </c>
    </row>
    <row r="78" spans="1:7" x14ac:dyDescent="0.25">
      <c r="A78" s="95" t="str">
        <f>[3]Enums!$A$141</f>
        <v>1.0.7</v>
      </c>
      <c r="B78" s="95" t="str">
        <f t="shared" si="5"/>
        <v>Oak Stairs</v>
      </c>
      <c r="C78" s="95" t="str">
        <f>Objects!$AZ$1</f>
        <v>Minecraft Block</v>
      </c>
      <c r="D78" s="95" t="str">
        <f>Objects!AZ55</f>
        <v>Oak Stairs</v>
      </c>
      <c r="E78" s="95">
        <f t="shared" si="4"/>
        <v>71</v>
      </c>
      <c r="F78" s="95">
        <v>1</v>
      </c>
      <c r="G78" s="95">
        <v>15</v>
      </c>
    </row>
    <row r="79" spans="1:7" x14ac:dyDescent="0.25">
      <c r="A79" s="95" t="str">
        <f>[3]Enums!$A$141</f>
        <v>1.0.7</v>
      </c>
      <c r="B79" s="95" t="str">
        <f t="shared" si="5"/>
        <v>Bookshelf</v>
      </c>
      <c r="C79" s="95" t="str">
        <f>Objects!$AZ$1</f>
        <v>Minecraft Block</v>
      </c>
      <c r="D79" s="95" t="str">
        <f>Objects!AZ49</f>
        <v>Bookshelf</v>
      </c>
      <c r="E79" s="95">
        <f t="shared" si="4"/>
        <v>72</v>
      </c>
      <c r="F79" s="95">
        <v>1</v>
      </c>
      <c r="G79" s="95">
        <v>15</v>
      </c>
    </row>
    <row r="80" spans="1:7" x14ac:dyDescent="0.25">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[3]Enums!$A$141</f>
        <v>1.0.7</v>
      </c>
      <c r="B81" s="95" t="str">
        <f t="shared" si="5"/>
        <v>Blaze Rod</v>
      </c>
      <c r="C81" s="95" t="str">
        <f>'[3]Items (MC)'!$B$1</f>
        <v>Minecraft Item</v>
      </c>
      <c r="D81" s="95" t="str">
        <f>Objects!AY115</f>
        <v>Blaze Rod</v>
      </c>
      <c r="E81" s="95">
        <f t="shared" si="4"/>
        <v>74</v>
      </c>
      <c r="F81" s="95">
        <v>3</v>
      </c>
      <c r="G81" s="95">
        <v>12</v>
      </c>
    </row>
    <row r="82" spans="1:7" x14ac:dyDescent="0.25">
      <c r="A82" s="95" t="str">
        <f>[3]Enums!$A$141</f>
        <v>1.0.7</v>
      </c>
      <c r="B82" s="95" t="str">
        <f t="shared" si="5"/>
        <v>Noteblock</v>
      </c>
      <c r="C82" s="95" t="str">
        <f>Objects!$AZ$1</f>
        <v>Minecraft Block</v>
      </c>
      <c r="D82" s="95" t="str">
        <f>Objects!AZ27</f>
        <v>Noteblock</v>
      </c>
      <c r="E82" s="95">
        <f t="shared" si="4"/>
        <v>75</v>
      </c>
      <c r="F82" s="95">
        <v>1</v>
      </c>
      <c r="G82" s="95">
        <v>15</v>
      </c>
    </row>
    <row r="83" spans="1:7" x14ac:dyDescent="0.25">
      <c r="A83" s="95" t="str">
        <f>[3]Enums!$A$141</f>
        <v>1.0.7</v>
      </c>
      <c r="B83" s="95" t="str">
        <f t="shared" si="5"/>
        <v>Planks</v>
      </c>
      <c r="C83" s="95" t="str">
        <f>Objects!$AZ$1</f>
        <v>Minecraft Block</v>
      </c>
      <c r="D83" s="95" t="str">
        <f>Objects!AZ7</f>
        <v>Planks</v>
      </c>
      <c r="E83" s="95">
        <f t="shared" si="4"/>
        <v>76</v>
      </c>
      <c r="F83" s="95">
        <v>2</v>
      </c>
      <c r="G83" s="95">
        <v>15</v>
      </c>
    </row>
    <row r="84" spans="1:7" x14ac:dyDescent="0.25">
      <c r="A84" s="95" t="str">
        <f>[3]Enums!$A$141</f>
        <v>1.0.7</v>
      </c>
      <c r="B84" s="95" t="str">
        <f t="shared" si="5"/>
        <v>Log</v>
      </c>
      <c r="C84" s="95" t="str">
        <f>Objects!$AZ$1</f>
        <v>Minecraft Block</v>
      </c>
      <c r="D84" s="95" t="str">
        <f>Objects!AZ19</f>
        <v>Log</v>
      </c>
      <c r="E84" s="95">
        <f t="shared" si="4"/>
        <v>77</v>
      </c>
      <c r="F84" s="95">
        <v>1</v>
      </c>
      <c r="G84" s="95">
        <v>15</v>
      </c>
    </row>
    <row r="85" spans="1:7" x14ac:dyDescent="0.25">
      <c r="A85" s="95" t="str">
        <f>[3]Enums!$A$141</f>
        <v>1.0.7</v>
      </c>
      <c r="B85" s="95" t="str">
        <f t="shared" si="5"/>
        <v>Fence</v>
      </c>
      <c r="C85" s="95" t="str">
        <f>Objects!$AZ$1</f>
        <v>Minecraft Block</v>
      </c>
      <c r="D85" s="95" t="str">
        <f>Objects!AZ87</f>
        <v>Fence</v>
      </c>
      <c r="E85" s="95">
        <f t="shared" si="4"/>
        <v>78</v>
      </c>
      <c r="F85" s="95">
        <v>1</v>
      </c>
      <c r="G85" s="95">
        <v>15</v>
      </c>
    </row>
    <row r="86" spans="1:7" x14ac:dyDescent="0.25">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[3]Enums!$A$141</f>
        <v>1.0.7</v>
      </c>
      <c r="B89" s="95" t="str">
        <f t="shared" si="5"/>
        <v>Wooden Slab</v>
      </c>
      <c r="C89" s="95" t="str">
        <f>Objects!$AZ$1</f>
        <v>Minecraft Block</v>
      </c>
      <c r="D89" s="95" t="str">
        <f>Objects!AZ128</f>
        <v>Wooden Slab</v>
      </c>
      <c r="E89" s="95">
        <v>82</v>
      </c>
      <c r="F89" s="95">
        <v>1</v>
      </c>
      <c r="G89" s="95">
        <v>7.5</v>
      </c>
    </row>
    <row r="90" spans="1:7" x14ac:dyDescent="0.25">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0"/>
  <sheetViews>
    <sheetView workbookViewId="0">
      <pane xSplit="4" ySplit="1" topLeftCell="E2" activePane="bottomRight" state="frozen"/>
      <selection pane="topRight" activeCell="E1" sqref="E1"/>
      <selection pane="bottomLeft" activeCell="A2" sqref="A2"/>
      <selection pane="bottomRight" activeCell="A14" sqref="A14"/>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5" x14ac:dyDescent="0.25">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5" x14ac:dyDescent="0.25">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5" x14ac:dyDescent="0.25">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5" x14ac:dyDescent="0.25">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5" x14ac:dyDescent="0.25">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5" x14ac:dyDescent="0.25">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5" x14ac:dyDescent="0.25">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5" x14ac:dyDescent="0.25">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5" x14ac:dyDescent="0.25">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
      <c r="A28" s="123" t="s">
        <v>500</v>
      </c>
      <c r="B28" s="123" t="s">
        <v>502</v>
      </c>
      <c r="C28" s="123" t="s">
        <v>503</v>
      </c>
      <c r="D28" s="123" t="s">
        <v>501</v>
      </c>
      <c r="E28" s="122">
        <v>26</v>
      </c>
      <c r="F28" s="122">
        <v>2026</v>
      </c>
      <c r="G28" s="122" t="b">
        <v>1</v>
      </c>
      <c r="H28" s="122">
        <v>1</v>
      </c>
      <c r="I28" s="122">
        <v>2</v>
      </c>
      <c r="J28" s="122">
        <v>2</v>
      </c>
      <c r="M28" s="201" t="s">
        <v>176</v>
      </c>
      <c r="N28" s="123" t="s">
        <v>91</v>
      </c>
      <c r="O28" s="122" t="s">
        <v>92</v>
      </c>
      <c r="P28" s="123" t="s">
        <v>96</v>
      </c>
      <c r="U28" s="123"/>
      <c r="V28" s="123"/>
    </row>
    <row r="29" spans="1:28" x14ac:dyDescent="0.2">
      <c r="A29" s="123" t="s">
        <v>500</v>
      </c>
      <c r="B29" s="123" t="s">
        <v>504</v>
      </c>
      <c r="C29" s="123" t="s">
        <v>505</v>
      </c>
      <c r="D29" s="123" t="s">
        <v>506</v>
      </c>
      <c r="E29" s="122">
        <v>27</v>
      </c>
      <c r="F29" s="122">
        <v>2027</v>
      </c>
      <c r="G29" s="122" t="b">
        <v>1</v>
      </c>
      <c r="H29" s="122">
        <v>1</v>
      </c>
      <c r="I29" s="122">
        <v>2</v>
      </c>
      <c r="J29" s="122">
        <v>2</v>
      </c>
      <c r="M29" s="201" t="s">
        <v>176</v>
      </c>
      <c r="N29" s="123" t="s">
        <v>91</v>
      </c>
      <c r="O29" s="122" t="s">
        <v>92</v>
      </c>
      <c r="P29" s="123" t="s">
        <v>96</v>
      </c>
    </row>
    <row r="30" spans="1:28" x14ac:dyDescent="0.2">
      <c r="A30" s="123" t="s">
        <v>507</v>
      </c>
      <c r="B30" s="123" t="s">
        <v>508</v>
      </c>
      <c r="C30" s="123" t="s">
        <v>509</v>
      </c>
      <c r="D30" s="123" t="s">
        <v>510</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A1:AD940"/>
  <sheetViews>
    <sheetView workbookViewId="0">
      <pane xSplit="6" ySplit="1" topLeftCell="G329" activePane="bottomRight" state="frozen"/>
      <selection activeCell="I33" sqref="I33"/>
      <selection pane="topRight" activeCell="I33" sqref="I33"/>
      <selection pane="bottomLeft" activeCell="I33" sqref="I33"/>
      <selection pane="bottomRight" activeCell="A341" sqref="A341"/>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[3]Enums!$A$144</f>
        <v>1.1.0</v>
      </c>
      <c r="B116" s="81" t="b">
        <v>1</v>
      </c>
      <c r="C116" s="81" t="b">
        <v>0</v>
      </c>
      <c r="D116" s="81">
        <v>6</v>
      </c>
      <c r="E116" s="174" t="str">
        <f>Objects!$AW$9</f>
        <v>Jet Pack (Beginner)</v>
      </c>
      <c r="F116" s="174">
        <v>1</v>
      </c>
      <c r="G116" s="174" t="str">
        <f>Objects!$I$24</f>
        <v>Cartridge (Propane)</v>
      </c>
      <c r="H116" s="174">
        <v>1</v>
      </c>
      <c r="I116" s="81" t="str">
        <f>Objects!$AW$9</f>
        <v>Jet Pack (Beginner)</v>
      </c>
      <c r="J116" s="81">
        <v>1</v>
      </c>
      <c r="K116" s="81" t="str">
        <f>Objects!$I$24</f>
        <v>Cartridge (Propane)</v>
      </c>
      <c r="L116" s="91">
        <v>1</v>
      </c>
      <c r="M116" s="84"/>
      <c r="N116" s="81"/>
      <c r="O116" s="81"/>
      <c r="P116" s="81"/>
      <c r="Q116" s="81"/>
      <c r="R116" s="91"/>
      <c r="S116" s="84"/>
      <c r="T116" s="81"/>
      <c r="U116" s="81"/>
      <c r="V116" s="81"/>
      <c r="W116" s="81"/>
      <c r="X116" s="91"/>
      <c r="AA116" s="81"/>
      <c r="AB116" s="81"/>
      <c r="AC116" s="81"/>
    </row>
    <row r="117" spans="1:29" ht="15" customHeight="1" x14ac:dyDescent="0.25">
      <c r="A117" s="33" t="str">
        <f>[3]Enums!$A$144</f>
        <v>1.1.0</v>
      </c>
      <c r="B117" s="81" t="b">
        <v>1</v>
      </c>
      <c r="C117" s="81" t="b">
        <v>0</v>
      </c>
      <c r="D117" s="81">
        <v>6</v>
      </c>
      <c r="E117" s="84" t="str">
        <f>Objects!$AW$9</f>
        <v>Jet Pack (Beginner)</v>
      </c>
      <c r="F117" s="91">
        <v>1</v>
      </c>
      <c r="G117" s="81"/>
      <c r="H117" s="81"/>
      <c r="I117" s="81"/>
      <c r="J117" s="81"/>
      <c r="K117" s="81"/>
      <c r="L117" s="91"/>
      <c r="M117" s="84" t="str">
        <f>Objects!$I$24</f>
        <v>Cartridge (Propane)</v>
      </c>
      <c r="N117" s="81">
        <v>1</v>
      </c>
      <c r="O117" s="81" t="str">
        <f>Objects!$AW$9</f>
        <v>Jet Pack (Beginner)</v>
      </c>
      <c r="P117" s="81">
        <v>1</v>
      </c>
      <c r="Q117" s="81" t="str">
        <f>Objects!$I$24</f>
        <v>Cartridge (Propane)</v>
      </c>
      <c r="R117" s="91">
        <v>1</v>
      </c>
      <c r="S117" s="84"/>
      <c r="T117" s="81"/>
      <c r="U117" s="81"/>
      <c r="V117" s="81"/>
      <c r="W117" s="81"/>
      <c r="X117" s="91"/>
      <c r="AA117" s="81"/>
      <c r="AB117" s="81"/>
      <c r="AC117" s="81"/>
    </row>
    <row r="118" spans="1:29" ht="15" customHeight="1" x14ac:dyDescent="0.25">
      <c r="A118" s="33" t="str">
        <f>[3]Enums!$A$144</f>
        <v>1.1.0</v>
      </c>
      <c r="B118" s="81" t="b">
        <v>1</v>
      </c>
      <c r="C118" s="81" t="b">
        <v>0</v>
      </c>
      <c r="D118" s="81">
        <v>6</v>
      </c>
      <c r="E118" s="84" t="str">
        <f>Objects!$AW$9</f>
        <v>Jet Pack (Beginner)</v>
      </c>
      <c r="F118" s="91">
        <v>1</v>
      </c>
      <c r="G118" s="81"/>
      <c r="H118" s="81"/>
      <c r="I118" s="81"/>
      <c r="J118" s="81"/>
      <c r="K118" s="81"/>
      <c r="L118" s="91"/>
      <c r="M118" s="84"/>
      <c r="N118" s="81"/>
      <c r="O118" s="81"/>
      <c r="P118" s="81"/>
      <c r="Q118" s="81"/>
      <c r="R118" s="91"/>
      <c r="S118" s="84" t="str">
        <f>Objects!$I$24</f>
        <v>Cartridge (Propane)</v>
      </c>
      <c r="T118" s="81">
        <v>1</v>
      </c>
      <c r="U118" s="81" t="str">
        <f>Objects!$AW$9</f>
        <v>Jet Pack (Beginner)</v>
      </c>
      <c r="V118" s="81">
        <v>1</v>
      </c>
      <c r="W118" s="81" t="str">
        <f>Objects!$I$24</f>
        <v>Cartridge (Propane)</v>
      </c>
      <c r="X118" s="91">
        <v>1</v>
      </c>
      <c r="AA118" s="81"/>
      <c r="AB118" s="81"/>
      <c r="AC118" s="81"/>
    </row>
    <row r="119" spans="1:29" ht="15" customHeight="1" x14ac:dyDescent="0.25">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Objects!$AZ$44</f>
        <v>Iron Block</v>
      </c>
      <c r="T119" s="81">
        <v>1</v>
      </c>
      <c r="U119" s="81" t="str">
        <f>Objects!$AZ$63</f>
        <v>Furnace</v>
      </c>
      <c r="V119" s="81">
        <v>1</v>
      </c>
      <c r="W119" s="81" t="str">
        <f>Objects!$AZ$44</f>
        <v>Iron Block</v>
      </c>
      <c r="X119" s="91">
        <v>1</v>
      </c>
      <c r="AA119" s="81"/>
      <c r="AB119" s="81"/>
      <c r="AC119" s="81"/>
    </row>
    <row r="120" spans="1:29" ht="15" customHeight="1" x14ac:dyDescent="0.25">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Objects!$F$19</f>
        <v>Block of Brass</v>
      </c>
      <c r="T120" s="81">
        <v>1</v>
      </c>
      <c r="U120" s="81" t="str">
        <f>Objects!$AZ$63</f>
        <v>Furnace</v>
      </c>
      <c r="V120" s="81">
        <v>1</v>
      </c>
      <c r="W120" s="81" t="str">
        <f>Objects!$F$19</f>
        <v>Block of Brass</v>
      </c>
      <c r="X120" s="91">
        <v>1</v>
      </c>
      <c r="AA120" s="81"/>
      <c r="AB120" s="81"/>
      <c r="AC120" s="81"/>
    </row>
    <row r="121" spans="1:29" ht="15" customHeight="1" x14ac:dyDescent="0.25">
      <c r="A121" s="33" t="str">
        <f>[3]Enums!$A$134</f>
        <v>1.0.0</v>
      </c>
      <c r="B121" s="81" t="b">
        <v>1</v>
      </c>
      <c r="C121" s="81" t="b">
        <v>0</v>
      </c>
      <c r="D121" s="81">
        <v>5</v>
      </c>
      <c r="E121" s="84" t="str">
        <f>Objects!$AT$15</f>
        <v>Merox Treatment Unit</v>
      </c>
      <c r="F121" s="91">
        <v>1</v>
      </c>
      <c r="G121" s="81" t="str">
        <f>Objects!$AW$22</f>
        <v>Regulator (Medium Pressure)</v>
      </c>
      <c r="H121" s="81">
        <v>1</v>
      </c>
      <c r="I121" s="81" t="str">
        <f>Objects!$AZ$156</f>
        <v>Hopper</v>
      </c>
      <c r="J121" s="81">
        <v>1</v>
      </c>
      <c r="K121" s="81" t="str">
        <f>Objects!$T$2</f>
        <v>Canister (Hydrogen)</v>
      </c>
      <c r="L121" s="91">
        <v>1</v>
      </c>
      <c r="M121" s="84" t="str">
        <f>Objects!$Z$84</f>
        <v>Block (PP)</v>
      </c>
      <c r="N121" s="81">
        <v>1</v>
      </c>
      <c r="O121" s="81" t="str">
        <f>Objects!$AZ$154</f>
        <v>Redstone Block</v>
      </c>
      <c r="P121" s="81">
        <v>1</v>
      </c>
      <c r="Q121" s="81" t="str">
        <f>Objects!$Z$84</f>
        <v>Block (PP)</v>
      </c>
      <c r="R121" s="91">
        <v>1</v>
      </c>
      <c r="S121" s="84" t="str">
        <f>Objects!$F$20</f>
        <v>Block of Bronze</v>
      </c>
      <c r="T121" s="81">
        <v>1</v>
      </c>
      <c r="U121" s="81" t="str">
        <f>Objects!$AZ$63</f>
        <v>Furnace</v>
      </c>
      <c r="V121" s="81">
        <v>1</v>
      </c>
      <c r="W121" s="81" t="str">
        <f>Objects!$F$20</f>
        <v>Block of Bronze</v>
      </c>
      <c r="X121" s="91">
        <v>1</v>
      </c>
      <c r="AA121" s="81"/>
      <c r="AB121" s="81"/>
      <c r="AC121" s="81"/>
    </row>
    <row r="122" spans="1:29" ht="15" customHeight="1" x14ac:dyDescent="0.25">
      <c r="A122" s="33" t="str">
        <f>[3]Enums!$A$134</f>
        <v>1.0.0</v>
      </c>
      <c r="B122" s="81" t="b">
        <v>1</v>
      </c>
      <c r="C122" s="81" t="b">
        <v>0</v>
      </c>
      <c r="D122" s="81">
        <v>5</v>
      </c>
      <c r="E122" s="84" t="str">
        <f>Objects!$AT$15</f>
        <v>Merox Treatment Unit</v>
      </c>
      <c r="F122" s="91">
        <v>1</v>
      </c>
      <c r="G122" s="81" t="str">
        <f>Objects!$AW$22</f>
        <v>Regulator (Medium Pressure)</v>
      </c>
      <c r="H122" s="81">
        <v>1</v>
      </c>
      <c r="I122" s="81" t="str">
        <f>Objects!$AZ$156</f>
        <v>Hopper</v>
      </c>
      <c r="J122" s="81">
        <v>1</v>
      </c>
      <c r="K122" s="81" t="str">
        <f>Objects!$T$2</f>
        <v>Canister (Hydrogen)</v>
      </c>
      <c r="L122" s="91">
        <v>1</v>
      </c>
      <c r="M122" s="84" t="str">
        <f>Objects!$Z$84</f>
        <v>Block (PP)</v>
      </c>
      <c r="N122" s="81">
        <v>1</v>
      </c>
      <c r="O122" s="81" t="str">
        <f>Objects!$AZ$154</f>
        <v>Redstone Block</v>
      </c>
      <c r="P122" s="81">
        <v>1</v>
      </c>
      <c r="Q122" s="81" t="str">
        <f>Objects!$Z$84</f>
        <v>Block (PP)</v>
      </c>
      <c r="R122" s="91">
        <v>1</v>
      </c>
      <c r="S122" s="84" t="str">
        <f>Objects!$F$6</f>
        <v>Block of Nickel</v>
      </c>
      <c r="T122" s="81">
        <v>1</v>
      </c>
      <c r="U122" s="81" t="str">
        <f>Objects!$AZ$63</f>
        <v>Furnace</v>
      </c>
      <c r="V122" s="81">
        <v>1</v>
      </c>
      <c r="W122" s="81" t="str">
        <f>Objects!$F$6</f>
        <v>Block of Nickel</v>
      </c>
      <c r="X122" s="91">
        <v>1</v>
      </c>
      <c r="AA122" s="81"/>
      <c r="AB122" s="81"/>
      <c r="AC122" s="81"/>
    </row>
    <row r="123" spans="1:29" ht="15" customHeight="1" x14ac:dyDescent="0.25">
      <c r="A123" s="33" t="str">
        <f>[3]Enums!$A$134</f>
        <v>1.0.0</v>
      </c>
      <c r="B123" s="81" t="b">
        <v>1</v>
      </c>
      <c r="C123" s="81" t="b">
        <v>0</v>
      </c>
      <c r="D123" s="81">
        <v>5</v>
      </c>
      <c r="E123" s="81" t="str">
        <f>Objects!$AT$15</f>
        <v>Merox Treatment Unit</v>
      </c>
      <c r="F123" s="91">
        <v>1</v>
      </c>
      <c r="G123" s="81" t="str">
        <f>Objects!$AW$22</f>
        <v>Regulator (Medium Pressure)</v>
      </c>
      <c r="H123" s="81">
        <v>1</v>
      </c>
      <c r="I123" s="81" t="str">
        <f>Objects!$AZ$156</f>
        <v>Hopper</v>
      </c>
      <c r="J123" s="81">
        <v>1</v>
      </c>
      <c r="K123" s="81" t="str">
        <f>Objects!$T$2</f>
        <v>Canister (Hydrogen)</v>
      </c>
      <c r="L123" s="81">
        <v>1</v>
      </c>
      <c r="M123" s="81" t="str">
        <f>Objects!$Z$84</f>
        <v>Block (PP)</v>
      </c>
      <c r="N123" s="81">
        <v>1</v>
      </c>
      <c r="O123" s="81" t="str">
        <f>Objects!$AZ$154</f>
        <v>Redstone Block</v>
      </c>
      <c r="P123" s="81">
        <v>1</v>
      </c>
      <c r="Q123" s="81" t="str">
        <f>Objects!$Z$84</f>
        <v>Block (PP)</v>
      </c>
      <c r="R123" s="81">
        <v>1</v>
      </c>
      <c r="S123" s="81" t="str">
        <f>Objects!$F$12</f>
        <v>Block of Tungsten</v>
      </c>
      <c r="T123" s="81">
        <v>1</v>
      </c>
      <c r="U123" s="81" t="str">
        <f>Objects!$AZ$63</f>
        <v>Furnace</v>
      </c>
      <c r="V123" s="81">
        <v>1</v>
      </c>
      <c r="W123" s="81" t="str">
        <f>Objects!$F$12</f>
        <v>Block of Tungsten</v>
      </c>
      <c r="X123" s="81">
        <v>1</v>
      </c>
      <c r="AA123" s="81"/>
      <c r="AB123" s="81"/>
      <c r="AC123" s="81"/>
    </row>
    <row r="124" spans="1:29" ht="15" customHeight="1" x14ac:dyDescent="0.25">
      <c r="A124" s="33"/>
      <c r="B124" s="81" t="b">
        <v>1</v>
      </c>
      <c r="C124" s="81" t="b">
        <v>0</v>
      </c>
      <c r="D124" s="81">
        <v>1</v>
      </c>
      <c r="E124" s="81" t="str">
        <f>Objects!$AT$13</f>
        <v>Wine Press</v>
      </c>
      <c r="F124" s="91">
        <v>1</v>
      </c>
      <c r="G124" s="84" t="str">
        <f>Objects!$AZ$156</f>
        <v>Hopper</v>
      </c>
      <c r="H124" s="81">
        <v>1</v>
      </c>
      <c r="I124" s="81" t="str">
        <f>Objects!$AZ$31</f>
        <v>Sticky Piston</v>
      </c>
      <c r="J124" s="81">
        <v>1</v>
      </c>
      <c r="K124" s="84"/>
      <c r="L124" s="81"/>
      <c r="M124" s="84" t="str">
        <f>Objects!$AZ$44</f>
        <v>Iron Block</v>
      </c>
      <c r="N124" s="81">
        <v>1</v>
      </c>
      <c r="O124" s="84" t="str">
        <f>Objects!$AZ$154</f>
        <v>Redstone Block</v>
      </c>
      <c r="P124" s="81">
        <v>1</v>
      </c>
      <c r="Q124" s="84" t="str">
        <f>Objects!$AZ$44</f>
        <v>Iron Block</v>
      </c>
      <c r="R124" s="81">
        <v>1</v>
      </c>
      <c r="S124" s="84" t="str">
        <f>Objects!$AZ$44</f>
        <v>Iron Block</v>
      </c>
      <c r="T124" s="81">
        <v>1</v>
      </c>
      <c r="U124" s="84" t="str">
        <f>Objects!$AZ$31</f>
        <v>Sticky Piston</v>
      </c>
      <c r="V124" s="81">
        <v>1</v>
      </c>
      <c r="W124" s="84" t="str">
        <f>Objects!$AZ$44</f>
        <v>Iron Block</v>
      </c>
      <c r="X124" s="81">
        <v>1</v>
      </c>
      <c r="AA124" s="81"/>
      <c r="AB124" s="81"/>
      <c r="AC124" s="81"/>
    </row>
    <row r="125" spans="1:29" ht="15" customHeight="1" x14ac:dyDescent="0.25">
      <c r="A125" s="176"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Objects!$F$12</f>
        <v>Block of Tungsten</v>
      </c>
      <c r="T125" s="81">
        <v>1</v>
      </c>
      <c r="U125" s="81" t="str">
        <f>Objects!$AZ$63</f>
        <v>Furnace</v>
      </c>
      <c r="V125" s="81">
        <v>1</v>
      </c>
      <c r="W125" s="81" t="str">
        <f>Objects!$F$12</f>
        <v>Block of Tungsten</v>
      </c>
      <c r="X125" s="91">
        <v>1</v>
      </c>
      <c r="Y125" s="81"/>
      <c r="AA125" s="81"/>
      <c r="AB125" s="81"/>
      <c r="AC125" s="81"/>
    </row>
    <row r="126" spans="1:29" ht="15" customHeight="1" x14ac:dyDescent="0.25">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Objects!$F$12</f>
        <v>Block of Tungsten</v>
      </c>
      <c r="T126" s="81">
        <v>1</v>
      </c>
      <c r="U126" s="81" t="str">
        <f>Objects!$AZ$63</f>
        <v>Furnace</v>
      </c>
      <c r="V126" s="81">
        <v>1</v>
      </c>
      <c r="W126" s="81" t="str">
        <f>Objects!$F$12</f>
        <v>Block of Tungsten</v>
      </c>
      <c r="X126" s="91">
        <v>1</v>
      </c>
      <c r="Y126" s="81"/>
      <c r="AA126" s="81"/>
      <c r="AB126" s="81"/>
      <c r="AC126" s="81"/>
    </row>
    <row r="127" spans="1:29" ht="15" customHeight="1" x14ac:dyDescent="0.25">
      <c r="A127" s="33" t="str">
        <f>[3]Enums!$A$134</f>
        <v>1.0.0</v>
      </c>
      <c r="B127" s="81" t="b">
        <v>1</v>
      </c>
      <c r="C127" s="81" t="b">
        <v>0</v>
      </c>
      <c r="D127" s="81">
        <v>6</v>
      </c>
      <c r="E127" s="84" t="str">
        <f>Objects!$AT$10</f>
        <v>Chemical Processor</v>
      </c>
      <c r="F127" s="91">
        <v>1</v>
      </c>
      <c r="G127" s="81" t="str">
        <f>Objects!$AW$22</f>
        <v>Regulator (Medium Pressure)</v>
      </c>
      <c r="H127" s="81">
        <v>1</v>
      </c>
      <c r="I127" s="81" t="str">
        <f>Objects!$AZ$156</f>
        <v>Hopper</v>
      </c>
      <c r="J127" s="81">
        <v>1</v>
      </c>
      <c r="K127" s="81" t="str">
        <f>Objects!$AW$31</f>
        <v>Heat Exchanger</v>
      </c>
      <c r="L127" s="91">
        <v>1</v>
      </c>
      <c r="M127" s="81" t="str">
        <f>Objects!$K$123</f>
        <v>Beaker (Diesel)</v>
      </c>
      <c r="N127" s="81">
        <v>1</v>
      </c>
      <c r="O127" s="81" t="str">
        <f>Objects!$AZ$154</f>
        <v>Redstone Block</v>
      </c>
      <c r="P127" s="81">
        <v>1</v>
      </c>
      <c r="Q127" s="81" t="str">
        <f>Objects!$K$290</f>
        <v>Cartridge (Sweet Propane Fuel)</v>
      </c>
      <c r="R127" s="91">
        <v>1</v>
      </c>
      <c r="S127" s="84" t="str">
        <f>Objects!$F$6</f>
        <v>Block of Nickel</v>
      </c>
      <c r="T127" s="81">
        <v>1</v>
      </c>
      <c r="U127" s="81" t="str">
        <f>Objects!$AZ$63</f>
        <v>Furnace</v>
      </c>
      <c r="V127" s="81">
        <v>1</v>
      </c>
      <c r="W127" s="81" t="str">
        <f>Objects!$F$6</f>
        <v>Block of Nickel</v>
      </c>
      <c r="X127" s="91">
        <v>1</v>
      </c>
      <c r="Y127" s="81"/>
      <c r="AA127" s="81"/>
      <c r="AB127" s="81"/>
      <c r="AC127" s="81"/>
    </row>
    <row r="128" spans="1:29" ht="15" customHeight="1" x14ac:dyDescent="0.25">
      <c r="A128" s="33" t="str">
        <f>[3]Enums!$A$134</f>
        <v>1.0.0</v>
      </c>
      <c r="B128" s="81" t="b">
        <v>1</v>
      </c>
      <c r="C128" s="81" t="b">
        <v>0</v>
      </c>
      <c r="D128" s="81">
        <v>6</v>
      </c>
      <c r="E128" s="84" t="str">
        <f>Objects!$AT$10</f>
        <v>Chemical Processor</v>
      </c>
      <c r="F128" s="91">
        <v>1</v>
      </c>
      <c r="G128" s="81" t="str">
        <f>Objects!$AW$22</f>
        <v>Regulator (Medium Pressure)</v>
      </c>
      <c r="H128" s="81">
        <v>1</v>
      </c>
      <c r="I128" s="81" t="str">
        <f>Objects!$AZ$156</f>
        <v>Hopper</v>
      </c>
      <c r="J128" s="81">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91">
        <v>1</v>
      </c>
      <c r="S128" s="84" t="str">
        <f>Objects!$F$6</f>
        <v>Block of Nickel</v>
      </c>
      <c r="T128" s="81">
        <v>1</v>
      </c>
      <c r="U128" s="81" t="str">
        <f>Objects!$AZ$63</f>
        <v>Furnace</v>
      </c>
      <c r="V128" s="81">
        <v>1</v>
      </c>
      <c r="W128" s="81" t="str">
        <f>Objects!$F$6</f>
        <v>Block of Nickel</v>
      </c>
      <c r="X128" s="91">
        <v>1</v>
      </c>
      <c r="Y128" s="81"/>
      <c r="AA128" s="81"/>
      <c r="AB128" s="81"/>
      <c r="AC128" s="81"/>
    </row>
    <row r="129" spans="1:29" ht="15" customHeight="1" x14ac:dyDescent="0.25">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84">
        <v>1</v>
      </c>
      <c r="K129" s="84" t="str">
        <f>Objects!$AW$31</f>
        <v>Heat Exchanger</v>
      </c>
      <c r="L129" s="91">
        <v>1</v>
      </c>
      <c r="M129" s="81" t="str">
        <f>Objects!$K$123</f>
        <v>Beaker (Diesel)</v>
      </c>
      <c r="N129" s="81">
        <v>1</v>
      </c>
      <c r="O129" s="81" t="str">
        <f>Objects!$AZ$154</f>
        <v>Redstone Block</v>
      </c>
      <c r="P129" s="81">
        <v>1</v>
      </c>
      <c r="Q129" s="81" t="str">
        <f>Objects!$K$290</f>
        <v>Cartridge (Sweet Propane Fuel)</v>
      </c>
      <c r="R129" s="81">
        <v>1</v>
      </c>
      <c r="S129" s="84" t="str">
        <f>Objects!$F$20</f>
        <v>Block of Bronze</v>
      </c>
      <c r="T129" s="91">
        <v>1</v>
      </c>
      <c r="U129" s="84" t="str">
        <f>Objects!$AZ$63</f>
        <v>Furnace</v>
      </c>
      <c r="V129" s="84">
        <v>1</v>
      </c>
      <c r="W129" s="81" t="str">
        <f>Objects!$F$20</f>
        <v>Block of Bronze</v>
      </c>
      <c r="X129" s="81">
        <v>1</v>
      </c>
      <c r="Y129" s="81"/>
      <c r="AA129" s="81"/>
      <c r="AB129" s="81"/>
      <c r="AC129" s="81"/>
    </row>
    <row r="130" spans="1:29" ht="15" customHeight="1" x14ac:dyDescent="0.25">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4">
        <v>1</v>
      </c>
      <c r="K130" s="81" t="str">
        <f>Objects!$AW$31</f>
        <v>Heat Exchanger</v>
      </c>
      <c r="L130" s="91">
        <v>1</v>
      </c>
      <c r="M130" s="81" t="str">
        <f>Objects!$K$290</f>
        <v>Cartridge (Sweet Propane Fuel)</v>
      </c>
      <c r="N130" s="81">
        <v>1</v>
      </c>
      <c r="O130" s="81" t="str">
        <f>Objects!$AZ$154</f>
        <v>Redstone Block</v>
      </c>
      <c r="P130" s="81">
        <v>1</v>
      </c>
      <c r="Q130" s="81" t="str">
        <f>Objects!$K$123</f>
        <v>Beaker (Diesel)</v>
      </c>
      <c r="R130" s="81">
        <v>1</v>
      </c>
      <c r="S130" s="81" t="str">
        <f>Objects!$F$20</f>
        <v>Block of Bronze</v>
      </c>
      <c r="T130" s="91">
        <v>1</v>
      </c>
      <c r="U130" s="84" t="str">
        <f>Objects!$AZ$63</f>
        <v>Furnace</v>
      </c>
      <c r="V130" s="84">
        <v>1</v>
      </c>
      <c r="W130" s="84" t="str">
        <f>Objects!$F$20</f>
        <v>Block of Bronze</v>
      </c>
      <c r="X130" s="81">
        <v>1</v>
      </c>
      <c r="Y130" s="81"/>
      <c r="AA130" s="81"/>
      <c r="AB130" s="81"/>
      <c r="AC130" s="81"/>
    </row>
    <row r="131" spans="1:29" ht="15" customHeight="1" x14ac:dyDescent="0.25">
      <c r="A131" s="33" t="str">
        <f>[3]Enums!$A$134</f>
        <v>1.0.0</v>
      </c>
      <c r="B131" s="81" t="b">
        <v>1</v>
      </c>
      <c r="C131" s="81" t="b">
        <v>0</v>
      </c>
      <c r="D131" s="81">
        <v>6</v>
      </c>
      <c r="E131" s="84" t="str">
        <f>Objects!$AT$10</f>
        <v>Chemical Processor</v>
      </c>
      <c r="F131" s="91">
        <v>1</v>
      </c>
      <c r="G131" s="81" t="str">
        <f>Objects!$AW$22</f>
        <v>Regulator (Medium Pressure)</v>
      </c>
      <c r="H131" s="81">
        <v>1</v>
      </c>
      <c r="I131" s="84" t="str">
        <f>Objects!$AZ$156</f>
        <v>Hopper</v>
      </c>
      <c r="J131" s="91">
        <v>1</v>
      </c>
      <c r="K131" s="81" t="str">
        <f>Objects!$AW$31</f>
        <v>Heat Exchanger</v>
      </c>
      <c r="L131" s="91">
        <v>1</v>
      </c>
      <c r="M131" s="84" t="str">
        <f>Objects!$K$123</f>
        <v>Beaker (Diesel)</v>
      </c>
      <c r="N131" s="81">
        <v>1</v>
      </c>
      <c r="O131" s="81" t="str">
        <f>Objects!$AZ$154</f>
        <v>Redstone Block</v>
      </c>
      <c r="P131" s="81">
        <v>1</v>
      </c>
      <c r="Q131" s="81" t="str">
        <f>Objects!$K$290</f>
        <v>Cartridge (Sweet Propane Fuel)</v>
      </c>
      <c r="R131" s="91">
        <v>1</v>
      </c>
      <c r="S131" s="84" t="str">
        <f>Objects!$F$19</f>
        <v>Block of Brass</v>
      </c>
      <c r="T131" s="81">
        <v>1</v>
      </c>
      <c r="U131" s="81" t="str">
        <f>Objects!$AZ$63</f>
        <v>Furnace</v>
      </c>
      <c r="V131" s="81">
        <v>1</v>
      </c>
      <c r="W131" s="81" t="str">
        <f>Objects!$F$19</f>
        <v>Block of Brass</v>
      </c>
      <c r="X131" s="91">
        <v>1</v>
      </c>
      <c r="Y131" s="81"/>
      <c r="AA131" s="81"/>
      <c r="AB131" s="81"/>
      <c r="AC131" s="81"/>
    </row>
    <row r="132" spans="1:29" ht="15" customHeight="1" x14ac:dyDescent="0.25">
      <c r="A132" s="33" t="str">
        <f>[3]Enums!$A$134</f>
        <v>1.0.0</v>
      </c>
      <c r="B132" s="81" t="b">
        <v>1</v>
      </c>
      <c r="C132" s="81" t="b">
        <v>0</v>
      </c>
      <c r="D132" s="81">
        <v>6</v>
      </c>
      <c r="E132" s="84" t="str">
        <f>Objects!$AT$10</f>
        <v>Chemical Processor</v>
      </c>
      <c r="F132" s="91">
        <v>1</v>
      </c>
      <c r="G132" s="81" t="str">
        <f>Objects!$AW$22</f>
        <v>Regulator (Medium Pressure)</v>
      </c>
      <c r="H132" s="81">
        <v>1</v>
      </c>
      <c r="I132" s="84" t="str">
        <f>Objects!$AZ$156</f>
        <v>Hopper</v>
      </c>
      <c r="J132" s="81">
        <v>1</v>
      </c>
      <c r="K132" s="84" t="str">
        <f>Objects!$AW$31</f>
        <v>Heat Exchanger</v>
      </c>
      <c r="L132" s="81">
        <v>1</v>
      </c>
      <c r="M132" s="84" t="str">
        <f>Objects!$K$290</f>
        <v>Cartridge (Sweet Propane Fuel)</v>
      </c>
      <c r="N132" s="81">
        <v>1</v>
      </c>
      <c r="O132" s="81" t="str">
        <f>Objects!$AZ$154</f>
        <v>Redstone Block</v>
      </c>
      <c r="P132" s="81">
        <v>1</v>
      </c>
      <c r="Q132" s="81" t="str">
        <f>Objects!$K$123</f>
        <v>Beaker (Diesel)</v>
      </c>
      <c r="R132" s="91">
        <v>1</v>
      </c>
      <c r="S132" s="84" t="str">
        <f>Objects!$F$19</f>
        <v>Block of Brass</v>
      </c>
      <c r="T132" s="81">
        <v>1</v>
      </c>
      <c r="U132" s="81" t="str">
        <f>Objects!$AZ$63</f>
        <v>Furnace</v>
      </c>
      <c r="V132" s="81">
        <v>1</v>
      </c>
      <c r="W132" s="81" t="str">
        <f>Objects!$F$19</f>
        <v>Block of Brass</v>
      </c>
      <c r="X132" s="91">
        <v>1</v>
      </c>
      <c r="Y132" s="81"/>
      <c r="AA132" s="81"/>
      <c r="AB132" s="81"/>
      <c r="AC132" s="81"/>
    </row>
    <row r="133" spans="1:29" ht="15" customHeight="1" x14ac:dyDescent="0.25">
      <c r="A133" s="33" t="str">
        <f>[3]Enums!$A$144</f>
        <v>1.1.0</v>
      </c>
      <c r="B133" s="81" t="b">
        <v>1</v>
      </c>
      <c r="C133" s="81" t="b">
        <v>0</v>
      </c>
      <c r="D133" s="81">
        <v>7</v>
      </c>
      <c r="E133" s="84" t="str">
        <f>Objects!$AW$5</f>
        <v>Flame Chucker</v>
      </c>
      <c r="F133" s="91">
        <v>1</v>
      </c>
      <c r="G133" s="84" t="str">
        <f>Objects!$AW$25</f>
        <v>Lighter</v>
      </c>
      <c r="H133" s="81">
        <v>1</v>
      </c>
      <c r="I133" s="81" t="str">
        <f>Objects!$AW$22</f>
        <v>Regulator (Medium Pressure)</v>
      </c>
      <c r="J133" s="81">
        <v>1</v>
      </c>
      <c r="K133" s="81" t="str">
        <f>Objects!$AE$145</f>
        <v>Hose (Medium Pressure)</v>
      </c>
      <c r="L133" s="91">
        <v>1</v>
      </c>
      <c r="M133" s="84" t="str">
        <f>Objects!$I$24</f>
        <v>Cartridge (Propane)</v>
      </c>
      <c r="N133" s="81">
        <v>1</v>
      </c>
      <c r="O133" s="84" t="str">
        <f>Objects!$AL$5</f>
        <v>Kevlar Vest</v>
      </c>
      <c r="P133" s="81">
        <v>1</v>
      </c>
      <c r="Q133" s="84" t="str">
        <f>Objects!$I$24</f>
        <v>Cartridge (Propane)</v>
      </c>
      <c r="R133" s="81">
        <v>1</v>
      </c>
      <c r="S133" s="84"/>
      <c r="T133" s="81"/>
      <c r="U133" s="81"/>
      <c r="V133" s="81"/>
      <c r="W133" s="81"/>
      <c r="X133" s="91"/>
      <c r="AA133" s="81"/>
      <c r="AB133" s="81"/>
      <c r="AC133" s="81"/>
    </row>
    <row r="134" spans="1:29" ht="15" customHeight="1" x14ac:dyDescent="0.25">
      <c r="A134" s="33" t="str">
        <f>[3]Enums!$A$144</f>
        <v>1.1.0</v>
      </c>
      <c r="B134" s="81" t="b">
        <v>1</v>
      </c>
      <c r="C134" s="81" t="b">
        <v>0</v>
      </c>
      <c r="D134" s="81">
        <v>7</v>
      </c>
      <c r="E134" s="84" t="str">
        <f>Objects!$AW$5</f>
        <v>Flame Chucker</v>
      </c>
      <c r="F134" s="91">
        <v>1</v>
      </c>
      <c r="G134" s="84" t="str">
        <f>Objects!$I$24</f>
        <v>Cartridge (Propane)</v>
      </c>
      <c r="H134" s="81">
        <v>1</v>
      </c>
      <c r="I134" s="81" t="str">
        <f>Objects!$AW$5</f>
        <v>Flame Chucker</v>
      </c>
      <c r="J134" s="81">
        <v>1</v>
      </c>
      <c r="K134" s="81" t="str">
        <f>Objects!$I$24</f>
        <v>Cartridge (Propane)</v>
      </c>
      <c r="L134" s="91">
        <v>1</v>
      </c>
      <c r="M134" s="84"/>
      <c r="N134" s="81"/>
      <c r="O134" s="81"/>
      <c r="P134" s="81"/>
      <c r="Q134" s="81"/>
      <c r="R134" s="91"/>
      <c r="S134" s="84"/>
      <c r="T134" s="81"/>
      <c r="U134" s="84"/>
      <c r="V134" s="81"/>
      <c r="W134" s="84"/>
      <c r="X134" s="81"/>
      <c r="AA134" s="81"/>
      <c r="AB134" s="81"/>
      <c r="AC134" s="81"/>
    </row>
    <row r="135" spans="1:29" ht="15" customHeight="1" x14ac:dyDescent="0.25">
      <c r="A135" s="33" t="str">
        <f>[3]Enums!$A$144</f>
        <v>1.1.0</v>
      </c>
      <c r="B135" s="81" t="b">
        <v>1</v>
      </c>
      <c r="C135" s="81" t="b">
        <v>0</v>
      </c>
      <c r="D135" s="81">
        <v>7</v>
      </c>
      <c r="E135" s="84" t="str">
        <f>Objects!$AW$5</f>
        <v>Flame Chucker</v>
      </c>
      <c r="F135" s="91">
        <v>1</v>
      </c>
      <c r="I135" s="83"/>
      <c r="M135" s="84" t="str">
        <f>Objects!$I$24</f>
        <v>Cartridge (Propane)</v>
      </c>
      <c r="N135" s="81">
        <v>1</v>
      </c>
      <c r="O135" s="81" t="str">
        <f>Objects!$AW$5</f>
        <v>Flame Chucker</v>
      </c>
      <c r="P135" s="81">
        <v>1</v>
      </c>
      <c r="Q135" s="81" t="str">
        <f>Objects!$I$24</f>
        <v>Cartridge (Propane)</v>
      </c>
      <c r="R135" s="91">
        <v>1</v>
      </c>
      <c r="S135" s="84"/>
      <c r="T135" s="81"/>
      <c r="U135" s="81"/>
      <c r="V135" s="81"/>
      <c r="W135" s="81"/>
      <c r="X135" s="91"/>
      <c r="AA135" s="81"/>
      <c r="AB135" s="81"/>
      <c r="AC135" s="81"/>
    </row>
    <row r="136" spans="1:29" ht="15" customHeight="1" x14ac:dyDescent="0.25">
      <c r="A136" s="33" t="str">
        <f>[3]Enums!$A$144</f>
        <v>1.1.0</v>
      </c>
      <c r="B136" s="81" t="b">
        <v>1</v>
      </c>
      <c r="C136" s="81" t="b">
        <v>0</v>
      </c>
      <c r="D136" s="81">
        <v>7</v>
      </c>
      <c r="E136" s="84" t="str">
        <f>Objects!$AW$5</f>
        <v>Flame Chucker</v>
      </c>
      <c r="F136" s="91">
        <v>1</v>
      </c>
      <c r="O136" s="83"/>
      <c r="S136" s="84" t="str">
        <f>Objects!$I$24</f>
        <v>Cartridge (Propane)</v>
      </c>
      <c r="T136" s="81">
        <v>1</v>
      </c>
      <c r="U136" s="81" t="str">
        <f>Objects!$AW$5</f>
        <v>Flame Chucker</v>
      </c>
      <c r="V136" s="81">
        <v>1</v>
      </c>
      <c r="W136" s="81" t="str">
        <f>Objects!$I$24</f>
        <v>Cartridge (Propane)</v>
      </c>
      <c r="X136" s="91">
        <v>1</v>
      </c>
      <c r="AA136" s="81"/>
      <c r="AB136" s="81"/>
      <c r="AC136" s="81"/>
    </row>
    <row r="137" spans="1:29" ht="15" customHeight="1" x14ac:dyDescent="0.25">
      <c r="A137" s="33" t="str">
        <f>[3]Enums!$A$144</f>
        <v>1.1.0</v>
      </c>
      <c r="B137" s="81" t="b">
        <v>1</v>
      </c>
      <c r="C137" s="81" t="b">
        <v>0</v>
      </c>
      <c r="D137" s="81">
        <v>7</v>
      </c>
      <c r="E137" s="84" t="str">
        <f>Objects!$AW$6</f>
        <v>Flame Hurler</v>
      </c>
      <c r="F137" s="91">
        <v>1</v>
      </c>
      <c r="G137" s="84" t="str">
        <f>Objects!$AW$25</f>
        <v>Lighter</v>
      </c>
      <c r="H137" s="81">
        <v>1</v>
      </c>
      <c r="I137" s="81" t="str">
        <f>Objects!$AW$23</f>
        <v>Regulator (High Pressure)</v>
      </c>
      <c r="J137" s="81">
        <v>1</v>
      </c>
      <c r="K137" s="81" t="str">
        <f>Objects!$AE$146</f>
        <v>Hose (High Pressure)</v>
      </c>
      <c r="L137" s="91">
        <v>1</v>
      </c>
      <c r="M137" s="84" t="str">
        <f>Objects!$I$24</f>
        <v>Cartridge (Propane)</v>
      </c>
      <c r="N137" s="81">
        <v>1</v>
      </c>
      <c r="O137" s="81" t="str">
        <f>Objects!$AL$5</f>
        <v>Kevlar Vest</v>
      </c>
      <c r="P137" s="81">
        <v>1</v>
      </c>
      <c r="Q137" s="81" t="str">
        <f>Objects!$I$24</f>
        <v>Cartridge (Propane)</v>
      </c>
      <c r="R137" s="91">
        <v>1</v>
      </c>
      <c r="S137" s="84"/>
      <c r="T137" s="81"/>
      <c r="U137" s="84"/>
      <c r="V137" s="81"/>
      <c r="W137" s="81"/>
      <c r="X137" s="91"/>
      <c r="AA137" s="81"/>
      <c r="AB137" s="81"/>
      <c r="AC137" s="81"/>
    </row>
    <row r="138" spans="1:29" ht="15" customHeight="1" x14ac:dyDescent="0.25">
      <c r="A138" s="33" t="str">
        <f>[3]Enums!$A$144</f>
        <v>1.1.0</v>
      </c>
      <c r="B138" s="81" t="b">
        <v>1</v>
      </c>
      <c r="C138" s="81" t="b">
        <v>0</v>
      </c>
      <c r="D138" s="81">
        <v>7</v>
      </c>
      <c r="E138" s="84" t="str">
        <f>Objects!$AW$6</f>
        <v>Flame Hurler</v>
      </c>
      <c r="F138" s="91">
        <v>1</v>
      </c>
      <c r="G138" s="84" t="str">
        <f>Objects!$I$24</f>
        <v>Cartridge (Propane)</v>
      </c>
      <c r="H138" s="81">
        <v>1</v>
      </c>
      <c r="I138" s="81" t="str">
        <f>Objects!$AW$6</f>
        <v>Flame Hurler</v>
      </c>
      <c r="J138" s="81">
        <v>1</v>
      </c>
      <c r="K138" s="81" t="str">
        <f>Objects!$I$24</f>
        <v>Cartridge (Propane)</v>
      </c>
      <c r="L138" s="91">
        <v>1</v>
      </c>
      <c r="M138" s="84"/>
      <c r="N138" s="81"/>
      <c r="O138" s="81"/>
      <c r="P138" s="81"/>
      <c r="Q138" s="84"/>
      <c r="R138" s="91"/>
      <c r="S138" s="84"/>
      <c r="T138" s="81"/>
      <c r="U138" s="84"/>
      <c r="V138" s="81"/>
      <c r="W138" s="81"/>
      <c r="X138" s="91"/>
      <c r="AA138" s="81"/>
      <c r="AB138" s="81"/>
      <c r="AC138" s="81"/>
    </row>
    <row r="139" spans="1:29" ht="15" customHeight="1" x14ac:dyDescent="0.25">
      <c r="A139" s="33" t="str">
        <f>[3]Enums!$A$144</f>
        <v>1.1.0</v>
      </c>
      <c r="B139" s="81" t="b">
        <v>1</v>
      </c>
      <c r="C139" s="81" t="b">
        <v>0</v>
      </c>
      <c r="D139" s="81">
        <v>7</v>
      </c>
      <c r="E139" s="84" t="str">
        <f>Objects!$AW$6</f>
        <v>Flame Hurler</v>
      </c>
      <c r="F139" s="91">
        <v>1</v>
      </c>
      <c r="M139" s="84" t="str">
        <f>Objects!$I$24</f>
        <v>Cartridge (Propane)</v>
      </c>
      <c r="N139" s="81">
        <v>1</v>
      </c>
      <c r="O139" s="81" t="str">
        <f>Objects!$AW$6</f>
        <v>Flame Hurler</v>
      </c>
      <c r="P139" s="81">
        <v>1</v>
      </c>
      <c r="Q139" s="84" t="str">
        <f>Objects!$I$24</f>
        <v>Cartridge (Propane)</v>
      </c>
      <c r="R139" s="81">
        <v>1</v>
      </c>
      <c r="S139" s="84"/>
      <c r="T139" s="81"/>
      <c r="U139" s="84"/>
      <c r="V139" s="81"/>
      <c r="W139" s="81"/>
      <c r="X139" s="91"/>
      <c r="AA139" s="81"/>
      <c r="AB139" s="81"/>
      <c r="AC139" s="81"/>
    </row>
    <row r="140" spans="1:29" ht="15" customHeight="1" x14ac:dyDescent="0.25">
      <c r="A140" s="176" t="str">
        <f>[3]Enums!$A$144</f>
        <v>1.1.0</v>
      </c>
      <c r="B140" s="81" t="b">
        <v>1</v>
      </c>
      <c r="C140" s="81" t="b">
        <v>0</v>
      </c>
      <c r="D140" s="81">
        <v>7</v>
      </c>
      <c r="E140" s="84" t="str">
        <f>Objects!$AW$6</f>
        <v>Flame Hurler</v>
      </c>
      <c r="F140" s="91">
        <v>1</v>
      </c>
      <c r="Q140" s="83"/>
      <c r="R140" s="82"/>
      <c r="S140" s="84" t="str">
        <f>Objects!$I$24</f>
        <v>Cartridge (Propane)</v>
      </c>
      <c r="T140" s="81">
        <v>1</v>
      </c>
      <c r="U140" s="84" t="str">
        <f>Objects!$AW$6</f>
        <v>Flame Hurler</v>
      </c>
      <c r="V140" s="81">
        <v>1</v>
      </c>
      <c r="W140" s="81" t="str">
        <f>Objects!$I$24</f>
        <v>Cartridge (Propane)</v>
      </c>
      <c r="X140" s="91">
        <v>1</v>
      </c>
      <c r="AA140" s="81"/>
      <c r="AB140" s="81"/>
      <c r="AC140" s="81"/>
    </row>
    <row r="141" spans="1:29" ht="15" customHeight="1" x14ac:dyDescent="0.25">
      <c r="A141" s="33" t="str">
        <f>[3]Enums!$A$144</f>
        <v>1.1.0</v>
      </c>
      <c r="B141" s="81" t="b">
        <v>1</v>
      </c>
      <c r="C141" s="81" t="b">
        <v>0</v>
      </c>
      <c r="D141" s="81">
        <v>7</v>
      </c>
      <c r="E141" s="84" t="str">
        <f>Objects!$AW$7</f>
        <v>Flame Thrower</v>
      </c>
      <c r="F141" s="91">
        <v>1</v>
      </c>
      <c r="G141" s="84" t="str">
        <f>Objects!$AW$25</f>
        <v>Lighter</v>
      </c>
      <c r="H141" s="81">
        <v>1</v>
      </c>
      <c r="I141" s="81" t="str">
        <f>Objects!$AW$24</f>
        <v>Regulator (Extreme Pressure)</v>
      </c>
      <c r="J141" s="81">
        <v>1</v>
      </c>
      <c r="K141" s="81" t="str">
        <f>Objects!$AE$147</f>
        <v>Hose (Extreme Pressure)</v>
      </c>
      <c r="L141" s="91">
        <v>1</v>
      </c>
      <c r="M141" s="84" t="str">
        <f>Objects!$I$24</f>
        <v>Cartridge (Propane)</v>
      </c>
      <c r="N141" s="81">
        <v>1</v>
      </c>
      <c r="O141" s="81" t="str">
        <f>Objects!$AL$5</f>
        <v>Kevlar Vest</v>
      </c>
      <c r="P141" s="81">
        <v>1</v>
      </c>
      <c r="Q141" s="84" t="str">
        <f>Objects!$I$24</f>
        <v>Cartridge (Propane)</v>
      </c>
      <c r="R141" s="81">
        <v>1</v>
      </c>
      <c r="S141" s="84"/>
      <c r="T141" s="81"/>
      <c r="U141" s="84"/>
      <c r="V141" s="81"/>
      <c r="W141" s="81"/>
      <c r="X141" s="91"/>
      <c r="AA141" s="81"/>
      <c r="AB141" s="81"/>
      <c r="AC141" s="81"/>
    </row>
    <row r="142" spans="1:29" ht="15" customHeight="1" x14ac:dyDescent="0.25">
      <c r="A142" s="33" t="str">
        <f>[3]Enums!$A$144</f>
        <v>1.1.0</v>
      </c>
      <c r="B142" s="81" t="b">
        <v>1</v>
      </c>
      <c r="C142" s="81" t="b">
        <v>0</v>
      </c>
      <c r="D142" s="81">
        <v>7</v>
      </c>
      <c r="E142" s="84" t="str">
        <f>Objects!$AW$7</f>
        <v>Flame Thrower</v>
      </c>
      <c r="F142" s="91">
        <v>1</v>
      </c>
      <c r="G142" s="84" t="str">
        <f>Objects!$I$24</f>
        <v>Cartridge (Propane)</v>
      </c>
      <c r="H142" s="81">
        <v>1</v>
      </c>
      <c r="I142" s="81" t="str">
        <f>Objects!$AW$7</f>
        <v>Flame Thrower</v>
      </c>
      <c r="J142" s="81">
        <v>1</v>
      </c>
      <c r="K142" s="81" t="str">
        <f>Objects!$I$24</f>
        <v>Cartridge (Propane)</v>
      </c>
      <c r="L142" s="91">
        <v>1</v>
      </c>
      <c r="M142" s="84"/>
      <c r="N142" s="81"/>
      <c r="O142" s="81"/>
      <c r="P142" s="81"/>
      <c r="Q142" s="84"/>
      <c r="R142" s="81"/>
      <c r="S142" s="84"/>
      <c r="T142" s="81"/>
      <c r="U142" s="84"/>
      <c r="V142" s="81"/>
      <c r="W142" s="81"/>
      <c r="X142" s="91"/>
      <c r="AA142" s="81"/>
      <c r="AB142" s="81"/>
      <c r="AC142" s="81"/>
    </row>
    <row r="143" spans="1:29" ht="15" customHeight="1" x14ac:dyDescent="0.25">
      <c r="A143" s="33" t="str">
        <f>[3]Enums!$A$144</f>
        <v>1.1.0</v>
      </c>
      <c r="B143" s="81" t="b">
        <v>1</v>
      </c>
      <c r="C143" s="81" t="b">
        <v>0</v>
      </c>
      <c r="D143" s="81">
        <v>7</v>
      </c>
      <c r="E143" s="84" t="str">
        <f>Objects!$AW$7</f>
        <v>Flame Thrower</v>
      </c>
      <c r="F143" s="91">
        <v>1</v>
      </c>
      <c r="G143" s="82"/>
      <c r="M143" s="84" t="str">
        <f>Objects!$I$24</f>
        <v>Cartridge (Propane)</v>
      </c>
      <c r="N143" s="81">
        <v>1</v>
      </c>
      <c r="O143" s="81" t="str">
        <f>Objects!$AW$7</f>
        <v>Flame Thrower</v>
      </c>
      <c r="P143" s="81">
        <v>1</v>
      </c>
      <c r="Q143" s="84" t="str">
        <f>Objects!$I$24</f>
        <v>Cartridge (Propane)</v>
      </c>
      <c r="R143" s="81">
        <v>1</v>
      </c>
      <c r="S143" s="84"/>
      <c r="T143" s="81"/>
      <c r="U143" s="81"/>
      <c r="V143" s="81"/>
      <c r="W143" s="81"/>
      <c r="X143" s="81"/>
      <c r="AA143" s="81"/>
      <c r="AB143" s="81"/>
      <c r="AC143" s="81"/>
    </row>
    <row r="144" spans="1:29" ht="15" customHeight="1" x14ac:dyDescent="0.25">
      <c r="A144" s="176" t="str">
        <f>[3]Enums!$A$144</f>
        <v>1.1.0</v>
      </c>
      <c r="B144" s="81" t="b">
        <v>1</v>
      </c>
      <c r="C144" s="81" t="b">
        <v>0</v>
      </c>
      <c r="D144" s="81">
        <v>7</v>
      </c>
      <c r="E144" s="84" t="str">
        <f>Objects!$AW$7</f>
        <v>Flame Thrower</v>
      </c>
      <c r="F144" s="91">
        <v>1</v>
      </c>
      <c r="H144" s="85"/>
      <c r="K144" s="83"/>
      <c r="Q144" s="83"/>
      <c r="R144" s="82"/>
      <c r="S144" s="84" t="str">
        <f>Objects!$I$24</f>
        <v>Cartridge (Propane)</v>
      </c>
      <c r="T144" s="91">
        <v>1</v>
      </c>
      <c r="U144" s="81" t="str">
        <f>Objects!$AW$7</f>
        <v>Flame Thrower</v>
      </c>
      <c r="V144" s="81">
        <v>1</v>
      </c>
      <c r="W144" s="84" t="str">
        <f>Objects!$I$24</f>
        <v>Cartridge (Propane)</v>
      </c>
      <c r="X144" s="91">
        <v>1</v>
      </c>
      <c r="AA144" s="81"/>
      <c r="AB144" s="81"/>
      <c r="AC144" s="81"/>
    </row>
    <row r="145" spans="1:29" ht="15" customHeight="1" x14ac:dyDescent="0.25">
      <c r="A145" s="33" t="str">
        <f>[3]Enums!$A$134</f>
        <v>1.0.0</v>
      </c>
      <c r="B145" s="81" t="b">
        <v>1</v>
      </c>
      <c r="C145" s="81" t="b">
        <v>0</v>
      </c>
      <c r="D145" s="81">
        <v>7</v>
      </c>
      <c r="E145" s="84" t="str">
        <f>Objects!$AW$4</f>
        <v>Flame Tosser</v>
      </c>
      <c r="F145" s="91">
        <v>1</v>
      </c>
      <c r="G145" s="81" t="str">
        <f>Objects!$AW$25</f>
        <v>Lighter</v>
      </c>
      <c r="H145" s="81">
        <v>1</v>
      </c>
      <c r="I145" s="84" t="str">
        <f>Objects!$AW$21</f>
        <v>Regulator (Low Pressure)</v>
      </c>
      <c r="J145" s="91">
        <v>1</v>
      </c>
      <c r="K145" s="81" t="str">
        <f>Objects!$AE$14</f>
        <v>Hose (Low Pressure)</v>
      </c>
      <c r="L145" s="91">
        <v>1</v>
      </c>
      <c r="M145" s="84" t="str">
        <f>Objects!$I$24</f>
        <v>Cartridge (Propane)</v>
      </c>
      <c r="N145" s="91">
        <v>1</v>
      </c>
      <c r="O145" s="81" t="str">
        <f>Objects!$AL$5</f>
        <v>Kevlar Vest</v>
      </c>
      <c r="P145" s="81">
        <v>1</v>
      </c>
      <c r="Q145" s="84" t="str">
        <f>Objects!$I$24</f>
        <v>Cartridge (Propane)</v>
      </c>
      <c r="R145" s="91">
        <v>1</v>
      </c>
      <c r="S145" s="84"/>
      <c r="T145" s="81"/>
      <c r="U145" s="84"/>
      <c r="V145" s="91"/>
      <c r="W145" s="81"/>
      <c r="X145" s="81"/>
      <c r="AA145" s="81"/>
      <c r="AB145" s="81"/>
      <c r="AC145" s="81"/>
    </row>
    <row r="146" spans="1:29" ht="15" customHeight="1" x14ac:dyDescent="0.25">
      <c r="A146" s="33" t="str">
        <f>[3]Enums!$A$134</f>
        <v>1.0.0</v>
      </c>
      <c r="B146" s="81" t="b">
        <v>1</v>
      </c>
      <c r="C146" s="81" t="b">
        <v>0</v>
      </c>
      <c r="D146" s="81">
        <v>7</v>
      </c>
      <c r="E146" s="84" t="str">
        <f>Objects!$AW$4</f>
        <v>Flame Tosser</v>
      </c>
      <c r="F146" s="91">
        <v>1</v>
      </c>
      <c r="G146" s="81" t="str">
        <f>Objects!$I$24</f>
        <v>Cartridge (Propane)</v>
      </c>
      <c r="H146" s="81">
        <v>1</v>
      </c>
      <c r="I146" s="81" t="str">
        <f>Objects!$AW$4</f>
        <v>Flame Tosser</v>
      </c>
      <c r="J146" s="81">
        <v>1</v>
      </c>
      <c r="K146" s="81" t="str">
        <f>Objects!$I$24</f>
        <v>Cartridge (Propane)</v>
      </c>
      <c r="L146" s="81">
        <v>1</v>
      </c>
      <c r="M146" s="81"/>
      <c r="N146" s="81"/>
      <c r="O146" s="81"/>
      <c r="P146" s="81"/>
      <c r="Q146" s="81"/>
      <c r="R146" s="81"/>
      <c r="S146" s="81"/>
      <c r="T146" s="81"/>
      <c r="U146" s="81"/>
      <c r="V146" s="81"/>
      <c r="W146" s="81"/>
      <c r="X146" s="81"/>
      <c r="AA146" s="81"/>
      <c r="AB146" s="81"/>
      <c r="AC146" s="81"/>
    </row>
    <row r="147" spans="1:29" ht="15" customHeight="1" x14ac:dyDescent="0.25">
      <c r="A147" s="176" t="str">
        <f>[3]Enums!$A$134</f>
        <v>1.0.0</v>
      </c>
      <c r="B147" s="81" t="b">
        <v>1</v>
      </c>
      <c r="C147" s="81" t="b">
        <v>0</v>
      </c>
      <c r="D147" s="81">
        <v>7</v>
      </c>
      <c r="E147" s="84" t="str">
        <f>Objects!$AW$4</f>
        <v>Flame Tosser</v>
      </c>
      <c r="F147" s="91">
        <v>1</v>
      </c>
      <c r="G147" s="82"/>
      <c r="L147" s="82"/>
      <c r="M147" s="81" t="str">
        <f>Objects!$I$24</f>
        <v>Cartridge (Propane)</v>
      </c>
      <c r="N147" s="81">
        <v>1</v>
      </c>
      <c r="O147" s="81" t="str">
        <f>Objects!$AW$4</f>
        <v>Flame Tosser</v>
      </c>
      <c r="P147" s="81">
        <v>1</v>
      </c>
      <c r="Q147" s="81" t="str">
        <f>Objects!$I$24</f>
        <v>Cartridge (Propane)</v>
      </c>
      <c r="R147" s="81">
        <v>1</v>
      </c>
      <c r="S147" s="81"/>
      <c r="T147" s="81"/>
      <c r="U147" s="81"/>
      <c r="V147" s="81"/>
      <c r="W147" s="81"/>
      <c r="X147" s="81"/>
      <c r="AA147" s="81"/>
      <c r="AB147" s="81"/>
      <c r="AC147" s="81"/>
    </row>
    <row r="148" spans="1:29" ht="15" customHeight="1" x14ac:dyDescent="0.25">
      <c r="A148" s="33" t="str">
        <f>[3]Enums!$A$134</f>
        <v>1.0.0</v>
      </c>
      <c r="B148" s="81" t="b">
        <v>1</v>
      </c>
      <c r="C148" s="81" t="b">
        <v>0</v>
      </c>
      <c r="D148" s="81">
        <v>7</v>
      </c>
      <c r="E148" s="84" t="str">
        <f>Objects!$AW$4</f>
        <v>Flame Tosser</v>
      </c>
      <c r="F148" s="91">
        <v>1</v>
      </c>
      <c r="G148" s="82"/>
      <c r="L148" s="82"/>
      <c r="M148" s="82"/>
      <c r="R148" s="82"/>
      <c r="S148" s="81" t="str">
        <f>Objects!$I$24</f>
        <v>Cartridge (Propane)</v>
      </c>
      <c r="T148" s="81">
        <v>1</v>
      </c>
      <c r="U148" s="81" t="str">
        <f>Objects!$AW$4</f>
        <v>Flame Tosser</v>
      </c>
      <c r="V148" s="81">
        <v>1</v>
      </c>
      <c r="W148" s="81" t="str">
        <f>Objects!$I$24</f>
        <v>Cartridge (Propane)</v>
      </c>
      <c r="X148" s="81">
        <v>1</v>
      </c>
      <c r="AA148" s="81"/>
      <c r="AB148" s="81"/>
      <c r="AC148" s="81"/>
    </row>
    <row r="149" spans="1:29" ht="15" customHeight="1" x14ac:dyDescent="0.25">
      <c r="A149" s="176" t="str">
        <f>[3]Enums!$A$144</f>
        <v>1.1.0</v>
      </c>
      <c r="B149" s="81" t="b">
        <v>1</v>
      </c>
      <c r="C149" s="81" t="b">
        <v>1</v>
      </c>
      <c r="D149" s="81">
        <v>8</v>
      </c>
      <c r="E149" s="84" t="str">
        <f>Objects!$AW$51</f>
        <v>Scuba Mask Light (Advanced)</v>
      </c>
      <c r="F149" s="91">
        <v>1</v>
      </c>
      <c r="G149" s="81" t="str">
        <f>Objects!$AE$140</f>
        <v>Scuba Mask (Advanced)</v>
      </c>
      <c r="H149" s="81">
        <v>1</v>
      </c>
      <c r="I149" s="81" t="str">
        <f>Objects!$AW$8</f>
        <v>Flashlight</v>
      </c>
      <c r="J149" s="81">
        <v>1</v>
      </c>
      <c r="K149" s="81"/>
      <c r="L149" s="81"/>
      <c r="M149" s="81"/>
      <c r="N149" s="81"/>
      <c r="O149" s="81"/>
      <c r="P149" s="81"/>
      <c r="Q149" s="81"/>
      <c r="R149" s="81"/>
      <c r="S149" s="81"/>
      <c r="T149" s="81"/>
      <c r="U149" s="81"/>
      <c r="V149" s="81"/>
      <c r="W149" s="81"/>
      <c r="X149" s="81"/>
      <c r="AA149" s="81"/>
      <c r="AB149" s="81"/>
      <c r="AC149" s="81"/>
    </row>
    <row r="150" spans="1:29" ht="15" customHeight="1" x14ac:dyDescent="0.25">
      <c r="A150" s="176" t="str">
        <f>[3]Enums!$A$144</f>
        <v>1.1.0</v>
      </c>
      <c r="B150" s="81" t="b">
        <v>1</v>
      </c>
      <c r="C150" s="81" t="b">
        <v>1</v>
      </c>
      <c r="D150" s="81">
        <v>8</v>
      </c>
      <c r="E150" s="84" t="str">
        <f>Objects!$AW$49</f>
        <v>Scuba Mask Light (Beginner)</v>
      </c>
      <c r="F150" s="91">
        <v>1</v>
      </c>
      <c r="G150" s="84" t="str">
        <f>Objects!$AE$9</f>
        <v>Scuba Mask (Beginner)</v>
      </c>
      <c r="H150" s="81">
        <v>1</v>
      </c>
      <c r="I150" s="81" t="str">
        <f>Objects!$AW$8</f>
        <v>Flashlight</v>
      </c>
      <c r="J150" s="81">
        <v>1</v>
      </c>
      <c r="K150" s="81"/>
      <c r="L150" s="91"/>
      <c r="M150" s="84"/>
      <c r="N150" s="81"/>
      <c r="O150" s="81"/>
      <c r="P150" s="81"/>
      <c r="Q150" s="84"/>
      <c r="R150" s="81"/>
      <c r="S150" s="84"/>
      <c r="T150" s="81"/>
      <c r="U150" s="81"/>
      <c r="V150" s="81"/>
      <c r="W150" s="84"/>
      <c r="X150" s="81"/>
      <c r="AA150" s="81"/>
      <c r="AB150" s="81"/>
      <c r="AC150" s="81"/>
    </row>
    <row r="151" spans="1:29" s="120" customFormat="1" ht="15" customHeight="1" x14ac:dyDescent="0.25">
      <c r="A151" s="116" t="str">
        <f>[3]Enums!$A$144</f>
        <v>1.1.0</v>
      </c>
      <c r="B151" s="117" t="b">
        <v>1</v>
      </c>
      <c r="C151" s="117" t="b">
        <v>1</v>
      </c>
      <c r="D151" s="117">
        <v>8</v>
      </c>
      <c r="E151" s="118" t="str">
        <f>Objects!$AW$50</f>
        <v>Scuba Mask Light (Intermediate)</v>
      </c>
      <c r="F151" s="119">
        <v>1</v>
      </c>
      <c r="G151" s="118" t="str">
        <f>Objects!$AE$139</f>
        <v>Scuba Mask (Intermediate)</v>
      </c>
      <c r="H151" s="117">
        <v>1</v>
      </c>
      <c r="I151" s="117" t="str">
        <f>Objects!$AW$8</f>
        <v>Flashlight</v>
      </c>
      <c r="J151" s="117">
        <v>1</v>
      </c>
      <c r="K151" s="117"/>
      <c r="L151" s="119"/>
      <c r="M151" s="118"/>
      <c r="N151" s="117"/>
      <c r="O151" s="117"/>
      <c r="P151" s="117"/>
      <c r="Q151" s="118"/>
      <c r="R151" s="117"/>
      <c r="S151" s="118"/>
      <c r="T151" s="117"/>
      <c r="U151" s="117"/>
      <c r="V151" s="117"/>
      <c r="W151" s="118"/>
      <c r="X151" s="117"/>
      <c r="AA151" s="117"/>
      <c r="AB151" s="117"/>
      <c r="AC151" s="117"/>
    </row>
    <row r="152" spans="1:29" ht="15" customHeight="1" x14ac:dyDescent="0.25">
      <c r="A152" s="176" t="str">
        <f>[3]Enums!$A$144</f>
        <v>1.1.0</v>
      </c>
      <c r="B152" s="81" t="b">
        <v>1</v>
      </c>
      <c r="C152" s="81" t="b">
        <v>1</v>
      </c>
      <c r="D152" s="81">
        <v>8</v>
      </c>
      <c r="E152" s="84" t="str">
        <f>Objects!$AW$52</f>
        <v>Scuba Mask Light (Pro)</v>
      </c>
      <c r="F152" s="91">
        <v>1</v>
      </c>
      <c r="G152" s="84" t="str">
        <f>Objects!$AE$141</f>
        <v>Scuba Mask (Pro)</v>
      </c>
      <c r="H152" s="91">
        <v>1</v>
      </c>
      <c r="I152" s="84" t="str">
        <f>Objects!$AW$8</f>
        <v>Flashlight</v>
      </c>
      <c r="J152" s="81">
        <v>1</v>
      </c>
      <c r="K152" s="84"/>
      <c r="L152" s="91"/>
      <c r="M152" s="84"/>
      <c r="N152" s="81"/>
      <c r="O152" s="81"/>
      <c r="P152" s="81"/>
      <c r="Q152" s="81"/>
      <c r="R152" s="91"/>
      <c r="S152" s="84"/>
      <c r="T152" s="91"/>
      <c r="U152" s="84"/>
      <c r="V152" s="81"/>
      <c r="W152" s="84"/>
      <c r="X152" s="91"/>
      <c r="AA152" s="81"/>
      <c r="AB152" s="81"/>
      <c r="AC152" s="81"/>
    </row>
    <row r="153" spans="1:29" ht="15" customHeight="1" x14ac:dyDescent="0.25">
      <c r="A153" s="176" t="str">
        <f>[3]Enums!$A$134</f>
        <v>1.0.0</v>
      </c>
      <c r="B153" s="81" t="b">
        <v>1</v>
      </c>
      <c r="C153" s="81" t="b">
        <v>0</v>
      </c>
      <c r="D153" s="81">
        <v>6</v>
      </c>
      <c r="E153" s="84" t="str">
        <f>Objects!$AT$10</f>
        <v>Chemical Processor</v>
      </c>
      <c r="F153" s="91">
        <v>1</v>
      </c>
      <c r="G153" s="81" t="str">
        <f>Objects!$AW$22</f>
        <v>Regulator (Medium Pressure)</v>
      </c>
      <c r="H153" s="91">
        <v>1</v>
      </c>
      <c r="I153" s="84" t="str">
        <f>Objects!$AZ$156</f>
        <v>Hopper</v>
      </c>
      <c r="J153" s="81">
        <v>1</v>
      </c>
      <c r="K153" s="84" t="str">
        <f>Objects!$AW$31</f>
        <v>Heat Exchanger</v>
      </c>
      <c r="L153" s="91">
        <v>1</v>
      </c>
      <c r="M153" s="84" t="str">
        <f>Objects!$K$123</f>
        <v>Beaker (Diesel)</v>
      </c>
      <c r="N153" s="81">
        <v>1</v>
      </c>
      <c r="O153" s="81" t="str">
        <f>Objects!$AZ$154</f>
        <v>Redstone Block</v>
      </c>
      <c r="P153" s="81">
        <v>1</v>
      </c>
      <c r="Q153" s="81" t="str">
        <f>Objects!$K$290</f>
        <v>Cartridge (Sweet Propane Fuel)</v>
      </c>
      <c r="R153" s="91">
        <v>1</v>
      </c>
      <c r="S153" s="84" t="str">
        <f>Objects!$AZ$44</f>
        <v>Iron Block</v>
      </c>
      <c r="T153" s="91">
        <v>1</v>
      </c>
      <c r="U153" s="84" t="str">
        <f>Objects!$AZ$63</f>
        <v>Furnace</v>
      </c>
      <c r="V153" s="81">
        <v>1</v>
      </c>
      <c r="W153" s="84" t="str">
        <f>Objects!$AZ$44</f>
        <v>Iron Block</v>
      </c>
      <c r="X153" s="91">
        <v>1</v>
      </c>
      <c r="Y153" s="81"/>
      <c r="AA153" s="81"/>
      <c r="AB153" s="81"/>
      <c r="AC153" s="81"/>
    </row>
    <row r="154" spans="1:29" ht="15" customHeight="1" x14ac:dyDescent="0.25">
      <c r="A154" s="176" t="str">
        <f>[3]Enums!$A$134</f>
        <v>1.0.0</v>
      </c>
      <c r="B154" s="81" t="b">
        <v>1</v>
      </c>
      <c r="C154" s="81" t="b">
        <v>0</v>
      </c>
      <c r="D154" s="81">
        <v>6</v>
      </c>
      <c r="E154" s="84" t="str">
        <f>Objects!$AT$10</f>
        <v>Chemical Processor</v>
      </c>
      <c r="F154" s="91">
        <v>1</v>
      </c>
      <c r="G154" s="81" t="str">
        <f>Objects!$AW$22</f>
        <v>Regulator (Medium Pressure)</v>
      </c>
      <c r="H154" s="81">
        <v>1</v>
      </c>
      <c r="I154" s="84" t="str">
        <f>Objects!$AZ$156</f>
        <v>Hopper</v>
      </c>
      <c r="J154" s="81">
        <v>1</v>
      </c>
      <c r="K154" s="84" t="str">
        <f>Objects!$AW$31</f>
        <v>Heat Exchanger</v>
      </c>
      <c r="L154" s="81">
        <v>1</v>
      </c>
      <c r="M154" s="84" t="str">
        <f>Objects!$K$290</f>
        <v>Cartridge (Sweet Propane Fuel)</v>
      </c>
      <c r="N154" s="81">
        <v>1</v>
      </c>
      <c r="O154" s="81" t="str">
        <f>Objects!$AZ$154</f>
        <v>Redstone Block</v>
      </c>
      <c r="P154" s="81">
        <v>1</v>
      </c>
      <c r="Q154" s="81" t="str">
        <f>Objects!$K$123</f>
        <v>Beaker (Diesel)</v>
      </c>
      <c r="R154" s="91">
        <v>1</v>
      </c>
      <c r="S154" s="84" t="str">
        <f>Objects!$AZ$44</f>
        <v>Iron Block</v>
      </c>
      <c r="T154" s="81">
        <v>1</v>
      </c>
      <c r="U154" s="81" t="str">
        <f>Objects!$AZ$63</f>
        <v>Furnace</v>
      </c>
      <c r="V154" s="81">
        <v>1</v>
      </c>
      <c r="W154" s="81" t="str">
        <f>Objects!$AZ$44</f>
        <v>Iron Block</v>
      </c>
      <c r="X154" s="91">
        <v>1</v>
      </c>
      <c r="Y154" s="81"/>
      <c r="AA154" s="81"/>
      <c r="AB154" s="81"/>
      <c r="AC154" s="81"/>
    </row>
    <row r="155" spans="1:29" ht="15" customHeight="1" x14ac:dyDescent="0.25">
      <c r="A155" s="121" t="str">
        <f>[3]Enums!$A$137</f>
        <v>1.0.3</v>
      </c>
      <c r="B155" s="81" t="b">
        <v>1</v>
      </c>
      <c r="C155" s="81" t="b">
        <v>0</v>
      </c>
      <c r="D155" s="81">
        <v>8</v>
      </c>
      <c r="E155" s="84" t="str">
        <f>Objects!$AW$37</f>
        <v>Diamond-PEEK Heated Knife</v>
      </c>
      <c r="F155" s="91">
        <v>1</v>
      </c>
      <c r="G155" s="84" t="str">
        <f>Objects!$AY$10</f>
        <v>Diamond</v>
      </c>
      <c r="H155" s="81">
        <v>1</v>
      </c>
      <c r="I155" s="84" t="str">
        <f>Objects!$AY$10</f>
        <v>Diamond</v>
      </c>
      <c r="J155" s="81">
        <v>1</v>
      </c>
      <c r="K155" s="84"/>
      <c r="L155" s="81"/>
      <c r="M155" s="84"/>
      <c r="N155" s="81"/>
      <c r="O155" s="81" t="str">
        <f>Objects!$AZ$154</f>
        <v>Redstone Block</v>
      </c>
      <c r="P155" s="81">
        <v>1</v>
      </c>
      <c r="Q155" s="81"/>
      <c r="R155" s="91"/>
      <c r="S155" s="84"/>
      <c r="T155" s="81"/>
      <c r="U155" s="81" t="str">
        <f>Objects!$AE$19</f>
        <v>Heated Knife Handle (PEEK)</v>
      </c>
      <c r="V155" s="81">
        <v>1</v>
      </c>
      <c r="W155" s="81"/>
      <c r="X155" s="91"/>
      <c r="AA155" s="81"/>
      <c r="AB155" s="81"/>
      <c r="AC155" s="81"/>
    </row>
    <row r="156" spans="1:29" ht="15" customHeight="1" x14ac:dyDescent="0.25">
      <c r="A156" s="33" t="str">
        <f>[3]Enums!$A$144</f>
        <v>1.1.0</v>
      </c>
      <c r="B156" s="81" t="b">
        <v>1</v>
      </c>
      <c r="C156" s="81" t="b">
        <v>0</v>
      </c>
      <c r="D156" s="81">
        <v>8</v>
      </c>
      <c r="E156" s="84" t="str">
        <f>Objects!$AW8</f>
        <v>Flashlight</v>
      </c>
      <c r="F156" s="91">
        <v>1</v>
      </c>
      <c r="G156" s="84" t="str">
        <f>Objects!$AW$30</f>
        <v>Gas Mantle</v>
      </c>
      <c r="H156" s="91">
        <v>1</v>
      </c>
      <c r="I156" s="84" t="str">
        <f>Objects!AW43</f>
        <v>Lead-Acid Battery (1-Cell)</v>
      </c>
      <c r="J156" s="81">
        <v>1</v>
      </c>
      <c r="K156" s="84" t="str">
        <f>Objects!$AE$16</f>
        <v>Flashlight Shaft (PS)</v>
      </c>
      <c r="L156" s="91">
        <v>1</v>
      </c>
      <c r="M156" s="84"/>
      <c r="N156" s="81"/>
      <c r="O156" s="81"/>
      <c r="P156" s="81"/>
      <c r="Q156" s="81"/>
      <c r="R156" s="91"/>
      <c r="S156" s="84"/>
      <c r="T156" s="81"/>
      <c r="U156" s="84"/>
      <c r="V156" s="81"/>
      <c r="W156" s="84"/>
      <c r="X156" s="81"/>
      <c r="AA156" s="81"/>
      <c r="AB156" s="81"/>
      <c r="AC156" s="81"/>
    </row>
    <row r="157" spans="1:29" ht="15" customHeight="1" x14ac:dyDescent="0.25">
      <c r="A157" s="115" t="str">
        <f>[3]Enums!$A$144</f>
        <v>1.1.0</v>
      </c>
      <c r="B157" s="81" t="b">
        <v>1</v>
      </c>
      <c r="C157" s="81" t="b">
        <v>0</v>
      </c>
      <c r="D157" s="81">
        <v>8</v>
      </c>
      <c r="E157" s="84" t="str">
        <f>Objects!$AW$8</f>
        <v>Flashlight</v>
      </c>
      <c r="F157" s="91">
        <v>1</v>
      </c>
      <c r="G157" s="84" t="str">
        <f>Objects!$AW$30</f>
        <v>Gas Mantle</v>
      </c>
      <c r="H157" s="91">
        <v>1</v>
      </c>
      <c r="I157" s="84" t="str">
        <f>Objects!AW45</f>
        <v>Lithium Ion Battery (1-Cell)</v>
      </c>
      <c r="J157" s="81">
        <v>1</v>
      </c>
      <c r="K157" s="84" t="str">
        <f>Objects!$AE$16</f>
        <v>Flashlight Shaft (PS)</v>
      </c>
      <c r="L157" s="91">
        <v>1</v>
      </c>
      <c r="M157" s="84"/>
      <c r="N157" s="81"/>
      <c r="O157" s="81"/>
      <c r="P157" s="81"/>
      <c r="Q157" s="81"/>
      <c r="R157" s="91"/>
      <c r="S157" s="84"/>
      <c r="T157" s="81"/>
      <c r="U157" s="84"/>
      <c r="V157" s="81"/>
      <c r="W157" s="84"/>
      <c r="X157" s="81"/>
      <c r="AA157" s="81"/>
      <c r="AB157" s="81"/>
      <c r="AC157" s="81"/>
    </row>
    <row r="158" spans="1:29" ht="15" customHeight="1" x14ac:dyDescent="0.25">
      <c r="A158" s="115" t="str">
        <f>[3]Enums!$A$144</f>
        <v>1.1.0</v>
      </c>
      <c r="B158" s="81" t="b">
        <v>1</v>
      </c>
      <c r="C158" s="81" t="b">
        <v>0</v>
      </c>
      <c r="D158" s="81">
        <v>8</v>
      </c>
      <c r="E158" s="84" t="str">
        <f>Objects!$AW$8</f>
        <v>Flashlight</v>
      </c>
      <c r="F158" s="91">
        <v>1</v>
      </c>
      <c r="G158" s="81" t="str">
        <f>Objects!$AW$30</f>
        <v>Gas Mantle</v>
      </c>
      <c r="H158" s="81">
        <v>1</v>
      </c>
      <c r="I158" s="84" t="str">
        <f>Objects!AW47</f>
        <v>Nickel Metal Hydride Battery (1-Cell)</v>
      </c>
      <c r="J158" s="81">
        <v>1</v>
      </c>
      <c r="K158" s="81" t="str">
        <f>Objects!$AE$16</f>
        <v>Flashlight Shaft (PS)</v>
      </c>
      <c r="L158" s="91">
        <v>1</v>
      </c>
      <c r="M158" s="84"/>
      <c r="N158" s="81"/>
      <c r="O158" s="81"/>
      <c r="P158" s="81"/>
      <c r="Q158" s="81"/>
      <c r="R158" s="91"/>
      <c r="S158" s="84"/>
      <c r="T158" s="81"/>
      <c r="U158" s="81"/>
      <c r="V158" s="81"/>
      <c r="W158" s="81"/>
      <c r="X158" s="91"/>
      <c r="AA158" s="81"/>
      <c r="AB158" s="81"/>
      <c r="AC158" s="81"/>
    </row>
    <row r="159" spans="1:29" ht="15" customHeight="1" x14ac:dyDescent="0.25">
      <c r="A159" s="115" t="str">
        <f>[3]Enums!$A$144</f>
        <v>1.1.0</v>
      </c>
      <c r="B159" s="81" t="b">
        <v>1</v>
      </c>
      <c r="C159" s="81" t="b">
        <v>0</v>
      </c>
      <c r="D159" s="81">
        <v>8</v>
      </c>
      <c r="E159" s="83" t="str">
        <f>Objects!AW43</f>
        <v>Lead-Acid Battery (1-Cell)</v>
      </c>
      <c r="F159" s="85">
        <v>1</v>
      </c>
      <c r="G159" s="81" t="str">
        <f>Objects!$D$14</f>
        <v>Plumbum (Lead) Ingot</v>
      </c>
      <c r="H159" s="81">
        <v>1</v>
      </c>
      <c r="I159" s="81" t="str">
        <f>Objects!$G$33</f>
        <v>Lead Oxide Catalyst</v>
      </c>
      <c r="J159" s="81">
        <v>1</v>
      </c>
      <c r="K159" s="81" t="str">
        <f>Objects!$D$14</f>
        <v>Plumbum (Lead) Ingot</v>
      </c>
      <c r="L159" s="81">
        <v>1</v>
      </c>
      <c r="M159" s="81" t="str">
        <f>Objects!$AE$134</f>
        <v>Battery Case (SAN)</v>
      </c>
      <c r="N159" s="81">
        <v>1</v>
      </c>
      <c r="O159" s="84" t="str">
        <f>Objects!$AA$23</f>
        <v>Slab (LDPE)</v>
      </c>
      <c r="P159" s="81">
        <v>1</v>
      </c>
      <c r="Q159" s="81" t="str">
        <f>Objects!$K$287</f>
        <v>Beaker (Sulfuric Acid)</v>
      </c>
      <c r="R159" s="91">
        <v>1</v>
      </c>
      <c r="S159" s="84" t="str">
        <f>Objects!$D$14</f>
        <v>Plumbum (Lead) Ingot</v>
      </c>
      <c r="T159" s="81">
        <v>1</v>
      </c>
      <c r="U159" s="81" t="str">
        <f>Objects!$D$14</f>
        <v>Plumbum (Lead) Ingot</v>
      </c>
      <c r="V159" s="81">
        <v>1</v>
      </c>
      <c r="W159" s="81" t="str">
        <f>Objects!$D$14</f>
        <v>Plumbum (Lead) Ingot</v>
      </c>
      <c r="X159" s="91">
        <v>1</v>
      </c>
      <c r="AA159" s="81"/>
      <c r="AB159" s="81"/>
      <c r="AC159" s="81"/>
    </row>
    <row r="160" spans="1:29" ht="15" customHeight="1" x14ac:dyDescent="0.25">
      <c r="A160" s="115" t="str">
        <f>[3]Enums!$A$144</f>
        <v>1.1.0</v>
      </c>
      <c r="B160" s="81" t="b">
        <v>1</v>
      </c>
      <c r="C160" s="81" t="b">
        <v>0</v>
      </c>
      <c r="D160" s="81">
        <v>8</v>
      </c>
      <c r="E160" s="83" t="str">
        <f>Objects!AW44</f>
        <v>Lead-Acid Battery (9-Cell)</v>
      </c>
      <c r="F160" s="85">
        <v>1</v>
      </c>
      <c r="G160" s="81" t="str">
        <f>Objects!$F$14</f>
        <v>Block of Plumbum (Lead)</v>
      </c>
      <c r="H160" s="81">
        <v>1</v>
      </c>
      <c r="I160" s="81" t="str">
        <f>Objects!$G$33</f>
        <v>Lead Oxide Catalyst</v>
      </c>
      <c r="J160" s="81">
        <v>1</v>
      </c>
      <c r="K160" s="81" t="str">
        <f>Objects!$F$14</f>
        <v>Block of Plumbum (Lead)</v>
      </c>
      <c r="L160" s="81">
        <v>1</v>
      </c>
      <c r="M160" s="84" t="str">
        <f>Objects!$AE$134</f>
        <v>Battery Case (SAN)</v>
      </c>
      <c r="N160" s="81">
        <v>1</v>
      </c>
      <c r="O160" s="81" t="str">
        <f>Objects!$AA$23</f>
        <v>Slab (LDPE)</v>
      </c>
      <c r="P160" s="81">
        <v>1</v>
      </c>
      <c r="Q160" s="81" t="str">
        <f>Objects!$K$287</f>
        <v>Beaker (Sulfuric Acid)</v>
      </c>
      <c r="R160" s="91">
        <v>1</v>
      </c>
      <c r="S160" s="81" t="str">
        <f>Objects!$F$14</f>
        <v>Block of Plumbum (Lead)</v>
      </c>
      <c r="T160" s="81">
        <v>1</v>
      </c>
      <c r="U160" s="84" t="str">
        <f>Objects!$F$14</f>
        <v>Block of Plumbum (Lead)</v>
      </c>
      <c r="V160" s="81">
        <v>1</v>
      </c>
      <c r="W160" s="81" t="str">
        <f>Objects!$F$14</f>
        <v>Block of Plumbum (Lead)</v>
      </c>
      <c r="X160" s="91">
        <v>1</v>
      </c>
      <c r="AA160" s="81"/>
      <c r="AB160" s="81"/>
      <c r="AC160" s="81"/>
    </row>
    <row r="161" spans="1:29" ht="15" customHeight="1" x14ac:dyDescent="0.25">
      <c r="A161" s="115" t="str">
        <f>[3]Enums!$A$144</f>
        <v>1.1.0</v>
      </c>
      <c r="B161" s="81" t="b">
        <v>1</v>
      </c>
      <c r="C161" s="81" t="b">
        <v>0</v>
      </c>
      <c r="D161" s="81">
        <v>8</v>
      </c>
      <c r="E161" s="83" t="str">
        <f>Objects!AW45</f>
        <v>Lithium Ion Battery (1-Cell)</v>
      </c>
      <c r="F161" s="91">
        <v>1</v>
      </c>
      <c r="G161" s="81"/>
      <c r="H161" s="81"/>
      <c r="I161" s="84" t="str">
        <f>Objects!$C$19</f>
        <v>Graphite</v>
      </c>
      <c r="J161" s="81">
        <v>1</v>
      </c>
      <c r="K161" s="81"/>
      <c r="L161" s="91"/>
      <c r="M161" s="84" t="str">
        <f>Objects!$AE$134</f>
        <v>Battery Case (SAN)</v>
      </c>
      <c r="N161" s="81">
        <v>1</v>
      </c>
      <c r="O161" s="81" t="str">
        <f>Objects!$AA$23</f>
        <v>Slab (LDPE)</v>
      </c>
      <c r="P161" s="81">
        <v>1</v>
      </c>
      <c r="Q161" s="81" t="str">
        <f>Objects!$N$18</f>
        <v>Bag (Lithium Hexafluorophosphate)</v>
      </c>
      <c r="R161" s="91">
        <v>1</v>
      </c>
      <c r="S161" s="84" t="str">
        <f>Objects!D6</f>
        <v>Nickel Ingot</v>
      </c>
      <c r="T161" s="81">
        <v>1</v>
      </c>
      <c r="U161" s="81" t="str">
        <f>Objects!D5</f>
        <v>Cobalt Ingot</v>
      </c>
      <c r="V161" s="81">
        <v>1</v>
      </c>
      <c r="W161" s="81" t="str">
        <f>Objects!D4</f>
        <v>Manganese Ingot</v>
      </c>
      <c r="X161" s="91">
        <v>1</v>
      </c>
      <c r="AA161" s="81"/>
      <c r="AB161" s="81"/>
      <c r="AC161" s="81"/>
    </row>
    <row r="162" spans="1:29" ht="15" customHeight="1" x14ac:dyDescent="0.25">
      <c r="A162" s="115" t="str">
        <f>[3]Enums!$A$144</f>
        <v>1.1.0</v>
      </c>
      <c r="B162" s="81" t="b">
        <v>1</v>
      </c>
      <c r="C162" s="81" t="b">
        <v>0</v>
      </c>
      <c r="D162" s="81">
        <v>8</v>
      </c>
      <c r="E162" s="83" t="str">
        <f>Objects!AW46</f>
        <v>Lithium Ion Battery (9-Cell)</v>
      </c>
      <c r="F162" s="91">
        <v>1</v>
      </c>
      <c r="G162" s="81" t="str">
        <f>Objects!$C$19</f>
        <v>Graphite</v>
      </c>
      <c r="H162" s="81">
        <v>1</v>
      </c>
      <c r="I162" s="81" t="str">
        <f>Objects!$C$19</f>
        <v>Graphite</v>
      </c>
      <c r="J162" s="81">
        <v>1</v>
      </c>
      <c r="K162" s="81" t="str">
        <f>Objects!$C$19</f>
        <v>Graphite</v>
      </c>
      <c r="L162" s="81">
        <v>1</v>
      </c>
      <c r="M162" s="81" t="str">
        <f>Objects!$AE$134</f>
        <v>Battery Case (SAN)</v>
      </c>
      <c r="N162" s="81">
        <v>1</v>
      </c>
      <c r="O162" s="84" t="str">
        <f>Objects!$AA$23</f>
        <v>Slab (LDPE)</v>
      </c>
      <c r="P162" s="81">
        <v>1</v>
      </c>
      <c r="Q162" s="81" t="str">
        <f>Objects!$N$18</f>
        <v>Bag (Lithium Hexafluorophosphate)</v>
      </c>
      <c r="R162" s="91">
        <v>1</v>
      </c>
      <c r="S162" s="84" t="str">
        <f>Objects!F6</f>
        <v>Block of Nickel</v>
      </c>
      <c r="T162" s="81">
        <v>1</v>
      </c>
      <c r="U162" s="81" t="str">
        <f>Objects!F5</f>
        <v>Block of Cobalt</v>
      </c>
      <c r="V162" s="81">
        <v>1</v>
      </c>
      <c r="W162" s="81" t="str">
        <f>Objects!F4</f>
        <v>Block of Manganese</v>
      </c>
      <c r="X162" s="91">
        <v>1</v>
      </c>
      <c r="AA162" s="81"/>
      <c r="AB162" s="81"/>
      <c r="AC162" s="81"/>
    </row>
    <row r="163" spans="1:29" ht="15" customHeight="1" x14ac:dyDescent="0.25">
      <c r="A163" s="115" t="str">
        <f>[3]Enums!$A$144</f>
        <v>1.1.0</v>
      </c>
      <c r="B163" s="81" t="b">
        <v>1</v>
      </c>
      <c r="C163" s="81" t="b">
        <v>0</v>
      </c>
      <c r="D163" s="81">
        <v>8</v>
      </c>
      <c r="E163" s="83" t="str">
        <f>Objects!AW47</f>
        <v>Nickel Metal Hydride Battery (1-Cell)</v>
      </c>
      <c r="F163" s="91">
        <v>1</v>
      </c>
      <c r="G163" s="81" t="str">
        <f>Objects!$D$24</f>
        <v>Nichrome Ingot</v>
      </c>
      <c r="H163" s="81">
        <v>1</v>
      </c>
      <c r="I163" s="81" t="str">
        <f>Objects!$D$3</f>
        <v>Titanium Ingot</v>
      </c>
      <c r="J163" s="81">
        <v>1</v>
      </c>
      <c r="K163" s="81" t="str">
        <f>Objects!$D$24</f>
        <v>Nichrome Ingot</v>
      </c>
      <c r="L163" s="81">
        <v>1</v>
      </c>
      <c r="M163" s="84" t="str">
        <f>Objects!$AE$134</f>
        <v>Battery Case (SAN)</v>
      </c>
      <c r="N163" s="81">
        <v>1</v>
      </c>
      <c r="O163" s="81" t="str">
        <f>Objects!$AA$23</f>
        <v>Slab (LDPE)</v>
      </c>
      <c r="P163" s="81">
        <v>1</v>
      </c>
      <c r="Q163" s="81" t="str">
        <f>Objects!$J$245</f>
        <v>Bag (Potassium Hydroxide)</v>
      </c>
      <c r="R163" s="91">
        <v>1</v>
      </c>
      <c r="S163" s="81" t="str">
        <f>Objects!$D$6</f>
        <v>Nickel Ingot</v>
      </c>
      <c r="T163" s="81">
        <v>1</v>
      </c>
      <c r="U163" s="84" t="str">
        <f>Objects!$D$6</f>
        <v>Nickel Ingot</v>
      </c>
      <c r="V163" s="81">
        <v>1</v>
      </c>
      <c r="W163" s="81" t="str">
        <f>Objects!$D$6</f>
        <v>Nickel Ingot</v>
      </c>
      <c r="X163" s="91">
        <v>1</v>
      </c>
      <c r="AA163" s="81"/>
      <c r="AB163" s="81"/>
      <c r="AC163" s="81"/>
    </row>
    <row r="164" spans="1:29" ht="15" customHeight="1" x14ac:dyDescent="0.25">
      <c r="A164" s="115" t="str">
        <f>[3]Enums!$A$144</f>
        <v>1.1.0</v>
      </c>
      <c r="B164" s="81" t="b">
        <v>1</v>
      </c>
      <c r="C164" s="81" t="b">
        <v>0</v>
      </c>
      <c r="D164" s="81">
        <v>8</v>
      </c>
      <c r="E164" s="83" t="str">
        <f>Objects!AW48</f>
        <v>Nickel Metal Hydride Battery (9-Cell)</v>
      </c>
      <c r="F164" s="91">
        <v>1</v>
      </c>
      <c r="G164" s="81" t="str">
        <f>Objects!$F$26</f>
        <v>Block of Nichrome</v>
      </c>
      <c r="H164" s="81">
        <v>1</v>
      </c>
      <c r="I164" s="84" t="str">
        <f>Objects!$F$3</f>
        <v>Block of Titanium</v>
      </c>
      <c r="J164" s="81">
        <v>1</v>
      </c>
      <c r="K164" s="81" t="str">
        <f>Objects!$F$26</f>
        <v>Block of Nichrome</v>
      </c>
      <c r="L164" s="81">
        <v>1</v>
      </c>
      <c r="M164" s="84" t="str">
        <f>Objects!$AE$134</f>
        <v>Battery Case (SAN)</v>
      </c>
      <c r="N164" s="81">
        <v>1</v>
      </c>
      <c r="O164" s="81" t="str">
        <f>Objects!$AA$23</f>
        <v>Slab (LDPE)</v>
      </c>
      <c r="P164" s="81">
        <v>1</v>
      </c>
      <c r="Q164" s="81" t="str">
        <f>Objects!$J$245</f>
        <v>Bag (Potassium Hydroxide)</v>
      </c>
      <c r="R164" s="91">
        <v>1</v>
      </c>
      <c r="S164" s="84" t="str">
        <f>Objects!$F$6</f>
        <v>Block of Nickel</v>
      </c>
      <c r="T164" s="81">
        <v>1</v>
      </c>
      <c r="U164" s="81" t="str">
        <f>Objects!$F$6</f>
        <v>Block of Nickel</v>
      </c>
      <c r="V164" s="81">
        <v>1</v>
      </c>
      <c r="W164" s="81" t="str">
        <f>Objects!$F$6</f>
        <v>Block of Nickel</v>
      </c>
      <c r="X164" s="91">
        <v>1</v>
      </c>
      <c r="AA164" s="81"/>
      <c r="AB164" s="81"/>
      <c r="AC164" s="81"/>
    </row>
    <row r="165" spans="1:29" ht="15" customHeight="1" x14ac:dyDescent="0.25">
      <c r="A165" s="115" t="str">
        <f>[3]Enums!$A$134</f>
        <v>1.0.0</v>
      </c>
      <c r="B165" s="81" t="b">
        <v>1</v>
      </c>
      <c r="C165" s="81" t="b">
        <v>0</v>
      </c>
      <c r="D165" s="81">
        <v>8</v>
      </c>
      <c r="E165" s="84" t="str">
        <f>Objects!$AT11</f>
        <v>Oil Derrick</v>
      </c>
      <c r="F165" s="91">
        <v>1</v>
      </c>
      <c r="G165" s="81"/>
      <c r="H165" s="81"/>
      <c r="I165" s="81" t="str">
        <f>Objects!$AW$17</f>
        <v>Structural Truss</v>
      </c>
      <c r="J165" s="81">
        <v>1</v>
      </c>
      <c r="K165" s="81"/>
      <c r="L165" s="81"/>
      <c r="M165" s="81" t="str">
        <f>Objects!$AW$17</f>
        <v>Structural Truss</v>
      </c>
      <c r="N165" s="81">
        <v>1</v>
      </c>
      <c r="O165" s="84" t="str">
        <f>Objects!$AT$12</f>
        <v>Plastic Chest</v>
      </c>
      <c r="P165" s="81">
        <v>1</v>
      </c>
      <c r="Q165" s="81" t="str">
        <f>Objects!$AW$17</f>
        <v>Structural Truss</v>
      </c>
      <c r="R165" s="91">
        <v>1</v>
      </c>
      <c r="S165" s="81" t="str">
        <f>Objects!$AW$17</f>
        <v>Structural Truss</v>
      </c>
      <c r="T165" s="81">
        <v>1</v>
      </c>
      <c r="U165" s="84" t="str">
        <f>Objects!$AW$23</f>
        <v>Regulator (High Pressure)</v>
      </c>
      <c r="V165" s="81">
        <v>1</v>
      </c>
      <c r="W165" s="81" t="str">
        <f>Objects!$AW$17</f>
        <v>Structural Truss</v>
      </c>
      <c r="X165" s="91">
        <v>1</v>
      </c>
      <c r="AA165" s="81"/>
      <c r="AB165" s="81"/>
      <c r="AC165" s="81"/>
    </row>
    <row r="166" spans="1:29" ht="15" customHeight="1" x14ac:dyDescent="0.25">
      <c r="A166" s="115" t="str">
        <f>[3]Enums!$A$144</f>
        <v>1.1.0</v>
      </c>
      <c r="B166" s="81" t="b">
        <v>1</v>
      </c>
      <c r="C166" s="81" t="b">
        <v>0</v>
      </c>
      <c r="D166" s="81">
        <v>8</v>
      </c>
      <c r="E166" s="84" t="str">
        <f>Objects!$AW$24</f>
        <v>Regulator (Extreme Pressure)</v>
      </c>
      <c r="F166" s="90">
        <v>1</v>
      </c>
      <c r="G166" s="81" t="str">
        <f>Objects!$AE$147</f>
        <v>Hose (Extreme Pressure)</v>
      </c>
      <c r="H166" s="81">
        <v>1</v>
      </c>
      <c r="I166" s="81" t="str">
        <f>Objects!$AE$144</f>
        <v>Gasket (Extreme Pressure)</v>
      </c>
      <c r="J166" s="81">
        <v>1</v>
      </c>
      <c r="K166" s="81"/>
      <c r="L166" s="81"/>
      <c r="M166" s="84" t="str">
        <f>Objects!$AE$144</f>
        <v>Gasket (Extreme Pressure)</v>
      </c>
      <c r="N166" s="81">
        <v>1</v>
      </c>
      <c r="O166" s="81" t="str">
        <f>Objects!$AY$77</f>
        <v>Redstone</v>
      </c>
      <c r="P166" s="81">
        <v>1</v>
      </c>
      <c r="Q166" s="81" t="str">
        <f>Objects!$AE$144</f>
        <v>Gasket (Extreme Pressure)</v>
      </c>
      <c r="R166" s="91">
        <v>1</v>
      </c>
      <c r="S166" s="81"/>
      <c r="T166" s="81"/>
      <c r="U166" s="84" t="str">
        <f>Objects!$AE$144</f>
        <v>Gasket (Extreme Pressure)</v>
      </c>
      <c r="V166" s="81">
        <v>1</v>
      </c>
      <c r="W166" s="81" t="str">
        <f>Objects!$AE$147</f>
        <v>Hose (Extreme Pressure)</v>
      </c>
      <c r="X166" s="91">
        <v>1</v>
      </c>
      <c r="AA166" s="81"/>
      <c r="AB166" s="81"/>
      <c r="AC166" s="81"/>
    </row>
    <row r="167" spans="1:29" ht="15" customHeight="1" x14ac:dyDescent="0.25">
      <c r="A167" s="115" t="str">
        <f>[3]Enums!$A$144</f>
        <v>1.1.0</v>
      </c>
      <c r="B167" s="81" t="b">
        <v>1</v>
      </c>
      <c r="C167" s="81" t="b">
        <v>0</v>
      </c>
      <c r="D167" s="81">
        <v>8</v>
      </c>
      <c r="E167" s="84" t="str">
        <f>Objects!$AW$23</f>
        <v>Regulator (High Pressure)</v>
      </c>
      <c r="F167" s="90">
        <v>1</v>
      </c>
      <c r="G167" s="81" t="str">
        <f>Objects!$AE$146</f>
        <v>Hose (High Pressure)</v>
      </c>
      <c r="H167" s="81">
        <v>1</v>
      </c>
      <c r="I167" s="84" t="str">
        <f>Objects!$AE$143</f>
        <v>Gasket (High Pressure)</v>
      </c>
      <c r="J167" s="81">
        <v>1</v>
      </c>
      <c r="K167" s="81"/>
      <c r="L167" s="91"/>
      <c r="M167" s="84" t="str">
        <f>Objects!$AE$143</f>
        <v>Gasket (High Pressure)</v>
      </c>
      <c r="N167" s="81">
        <v>1</v>
      </c>
      <c r="O167" s="81" t="str">
        <f>Objects!$AY$77</f>
        <v>Redstone</v>
      </c>
      <c r="P167" s="81">
        <v>1</v>
      </c>
      <c r="Q167" s="81" t="str">
        <f>Objects!$AE$143</f>
        <v>Gasket (High Pressure)</v>
      </c>
      <c r="R167" s="91">
        <v>1</v>
      </c>
      <c r="S167" s="84"/>
      <c r="T167" s="81"/>
      <c r="U167" s="81" t="str">
        <f>Objects!$AE$143</f>
        <v>Gasket (High Pressure)</v>
      </c>
      <c r="V167" s="81">
        <v>1</v>
      </c>
      <c r="W167" s="81" t="str">
        <f>Objects!$AE$146</f>
        <v>Hose (High Pressure)</v>
      </c>
      <c r="X167" s="91">
        <v>1</v>
      </c>
      <c r="AA167" s="81"/>
      <c r="AB167" s="81"/>
      <c r="AC167" s="81"/>
    </row>
    <row r="168" spans="1:29" ht="15" customHeight="1" x14ac:dyDescent="0.25">
      <c r="A168" s="115" t="str">
        <f>[3]Enums!$A$144</f>
        <v>1.1.0</v>
      </c>
      <c r="B168" s="81" t="b">
        <v>1</v>
      </c>
      <c r="C168" s="81" t="b">
        <v>0</v>
      </c>
      <c r="D168" s="81">
        <v>8</v>
      </c>
      <c r="E168" s="84" t="str">
        <f>Objects!$AW$15</f>
        <v>Scuba Tank (Advanced)</v>
      </c>
      <c r="F168" s="91">
        <v>1</v>
      </c>
      <c r="G168" s="81" t="str">
        <f>Objects!$S$9</f>
        <v>Cartridge (Oxygen)</v>
      </c>
      <c r="H168" s="81">
        <v>1</v>
      </c>
      <c r="I168" s="81" t="str">
        <f>Objects!$AW$15</f>
        <v>Scuba Tank (Advanced)</v>
      </c>
      <c r="J168" s="81">
        <v>1</v>
      </c>
      <c r="K168" s="81" t="str">
        <f>Objects!$S$9</f>
        <v>Cartridge (Oxygen)</v>
      </c>
      <c r="L168" s="81">
        <v>1</v>
      </c>
      <c r="M168" s="81"/>
      <c r="N168" s="81"/>
      <c r="O168" s="84"/>
      <c r="P168" s="81"/>
      <c r="Q168" s="81"/>
      <c r="R168" s="91"/>
      <c r="S168" s="84"/>
      <c r="T168" s="81"/>
      <c r="U168" s="81"/>
      <c r="V168" s="81"/>
      <c r="W168" s="81"/>
      <c r="X168" s="91"/>
      <c r="AA168" s="81"/>
      <c r="AB168" s="81"/>
      <c r="AC168" s="81"/>
    </row>
    <row r="169" spans="1:29" ht="15" customHeight="1" x14ac:dyDescent="0.25">
      <c r="A169" s="115" t="str">
        <f>[3]Enums!$A$144</f>
        <v>1.1.0</v>
      </c>
      <c r="B169" s="81" t="b">
        <v>1</v>
      </c>
      <c r="C169" s="81" t="b">
        <v>0</v>
      </c>
      <c r="D169" s="81">
        <v>8</v>
      </c>
      <c r="E169" s="84" t="str">
        <f>Objects!$AW$15</f>
        <v>Scuba Tank (Advanced)</v>
      </c>
      <c r="F169" s="91">
        <v>1</v>
      </c>
      <c r="G169" s="82"/>
      <c r="L169" s="82"/>
      <c r="M169" s="84" t="str">
        <f>Objects!$S$9</f>
        <v>Cartridge (Oxygen)</v>
      </c>
      <c r="N169" s="81">
        <v>1</v>
      </c>
      <c r="O169" s="81" t="str">
        <f>Objects!$AW$15</f>
        <v>Scuba Tank (Advanced)</v>
      </c>
      <c r="P169" s="81">
        <v>1</v>
      </c>
      <c r="Q169" s="81" t="str">
        <f>Objects!$S$9</f>
        <v>Cartridge (Oxygen)</v>
      </c>
      <c r="R169" s="91">
        <v>1</v>
      </c>
      <c r="S169" s="81"/>
      <c r="T169" s="81"/>
      <c r="U169" s="84"/>
      <c r="V169" s="81"/>
      <c r="W169" s="81"/>
      <c r="X169" s="91"/>
      <c r="AA169" s="81"/>
      <c r="AB169" s="81"/>
      <c r="AC169" s="81"/>
    </row>
    <row r="170" spans="1:29" ht="15" customHeight="1" x14ac:dyDescent="0.25">
      <c r="A170" s="176" t="str">
        <f>[3]Enums!$A$144</f>
        <v>1.1.0</v>
      </c>
      <c r="B170" s="81" t="b">
        <v>1</v>
      </c>
      <c r="C170" s="81" t="b">
        <v>0</v>
      </c>
      <c r="D170" s="81">
        <v>8</v>
      </c>
      <c r="E170" s="84" t="str">
        <f>Objects!$AW$15</f>
        <v>Scuba Tank (Advanced)</v>
      </c>
      <c r="F170" s="91">
        <v>1</v>
      </c>
      <c r="G170" s="82"/>
      <c r="I170" s="83"/>
      <c r="J170" s="85"/>
      <c r="L170" s="82"/>
      <c r="M170" s="81"/>
      <c r="N170" s="81"/>
      <c r="O170" s="81"/>
      <c r="P170" s="81"/>
      <c r="Q170" s="81"/>
      <c r="R170" s="81"/>
      <c r="S170" s="81" t="str">
        <f>Objects!$S$9</f>
        <v>Cartridge (Oxygen)</v>
      </c>
      <c r="T170" s="81">
        <v>1</v>
      </c>
      <c r="U170" s="81" t="str">
        <f>Objects!$AW$15</f>
        <v>Scuba Tank (Advanced)</v>
      </c>
      <c r="V170" s="81">
        <v>1</v>
      </c>
      <c r="W170" s="81" t="str">
        <f>Objects!$S$9</f>
        <v>Cartridge (Oxygen)</v>
      </c>
      <c r="X170" s="91">
        <v>1</v>
      </c>
      <c r="AA170" s="81"/>
      <c r="AB170" s="81"/>
      <c r="AC170" s="81"/>
    </row>
    <row r="171" spans="1:29" ht="15" customHeight="1" x14ac:dyDescent="0.25">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Objects!$AL$52</f>
        <v>SBR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[3]Enums!$A$144</f>
        <v>1.1.0</v>
      </c>
      <c r="B172" s="81" t="b">
        <v>1</v>
      </c>
      <c r="C172" s="81" t="b">
        <v>0</v>
      </c>
      <c r="D172" s="81">
        <v>8</v>
      </c>
      <c r="E172" s="84" t="str">
        <f>Objects!$AW$15</f>
        <v>Scuba Tank (Advanced)</v>
      </c>
      <c r="F172" s="91">
        <v>1</v>
      </c>
      <c r="G172" s="81" t="str">
        <f>Objects!$AE$146</f>
        <v>Hose (High Pressure)</v>
      </c>
      <c r="H172" s="81">
        <v>1</v>
      </c>
      <c r="I172" s="84" t="str">
        <f>Objects!$AW$23</f>
        <v>Regulator (High Pressure)</v>
      </c>
      <c r="J172" s="91">
        <v>1</v>
      </c>
      <c r="K172" s="81" t="str">
        <f>Objects!$AE$146</f>
        <v>Hose (High Pressure)</v>
      </c>
      <c r="L172" s="81">
        <v>1</v>
      </c>
      <c r="M172" s="81" t="str">
        <f>Objects!$S$9</f>
        <v>Cartridge (Oxygen)</v>
      </c>
      <c r="N172" s="81">
        <v>1</v>
      </c>
      <c r="O172" s="81" t="str">
        <f>Objects!$AL$53</f>
        <v>NBR Wetsuit</v>
      </c>
      <c r="P172" s="81">
        <v>1</v>
      </c>
      <c r="Q172" s="81" t="str">
        <f>Objects!$S$9</f>
        <v>Cartridge (Oxygen)</v>
      </c>
      <c r="R172" s="81">
        <v>1</v>
      </c>
      <c r="S172" s="81"/>
      <c r="T172" s="81"/>
      <c r="U172" s="81"/>
      <c r="V172" s="81"/>
      <c r="W172" s="81"/>
      <c r="X172" s="91"/>
      <c r="AA172" s="81"/>
      <c r="AB172" s="81"/>
      <c r="AC172" s="81"/>
    </row>
    <row r="173" spans="1:29" ht="15" customHeight="1" x14ac:dyDescent="0.25">
      <c r="A173" s="176" t="str">
        <f>[3]Enums!$A$144</f>
        <v>1.1.0</v>
      </c>
      <c r="B173" s="81" t="b">
        <v>1</v>
      </c>
      <c r="C173" s="81" t="b">
        <v>0</v>
      </c>
      <c r="D173" s="81">
        <v>8</v>
      </c>
      <c r="E173" s="84" t="str">
        <f>Objects!$AW$15</f>
        <v>Scuba Tank (Advanced)</v>
      </c>
      <c r="F173" s="91">
        <v>1</v>
      </c>
      <c r="G173" s="81" t="str">
        <f>Objects!$AE$146</f>
        <v>Hose (High Pressure)</v>
      </c>
      <c r="H173" s="81">
        <v>1</v>
      </c>
      <c r="I173" s="84" t="str">
        <f>Objects!$AW$23</f>
        <v>Regulator (High Pressure)</v>
      </c>
      <c r="J173" s="91">
        <v>1</v>
      </c>
      <c r="K173" s="81" t="str">
        <f>Objects!$AE$146</f>
        <v>Hose (High Pressure)</v>
      </c>
      <c r="L173" s="81">
        <v>1</v>
      </c>
      <c r="M173" s="81" t="str">
        <f>Objects!$S$9</f>
        <v>Cartridge (Oxygen)</v>
      </c>
      <c r="N173" s="81">
        <v>1</v>
      </c>
      <c r="O173" s="81" t="str">
        <f>Objects!$AL$54</f>
        <v>HNBR Wetsuit</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[3]Enums!$A$144</f>
        <v>1.1.0</v>
      </c>
      <c r="B174" s="81" t="b">
        <v>1</v>
      </c>
      <c r="C174" s="81" t="b">
        <v>0</v>
      </c>
      <c r="D174" s="81">
        <v>8</v>
      </c>
      <c r="E174" s="84" t="str">
        <f>Objects!$AW$16</f>
        <v>Scuba Tank (Pro)</v>
      </c>
      <c r="F174" s="91">
        <v>1</v>
      </c>
      <c r="G174" s="81" t="str">
        <f>Objects!$S$9</f>
        <v>Cartridge (Oxygen)</v>
      </c>
      <c r="H174" s="81">
        <v>1</v>
      </c>
      <c r="I174" s="84" t="str">
        <f>Objects!$AW$16</f>
        <v>Scuba Tank (Pro)</v>
      </c>
      <c r="J174" s="91">
        <v>1</v>
      </c>
      <c r="K174" s="81" t="str">
        <f>Objects!$S$9</f>
        <v>Cartridge (Oxygen)</v>
      </c>
      <c r="L174" s="91">
        <v>1</v>
      </c>
      <c r="M174" s="81"/>
      <c r="N174" s="81"/>
      <c r="O174" s="81"/>
      <c r="P174" s="81"/>
      <c r="Q174" s="81"/>
      <c r="R174" s="81"/>
      <c r="S174" s="81"/>
      <c r="T174" s="81"/>
      <c r="U174" s="81"/>
      <c r="V174" s="81"/>
      <c r="W174" s="81"/>
      <c r="X174" s="91"/>
      <c r="AA174" s="81"/>
      <c r="AB174" s="81"/>
      <c r="AC174" s="81"/>
    </row>
    <row r="175" spans="1:29" ht="15" customHeight="1" x14ac:dyDescent="0.25">
      <c r="A175" s="176" t="str">
        <f>[3]Enums!$A$144</f>
        <v>1.1.0</v>
      </c>
      <c r="B175" s="81" t="b">
        <v>1</v>
      </c>
      <c r="C175" s="81" t="b">
        <v>0</v>
      </c>
      <c r="D175" s="81">
        <v>8</v>
      </c>
      <c r="E175" s="84" t="str">
        <f>Objects!$AW$16</f>
        <v>Scuba Tank (Pro)</v>
      </c>
      <c r="F175" s="91">
        <v>1</v>
      </c>
      <c r="G175" s="82"/>
      <c r="I175" s="83"/>
      <c r="J175" s="85"/>
      <c r="L175" s="82"/>
      <c r="M175" s="81" t="str">
        <f>Objects!$S$9</f>
        <v>Cartridge (Oxygen)</v>
      </c>
      <c r="N175" s="81">
        <v>1</v>
      </c>
      <c r="O175" s="81" t="str">
        <f>Objects!$AW$16</f>
        <v>Scuba Tank (Pro)</v>
      </c>
      <c r="P175" s="81">
        <v>1</v>
      </c>
      <c r="Q175" s="81" t="str">
        <f>Objects!$S$9</f>
        <v>Cartridge (Oxygen)</v>
      </c>
      <c r="R175" s="81">
        <v>1</v>
      </c>
      <c r="S175" s="81"/>
      <c r="T175" s="81"/>
      <c r="U175" s="81"/>
      <c r="V175" s="81"/>
      <c r="W175" s="81"/>
      <c r="X175" s="91"/>
      <c r="AA175" s="81"/>
      <c r="AB175" s="81"/>
      <c r="AC175" s="81"/>
    </row>
    <row r="176" spans="1:29" ht="15" customHeight="1" x14ac:dyDescent="0.25">
      <c r="A176" s="176" t="str">
        <f>[3]Enums!$A$144</f>
        <v>1.1.0</v>
      </c>
      <c r="B176" s="81" t="b">
        <v>1</v>
      </c>
      <c r="C176" s="81" t="b">
        <v>0</v>
      </c>
      <c r="D176" s="81">
        <v>8</v>
      </c>
      <c r="E176" s="84" t="str">
        <f>Objects!$AW$16</f>
        <v>Scuba Tank (Pro)</v>
      </c>
      <c r="F176" s="91">
        <v>1</v>
      </c>
      <c r="G176" s="82"/>
      <c r="L176" s="82"/>
      <c r="M176" s="81"/>
      <c r="N176" s="81"/>
      <c r="O176" s="84"/>
      <c r="P176" s="91"/>
      <c r="Q176" s="81"/>
      <c r="R176" s="81"/>
      <c r="S176" s="81" t="str">
        <f>Objects!$S$9</f>
        <v>Cartridge (Oxygen)</v>
      </c>
      <c r="T176" s="81">
        <v>1</v>
      </c>
      <c r="U176" s="81" t="str">
        <f>Objects!$AW$16</f>
        <v>Scuba Tank (Pro)</v>
      </c>
      <c r="V176" s="81">
        <v>1</v>
      </c>
      <c r="W176" s="81" t="str">
        <f>Objects!$S$9</f>
        <v>Cartridge (Oxygen)</v>
      </c>
      <c r="X176" s="91">
        <v>1</v>
      </c>
      <c r="AA176" s="81"/>
      <c r="AB176" s="81"/>
      <c r="AC176" s="81"/>
    </row>
    <row r="177" spans="1:29" ht="15" customHeight="1" x14ac:dyDescent="0.25">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Objects!$AL$55</f>
        <v>CIIR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Objects!$AL$56</f>
        <v>BIIR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Objects!$AL$57</f>
        <v>EPDM Wetsuit</v>
      </c>
      <c r="P179" s="91">
        <v>1</v>
      </c>
      <c r="Q179" s="81" t="str">
        <f>Objects!$S$9</f>
        <v>Cartridge (Oxygen)</v>
      </c>
      <c r="R179" s="81">
        <v>1</v>
      </c>
      <c r="S179" s="81"/>
      <c r="T179" s="81"/>
      <c r="U179" s="81"/>
      <c r="V179" s="81"/>
      <c r="W179" s="81"/>
      <c r="X179" s="91"/>
      <c r="AA179" s="81"/>
      <c r="AB179" s="81"/>
      <c r="AC179" s="81"/>
    </row>
    <row r="180" spans="1:29" ht="15" customHeight="1" x14ac:dyDescent="0.25">
      <c r="A180" s="176" t="str">
        <f>[3]Enums!$A$144</f>
        <v>1.1.0</v>
      </c>
      <c r="B180" s="81" t="b">
        <v>1</v>
      </c>
      <c r="C180" s="81" t="b">
        <v>0</v>
      </c>
      <c r="D180" s="81">
        <v>8</v>
      </c>
      <c r="E180" s="84" t="str">
        <f>Objects!$AW$16</f>
        <v>Scuba Tank (Pro)</v>
      </c>
      <c r="F180" s="91">
        <v>1</v>
      </c>
      <c r="G180" s="81" t="str">
        <f>Objects!$AE$147</f>
        <v>Hose (Extreme Pressure)</v>
      </c>
      <c r="H180" s="81">
        <v>1</v>
      </c>
      <c r="I180" s="81" t="str">
        <f>Objects!$AW$24</f>
        <v>Regulator (Extreme Pressure)</v>
      </c>
      <c r="J180" s="81">
        <v>1</v>
      </c>
      <c r="K180" s="81" t="str">
        <f>Objects!$AE$147</f>
        <v>Hose (Extreme Pressure)</v>
      </c>
      <c r="L180" s="81">
        <v>1</v>
      </c>
      <c r="M180" s="81" t="str">
        <f>Objects!$S$9</f>
        <v>Cartridge (Oxygen)</v>
      </c>
      <c r="N180" s="81">
        <v>1</v>
      </c>
      <c r="O180" s="84" t="str">
        <f>Objects!$AL$58</f>
        <v>EVA Wetsuit</v>
      </c>
      <c r="P180" s="91">
        <v>1</v>
      </c>
      <c r="Q180" s="81" t="str">
        <f>Objects!$S$9</f>
        <v>Cartridge (Oxygen)</v>
      </c>
      <c r="R180" s="81">
        <v>1</v>
      </c>
      <c r="S180" s="81"/>
      <c r="T180" s="81"/>
      <c r="U180" s="81"/>
      <c r="V180" s="81"/>
      <c r="W180" s="81"/>
      <c r="X180" s="91"/>
      <c r="AA180" s="81"/>
      <c r="AB180" s="81"/>
      <c r="AC180" s="81"/>
    </row>
    <row r="181" spans="1:29" ht="15" customHeight="1" x14ac:dyDescent="0.25">
      <c r="A181" s="176" t="str">
        <f>[3]Enums!$A$144</f>
        <v>1.1.0</v>
      </c>
      <c r="B181" s="81" t="b">
        <v>1</v>
      </c>
      <c r="C181" s="81" t="b">
        <v>0</v>
      </c>
      <c r="D181" s="81">
        <v>8</v>
      </c>
      <c r="E181" s="84" t="str">
        <f>Objects!$AW$16</f>
        <v>Scuba Tank (Pro)</v>
      </c>
      <c r="F181" s="91">
        <v>1</v>
      </c>
      <c r="G181" s="81" t="str">
        <f>Objects!$AE$147</f>
        <v>Hose (Extreme Pressure)</v>
      </c>
      <c r="H181" s="81">
        <v>1</v>
      </c>
      <c r="I181" s="81" t="str">
        <f>Objects!$AW$24</f>
        <v>Regulator (Extreme Pressure)</v>
      </c>
      <c r="J181" s="81">
        <v>1</v>
      </c>
      <c r="K181" s="81" t="str">
        <f>Objects!$AE$147</f>
        <v>Hose (Extreme Pressure)</v>
      </c>
      <c r="L181" s="81">
        <v>1</v>
      </c>
      <c r="M181" s="81" t="str">
        <f>Objects!$S$9</f>
        <v>Cartridge (Oxygen)</v>
      </c>
      <c r="N181" s="81">
        <v>1</v>
      </c>
      <c r="O181" s="84" t="str">
        <f>Objects!$AL$59</f>
        <v>PUR Wetsuit</v>
      </c>
      <c r="P181" s="91">
        <v>1</v>
      </c>
      <c r="Q181" s="81" t="str">
        <f>Objects!$S$9</f>
        <v>Cartridge (Oxygen)</v>
      </c>
      <c r="R181" s="81">
        <v>1</v>
      </c>
      <c r="S181" s="81"/>
      <c r="T181" s="81"/>
      <c r="U181" s="81"/>
      <c r="V181" s="81"/>
      <c r="W181" s="81"/>
      <c r="X181" s="91"/>
      <c r="AA181" s="81"/>
      <c r="AB181" s="81"/>
      <c r="AC181" s="81"/>
    </row>
    <row r="182" spans="1:29" ht="15" customHeight="1" x14ac:dyDescent="0.25">
      <c r="A182" s="121" t="str">
        <f>[3]Enums!$A$137</f>
        <v>1.0.3</v>
      </c>
      <c r="B182" s="81" t="b">
        <v>1</v>
      </c>
      <c r="C182" s="81" t="b">
        <v>0</v>
      </c>
      <c r="D182" s="81">
        <v>8</v>
      </c>
      <c r="E182" s="84" t="str">
        <f>Objects!$AW$40</f>
        <v>Stainless-PEEK Heated Knife</v>
      </c>
      <c r="F182" s="91">
        <v>1</v>
      </c>
      <c r="G182" s="81" t="str">
        <f>Objects!$D$18</f>
        <v>Stainless Steel Ingot</v>
      </c>
      <c r="H182" s="81">
        <v>1</v>
      </c>
      <c r="I182" s="81" t="str">
        <f>Objects!$D$18</f>
        <v>Stainless Steel Ingot</v>
      </c>
      <c r="J182" s="81">
        <v>1</v>
      </c>
      <c r="K182" s="81"/>
      <c r="L182" s="91"/>
      <c r="M182" s="81"/>
      <c r="N182" s="81"/>
      <c r="O182" s="84" t="str">
        <f>Objects!$AZ$154</f>
        <v>Redstone Block</v>
      </c>
      <c r="P182" s="91">
        <v>1</v>
      </c>
      <c r="Q182" s="81"/>
      <c r="R182" s="81"/>
      <c r="S182" s="81"/>
      <c r="T182" s="81"/>
      <c r="U182" s="81" t="str">
        <f>Objects!$AE$19</f>
        <v>Heated Knife Handle (PEEK)</v>
      </c>
      <c r="V182" s="81">
        <v>1</v>
      </c>
      <c r="W182" s="81"/>
      <c r="X182" s="91"/>
      <c r="AA182" s="81"/>
      <c r="AB182" s="81"/>
      <c r="AC182" s="81"/>
    </row>
    <row r="183" spans="1:29" ht="15" customHeight="1" x14ac:dyDescent="0.25">
      <c r="A183" s="33" t="str">
        <f>[3]Enums!$A$144</f>
        <v>1.1.0</v>
      </c>
      <c r="B183" s="81" t="b">
        <v>1</v>
      </c>
      <c r="C183" s="81" t="b">
        <v>1</v>
      </c>
      <c r="D183" s="81">
        <v>8</v>
      </c>
      <c r="E183" s="84" t="str">
        <f>Objects!$AK$48</f>
        <v>The Emperor's New Kevlar Helmet</v>
      </c>
      <c r="F183" s="91">
        <v>1</v>
      </c>
      <c r="G183" s="81" t="str">
        <f>Objects!$AK$5</f>
        <v>Kevlar Helmet</v>
      </c>
      <c r="H183" s="81">
        <v>1</v>
      </c>
      <c r="I183" s="81" t="str">
        <f>Objects!$AK$38</f>
        <v>The Emperor's New Hat</v>
      </c>
      <c r="J183" s="81">
        <v>1</v>
      </c>
      <c r="K183" s="81"/>
      <c r="L183" s="81"/>
      <c r="M183" s="81"/>
      <c r="N183" s="81"/>
      <c r="O183" s="84"/>
      <c r="P183" s="91"/>
      <c r="Q183" s="81"/>
      <c r="R183" s="81"/>
      <c r="S183" s="81"/>
      <c r="T183" s="81"/>
      <c r="U183" s="81"/>
      <c r="V183" s="81"/>
      <c r="W183" s="81"/>
      <c r="X183" s="91"/>
      <c r="AA183" s="81"/>
      <c r="AB183" s="81"/>
      <c r="AC183" s="81"/>
    </row>
    <row r="184" spans="1:29" ht="15" customHeight="1" x14ac:dyDescent="0.25">
      <c r="A184" s="33" t="str">
        <f>[3]Enums!$A$144</f>
        <v>1.1.0</v>
      </c>
      <c r="B184" s="81" t="b">
        <v>1</v>
      </c>
      <c r="C184" s="81" t="b">
        <v>1</v>
      </c>
      <c r="D184" s="81">
        <v>8</v>
      </c>
      <c r="E184" s="84" t="str">
        <f>Objects!$AM$48</f>
        <v>The Emperor's New Kevlar Pants</v>
      </c>
      <c r="F184" s="91">
        <v>1</v>
      </c>
      <c r="G184" s="81" t="str">
        <f>Objects!$AM$5</f>
        <v>Kevlar Pants</v>
      </c>
      <c r="H184" s="81">
        <v>1</v>
      </c>
      <c r="I184" s="81" t="str">
        <f>Objects!$AM$38</f>
        <v>The Emperor's New Pants</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[3]Enums!$A$144</f>
        <v>1.1.0</v>
      </c>
      <c r="B185" s="81" t="b">
        <v>1</v>
      </c>
      <c r="C185" s="81" t="b">
        <v>1</v>
      </c>
      <c r="D185" s="81">
        <v>8</v>
      </c>
      <c r="E185" s="84" t="str">
        <f>Objects!$AN$48</f>
        <v>The Emperor's New Kevlar Shoes</v>
      </c>
      <c r="F185" s="91">
        <v>1</v>
      </c>
      <c r="G185" s="81" t="str">
        <f>Objects!$AN$5</f>
        <v>Kevlar Shoes</v>
      </c>
      <c r="H185" s="81">
        <v>1</v>
      </c>
      <c r="I185" s="81" t="str">
        <f>Objects!$AN$38</f>
        <v>The Emperor's New Shoes</v>
      </c>
      <c r="J185" s="81">
        <v>1</v>
      </c>
      <c r="K185" s="81"/>
      <c r="L185" s="81"/>
      <c r="M185" s="81"/>
      <c r="N185" s="81"/>
      <c r="O185" s="81"/>
      <c r="P185" s="81"/>
      <c r="Q185" s="81"/>
      <c r="R185" s="81"/>
      <c r="S185" s="81"/>
      <c r="T185" s="81"/>
      <c r="U185" s="84"/>
      <c r="V185" s="91"/>
      <c r="W185" s="81"/>
      <c r="X185" s="81"/>
      <c r="AA185" s="81"/>
      <c r="AB185" s="81"/>
      <c r="AC185" s="81"/>
    </row>
    <row r="186" spans="1:29" ht="15" customHeight="1" x14ac:dyDescent="0.25">
      <c r="A186" s="33" t="str">
        <f>[3]Enums!$A$144</f>
        <v>1.1.0</v>
      </c>
      <c r="B186" s="81" t="b">
        <v>1</v>
      </c>
      <c r="C186" s="81" t="b">
        <v>1</v>
      </c>
      <c r="D186" s="81">
        <v>8</v>
      </c>
      <c r="E186" s="84" t="str">
        <f>Objects!$AL$48</f>
        <v>The Emperor's New Kevlar Vest</v>
      </c>
      <c r="F186" s="91">
        <v>1</v>
      </c>
      <c r="G186" s="81" t="str">
        <f>Objects!$AL$5</f>
        <v>Kevlar Vest</v>
      </c>
      <c r="H186" s="81">
        <v>1</v>
      </c>
      <c r="I186" s="81" t="str">
        <f>Objects!$AL$38</f>
        <v>The Emperor's New Jacket</v>
      </c>
      <c r="J186" s="81">
        <v>1</v>
      </c>
      <c r="K186" s="81"/>
      <c r="L186" s="81"/>
      <c r="M186" s="81"/>
      <c r="N186" s="81"/>
      <c r="O186" s="81"/>
      <c r="P186" s="81"/>
      <c r="Q186" s="81"/>
      <c r="R186" s="81"/>
      <c r="S186" s="81"/>
      <c r="T186" s="81"/>
      <c r="U186" s="84"/>
      <c r="V186" s="91"/>
      <c r="W186" s="81"/>
      <c r="X186" s="81"/>
      <c r="AA186" s="81"/>
      <c r="AB186" s="81"/>
      <c r="AC186" s="81"/>
    </row>
    <row r="187" spans="1:29" ht="15" customHeight="1" x14ac:dyDescent="0.25">
      <c r="A187" s="33" t="str">
        <f>[3]Enums!$A$134</f>
        <v>1.0.0</v>
      </c>
      <c r="B187" s="81" t="b">
        <v>1</v>
      </c>
      <c r="C187" s="81" t="b">
        <v>0</v>
      </c>
      <c r="D187" s="81">
        <v>9</v>
      </c>
      <c r="E187" s="84" t="str">
        <f>Objects!$AW$9</f>
        <v>Jet Pack (Beginner)</v>
      </c>
      <c r="F187" s="91">
        <v>1</v>
      </c>
      <c r="G187" s="81" t="str">
        <f>Objects!$AE$14</f>
        <v>Hose (Low Pressure)</v>
      </c>
      <c r="H187" s="81">
        <v>1</v>
      </c>
      <c r="I187" s="81" t="str">
        <f>Objects!$AW$21</f>
        <v>Regulator (Low Pressure)</v>
      </c>
      <c r="J187" s="81">
        <v>1</v>
      </c>
      <c r="K187" s="81" t="str">
        <f>Objects!$AE$14</f>
        <v>Hose (Low Pressure)</v>
      </c>
      <c r="L187" s="81">
        <v>1</v>
      </c>
      <c r="M187" s="81" t="str">
        <f>Objects!$I$24</f>
        <v>Cartridge (Propane)</v>
      </c>
      <c r="N187" s="81">
        <v>1</v>
      </c>
      <c r="O187" s="81" t="str">
        <f>Objects!$AL$5</f>
        <v>Kevlar Vest</v>
      </c>
      <c r="P187" s="81">
        <v>1</v>
      </c>
      <c r="Q187" s="81" t="str">
        <f>Objects!$I$24</f>
        <v>Cartridge (Propane)</v>
      </c>
      <c r="R187" s="81">
        <v>1</v>
      </c>
      <c r="S187" s="81"/>
      <c r="T187" s="81"/>
      <c r="U187" s="84"/>
      <c r="V187" s="91"/>
      <c r="W187" s="81"/>
      <c r="X187" s="81"/>
      <c r="AA187" s="81"/>
      <c r="AB187" s="81"/>
      <c r="AC187" s="81"/>
    </row>
    <row r="188" spans="1:29" ht="15" customHeight="1" x14ac:dyDescent="0.25">
      <c r="A188" s="33" t="str">
        <f>[3]Enums!$A$134</f>
        <v>1.0.0</v>
      </c>
      <c r="B188" s="81" t="b">
        <v>1</v>
      </c>
      <c r="C188" s="81" t="b">
        <v>0</v>
      </c>
      <c r="D188" s="81">
        <v>9</v>
      </c>
      <c r="E188" s="84" t="str">
        <f>Objects!$AW11</f>
        <v>Laser</v>
      </c>
      <c r="F188" s="91">
        <v>1</v>
      </c>
      <c r="G188" s="84"/>
      <c r="H188" s="81"/>
      <c r="I188" s="81" t="str">
        <f>Objects!$AY$145</f>
        <v>Nether Star</v>
      </c>
      <c r="J188" s="81">
        <v>1</v>
      </c>
      <c r="K188" s="81"/>
      <c r="L188" s="91"/>
      <c r="M188" s="84" t="str">
        <f>Objects!$AY$145</f>
        <v>Nether Star</v>
      </c>
      <c r="N188" s="81">
        <v>1</v>
      </c>
      <c r="O188" s="81" t="str">
        <f>Objects!$AZ$154</f>
        <v>Redstone Block</v>
      </c>
      <c r="P188" s="81">
        <v>1</v>
      </c>
      <c r="Q188" s="81" t="str">
        <f>Objects!$AY$145</f>
        <v>Nether Star</v>
      </c>
      <c r="R188" s="91">
        <v>1</v>
      </c>
      <c r="S188" s="84"/>
      <c r="T188" s="81"/>
      <c r="U188" s="81" t="str">
        <f>Objects!$AY$145</f>
        <v>Nether Star</v>
      </c>
      <c r="V188" s="81">
        <v>1</v>
      </c>
      <c r="W188" s="81"/>
      <c r="X188" s="91"/>
      <c r="AA188" s="81"/>
      <c r="AB188" s="81"/>
      <c r="AC188" s="81"/>
    </row>
    <row r="189" spans="1:29" ht="15" customHeight="1" x14ac:dyDescent="0.25">
      <c r="A189" s="33" t="str">
        <f>[3]Enums!$A$134</f>
        <v>1.0.0</v>
      </c>
      <c r="B189" s="81" t="b">
        <v>1</v>
      </c>
      <c r="C189" s="81" t="b">
        <v>0</v>
      </c>
      <c r="D189" s="81">
        <v>8</v>
      </c>
      <c r="E189" s="84" t="str">
        <f>Objects!$AW$17</f>
        <v>Structural Truss</v>
      </c>
      <c r="F189" s="91">
        <v>1</v>
      </c>
      <c r="G189" s="84" t="str">
        <f>Objects!$D$16</f>
        <v>Aluminum Ingot</v>
      </c>
      <c r="H189" s="81">
        <v>1</v>
      </c>
      <c r="I189" s="81"/>
      <c r="J189" s="81"/>
      <c r="K189" s="81" t="str">
        <f t="shared" ref="K189:K194" si="0">G189</f>
        <v>Aluminum Ingot</v>
      </c>
      <c r="L189" s="91">
        <v>1</v>
      </c>
      <c r="M189" s="84"/>
      <c r="N189" s="81"/>
      <c r="O189" s="81" t="str">
        <f t="shared" ref="O189:O194" si="1">G189</f>
        <v>Aluminum Ingot</v>
      </c>
      <c r="P189" s="81">
        <v>1</v>
      </c>
      <c r="Q189" s="81"/>
      <c r="R189" s="91"/>
      <c r="S189" s="84" t="str">
        <f t="shared" ref="S189:S194" si="2">G189</f>
        <v>Aluminum Ingot</v>
      </c>
      <c r="T189" s="81">
        <v>1</v>
      </c>
      <c r="U189" s="81"/>
      <c r="V189" s="81"/>
      <c r="W189" s="81" t="str">
        <f t="shared" ref="W189:W194" si="3">G189</f>
        <v>Aluminum Ingot</v>
      </c>
      <c r="X189" s="91">
        <v>1</v>
      </c>
      <c r="AA189" s="81"/>
      <c r="AB189" s="81"/>
      <c r="AC189" s="81"/>
    </row>
    <row r="190" spans="1:29" ht="15" customHeight="1" x14ac:dyDescent="0.25">
      <c r="A190" s="33" t="str">
        <f>[3]Enums!$A$134</f>
        <v>1.0.0</v>
      </c>
      <c r="B190" s="81" t="b">
        <v>1</v>
      </c>
      <c r="C190" s="81" t="b">
        <v>0</v>
      </c>
      <c r="D190" s="81">
        <v>8</v>
      </c>
      <c r="E190" s="84" t="str">
        <f>Objects!$AW$17</f>
        <v>Structural Truss</v>
      </c>
      <c r="F190" s="91">
        <v>1</v>
      </c>
      <c r="G190" s="84" t="str">
        <f>Objects!$D$19</f>
        <v>Brass Ingot</v>
      </c>
      <c r="H190" s="81">
        <v>1</v>
      </c>
      <c r="I190" s="81"/>
      <c r="J190" s="81"/>
      <c r="K190" s="81" t="str">
        <f t="shared" si="0"/>
        <v>Brass Ingot</v>
      </c>
      <c r="L190" s="91">
        <v>1</v>
      </c>
      <c r="M190" s="84"/>
      <c r="N190" s="81"/>
      <c r="O190" s="81" t="str">
        <f t="shared" si="1"/>
        <v>Brass Ingot</v>
      </c>
      <c r="P190" s="81">
        <v>1</v>
      </c>
      <c r="Q190" s="81"/>
      <c r="R190" s="91"/>
      <c r="S190" s="84" t="str">
        <f t="shared" si="2"/>
        <v>Brass Ingot</v>
      </c>
      <c r="T190" s="81">
        <v>1</v>
      </c>
      <c r="U190" s="81"/>
      <c r="V190" s="81"/>
      <c r="W190" s="81" t="str">
        <f t="shared" si="3"/>
        <v>Brass Ingot</v>
      </c>
      <c r="X190" s="91">
        <v>1</v>
      </c>
      <c r="AA190" s="81"/>
      <c r="AB190" s="81"/>
      <c r="AC190" s="81"/>
    </row>
    <row r="191" spans="1:29" ht="15" customHeight="1" x14ac:dyDescent="0.25">
      <c r="A191" s="33" t="str">
        <f>[3]Enums!$A$134</f>
        <v>1.0.0</v>
      </c>
      <c r="B191" s="81" t="b">
        <v>1</v>
      </c>
      <c r="C191" s="81" t="b">
        <v>0</v>
      </c>
      <c r="D191" s="81">
        <v>8</v>
      </c>
      <c r="E191" s="84" t="str">
        <f>Objects!$AW$17</f>
        <v>Structural Truss</v>
      </c>
      <c r="F191" s="91">
        <v>1</v>
      </c>
      <c r="G191" s="84" t="str">
        <f>Objects!$D$20</f>
        <v>Bronze Ingot</v>
      </c>
      <c r="H191" s="81">
        <v>1</v>
      </c>
      <c r="I191" s="81"/>
      <c r="J191" s="81"/>
      <c r="K191" s="81" t="str">
        <f t="shared" si="0"/>
        <v>Bronze Ingot</v>
      </c>
      <c r="L191" s="91">
        <v>1</v>
      </c>
      <c r="M191" s="84"/>
      <c r="N191" s="81"/>
      <c r="O191" s="81" t="str">
        <f t="shared" si="1"/>
        <v>Bronze Ingot</v>
      </c>
      <c r="P191" s="81">
        <v>1</v>
      </c>
      <c r="Q191" s="81"/>
      <c r="R191" s="91"/>
      <c r="S191" s="84" t="str">
        <f t="shared" si="2"/>
        <v>Bronze Ingot</v>
      </c>
      <c r="T191" s="81">
        <v>1</v>
      </c>
      <c r="U191" s="81"/>
      <c r="V191" s="81"/>
      <c r="W191" s="81" t="str">
        <f t="shared" si="3"/>
        <v>Bronze Ingot</v>
      </c>
      <c r="X191" s="91">
        <v>1</v>
      </c>
      <c r="AA191" s="81"/>
      <c r="AB191" s="81"/>
      <c r="AC191" s="81"/>
    </row>
    <row r="192" spans="1:29" ht="15" customHeight="1" x14ac:dyDescent="0.25">
      <c r="A192" s="33" t="str">
        <f>[3]Enums!$A$134</f>
        <v>1.0.0</v>
      </c>
      <c r="B192" s="81" t="b">
        <v>1</v>
      </c>
      <c r="C192" s="81" t="b">
        <v>0</v>
      </c>
      <c r="D192" s="81">
        <v>8</v>
      </c>
      <c r="E192" s="84" t="str">
        <f>Objects!$AW$17</f>
        <v>Structural Truss</v>
      </c>
      <c r="F192" s="91">
        <v>1</v>
      </c>
      <c r="G192" s="84" t="str">
        <f>Objects!$D$3</f>
        <v>Titanium Ingot</v>
      </c>
      <c r="H192" s="81">
        <v>1</v>
      </c>
      <c r="I192" s="81"/>
      <c r="J192" s="81"/>
      <c r="K192" s="81" t="str">
        <f t="shared" si="0"/>
        <v>Titanium Ingot</v>
      </c>
      <c r="L192" s="91">
        <v>1</v>
      </c>
      <c r="M192" s="84"/>
      <c r="N192" s="81"/>
      <c r="O192" s="81" t="str">
        <f t="shared" si="1"/>
        <v>Titanium Ingot</v>
      </c>
      <c r="P192" s="81">
        <v>1</v>
      </c>
      <c r="Q192" s="81"/>
      <c r="R192" s="91"/>
      <c r="S192" s="84" t="str">
        <f t="shared" si="2"/>
        <v>Titanium Ingot</v>
      </c>
      <c r="T192" s="81">
        <v>1</v>
      </c>
      <c r="U192" s="81"/>
      <c r="V192" s="81"/>
      <c r="W192" s="81" t="str">
        <f t="shared" si="3"/>
        <v>Titanium Ingot</v>
      </c>
      <c r="X192" s="91">
        <v>1</v>
      </c>
      <c r="AA192" s="81"/>
      <c r="AB192" s="81"/>
      <c r="AC192" s="81"/>
    </row>
    <row r="193" spans="1:29" ht="15" customHeight="1" x14ac:dyDescent="0.25">
      <c r="A193" s="33" t="str">
        <f>[3]Enums!$A$134</f>
        <v>1.0.0</v>
      </c>
      <c r="B193" s="81" t="b">
        <v>1</v>
      </c>
      <c r="C193" s="81" t="b">
        <v>0</v>
      </c>
      <c r="D193" s="81">
        <v>8</v>
      </c>
      <c r="E193" s="84" t="str">
        <f>Objects!$AW$17</f>
        <v>Structural Truss</v>
      </c>
      <c r="F193" s="91">
        <v>1</v>
      </c>
      <c r="G193" s="84" t="str">
        <f>Objects!$D$9</f>
        <v>Palladium Ingot</v>
      </c>
      <c r="H193" s="81">
        <v>1</v>
      </c>
      <c r="I193" s="81"/>
      <c r="J193" s="81"/>
      <c r="K193" s="81" t="str">
        <f t="shared" si="0"/>
        <v>Palladium Ingot</v>
      </c>
      <c r="L193" s="91">
        <v>1</v>
      </c>
      <c r="M193" s="84"/>
      <c r="N193" s="81"/>
      <c r="O193" s="81" t="str">
        <f t="shared" si="1"/>
        <v>Palladium Ingot</v>
      </c>
      <c r="P193" s="81">
        <v>1</v>
      </c>
      <c r="Q193" s="81"/>
      <c r="R193" s="91"/>
      <c r="S193" s="84" t="str">
        <f t="shared" si="2"/>
        <v>Palladium Ingot</v>
      </c>
      <c r="T193" s="81">
        <v>1</v>
      </c>
      <c r="U193" s="81"/>
      <c r="V193" s="81"/>
      <c r="W193" s="81" t="str">
        <f t="shared" si="3"/>
        <v>Palladium Ingot</v>
      </c>
      <c r="X193" s="91">
        <v>1</v>
      </c>
      <c r="AA193" s="81"/>
      <c r="AB193" s="81"/>
      <c r="AC193" s="81"/>
    </row>
    <row r="194" spans="1:29" ht="15" customHeight="1" x14ac:dyDescent="0.25">
      <c r="A194" s="33" t="str">
        <f>[3]Enums!$A$134</f>
        <v>1.0.0</v>
      </c>
      <c r="B194" s="81" t="b">
        <v>1</v>
      </c>
      <c r="C194" s="81" t="b">
        <v>0</v>
      </c>
      <c r="D194" s="81">
        <v>8</v>
      </c>
      <c r="E194" s="84" t="str">
        <f>Objects!$AW$17</f>
        <v>Structural Truss</v>
      </c>
      <c r="F194" s="91">
        <v>1</v>
      </c>
      <c r="G194" s="84" t="str">
        <f>Objects!$D$13</f>
        <v>Platinum Ingot</v>
      </c>
      <c r="H194" s="81">
        <v>1</v>
      </c>
      <c r="I194" s="81"/>
      <c r="J194" s="81"/>
      <c r="K194" s="81" t="str">
        <f t="shared" si="0"/>
        <v>Platinum Ingot</v>
      </c>
      <c r="L194" s="91">
        <v>1</v>
      </c>
      <c r="M194" s="84"/>
      <c r="N194" s="81"/>
      <c r="O194" s="81" t="str">
        <f t="shared" si="1"/>
        <v>Platinum Ingot</v>
      </c>
      <c r="P194" s="81">
        <v>1</v>
      </c>
      <c r="Q194" s="81"/>
      <c r="R194" s="91"/>
      <c r="S194" s="84" t="str">
        <f t="shared" si="2"/>
        <v>Platinum Ingot</v>
      </c>
      <c r="T194" s="81">
        <v>1</v>
      </c>
      <c r="U194" s="81"/>
      <c r="V194" s="81"/>
      <c r="W194" s="81" t="str">
        <f t="shared" si="3"/>
        <v>Platinum Ingot</v>
      </c>
      <c r="X194" s="91">
        <v>1</v>
      </c>
      <c r="AA194" s="81"/>
      <c r="AB194" s="81"/>
      <c r="AC194" s="81"/>
    </row>
    <row r="195" spans="1:29" ht="15" customHeight="1" x14ac:dyDescent="0.25">
      <c r="A195" s="33" t="str">
        <f>[3]Enums!$A$144</f>
        <v>1.1.0</v>
      </c>
      <c r="B195" s="81" t="b">
        <v>1</v>
      </c>
      <c r="C195" s="81" t="b">
        <v>0</v>
      </c>
      <c r="D195" s="81">
        <v>6</v>
      </c>
      <c r="E195" s="174" t="str">
        <f>Objects!$AW$53</f>
        <v>Jet Pack (Intermediate)</v>
      </c>
      <c r="F195" s="174">
        <v>1</v>
      </c>
      <c r="G195" s="174" t="str">
        <f>Objects!$I$24</f>
        <v>Cartridge (Propane)</v>
      </c>
      <c r="H195" s="174">
        <v>1</v>
      </c>
      <c r="I195" s="174" t="str">
        <f>Objects!$AW$53</f>
        <v>Jet Pack (Intermediate)</v>
      </c>
      <c r="J195" s="81">
        <v>1</v>
      </c>
      <c r="K195" s="81" t="str">
        <f>Objects!$I$24</f>
        <v>Cartridge (Propane)</v>
      </c>
      <c r="L195" s="91">
        <v>1</v>
      </c>
      <c r="M195" s="84"/>
      <c r="N195" s="81"/>
      <c r="O195" s="81"/>
      <c r="P195" s="81"/>
      <c r="Q195" s="81"/>
      <c r="R195" s="91"/>
      <c r="S195" s="84"/>
      <c r="T195" s="81"/>
      <c r="U195" s="81"/>
      <c r="V195" s="81"/>
      <c r="W195" s="81"/>
      <c r="X195" s="91"/>
      <c r="AA195" s="81"/>
      <c r="AB195" s="81"/>
      <c r="AC195" s="81"/>
    </row>
    <row r="196" spans="1:29" ht="15" customHeight="1" x14ac:dyDescent="0.25">
      <c r="A196" s="33" t="str">
        <f>[3]Enums!$A$144</f>
        <v>1.1.0</v>
      </c>
      <c r="B196" s="81" t="b">
        <v>1</v>
      </c>
      <c r="C196" s="81" t="b">
        <v>0</v>
      </c>
      <c r="D196" s="81">
        <v>6</v>
      </c>
      <c r="E196" s="174" t="str">
        <f>Objects!$AW$53</f>
        <v>Jet Pack (Intermediate)</v>
      </c>
      <c r="F196" s="91">
        <v>1</v>
      </c>
      <c r="G196" s="81"/>
      <c r="H196" s="81"/>
      <c r="I196" s="81"/>
      <c r="J196" s="81"/>
      <c r="K196" s="81"/>
      <c r="L196" s="91"/>
      <c r="M196" s="84" t="str">
        <f>Objects!$I$24</f>
        <v>Cartridge (Propane)</v>
      </c>
      <c r="N196" s="81">
        <v>1</v>
      </c>
      <c r="O196" s="174" t="str">
        <f>Objects!$AW$53</f>
        <v>Jet Pack (Intermediate)</v>
      </c>
      <c r="P196" s="81">
        <v>1</v>
      </c>
      <c r="Q196" s="81" t="str">
        <f>Objects!$I$24</f>
        <v>Cartridge (Propane)</v>
      </c>
      <c r="R196" s="91">
        <v>1</v>
      </c>
      <c r="S196" s="84"/>
      <c r="T196" s="81"/>
      <c r="U196" s="81"/>
      <c r="V196" s="81"/>
      <c r="W196" s="81"/>
      <c r="X196" s="91"/>
      <c r="AA196" s="81"/>
      <c r="AB196" s="81"/>
      <c r="AC196" s="81"/>
    </row>
    <row r="197" spans="1:29" ht="15" customHeight="1" x14ac:dyDescent="0.25">
      <c r="A197" s="33" t="str">
        <f>[3]Enums!$A$144</f>
        <v>1.1.0</v>
      </c>
      <c r="B197" s="81" t="b">
        <v>1</v>
      </c>
      <c r="C197" s="81" t="b">
        <v>0</v>
      </c>
      <c r="D197" s="81">
        <v>6</v>
      </c>
      <c r="E197" s="174" t="str">
        <f>Objects!$AW$53</f>
        <v>Jet Pack (Intermediate)</v>
      </c>
      <c r="F197" s="91">
        <v>1</v>
      </c>
      <c r="G197" s="81"/>
      <c r="H197" s="81"/>
      <c r="I197" s="81"/>
      <c r="J197" s="81"/>
      <c r="K197" s="81"/>
      <c r="L197" s="91"/>
      <c r="M197" s="84"/>
      <c r="N197" s="81"/>
      <c r="O197" s="81"/>
      <c r="P197" s="81"/>
      <c r="Q197" s="81"/>
      <c r="R197" s="91"/>
      <c r="S197" s="84" t="str">
        <f>Objects!$I$24</f>
        <v>Cartridge (Propane)</v>
      </c>
      <c r="T197" s="81">
        <v>1</v>
      </c>
      <c r="U197" s="174" t="str">
        <f>Objects!$AW$53</f>
        <v>Jet Pack (Intermediate)</v>
      </c>
      <c r="V197" s="81">
        <v>1</v>
      </c>
      <c r="W197" s="81" t="str">
        <f>Objects!$I$24</f>
        <v>Cartridge (Propane)</v>
      </c>
      <c r="X197" s="91">
        <v>1</v>
      </c>
      <c r="AA197" s="81"/>
      <c r="AB197" s="81"/>
      <c r="AC197" s="81"/>
    </row>
    <row r="198" spans="1:29" ht="15" customHeight="1" x14ac:dyDescent="0.25">
      <c r="A198" s="33" t="str">
        <f>[3]Enums!$A$134</f>
        <v>1.0.0</v>
      </c>
      <c r="B198" s="81" t="b">
        <v>1</v>
      </c>
      <c r="C198" s="81" t="b">
        <v>0</v>
      </c>
      <c r="D198" s="81">
        <v>9</v>
      </c>
      <c r="E198" s="174" t="str">
        <f>Objects!$AW$53</f>
        <v>Jet Pack (Intermediate)</v>
      </c>
      <c r="F198" s="91">
        <v>1</v>
      </c>
      <c r="G198" s="81" t="str">
        <f>Objects!$AE$145</f>
        <v>Hose (Medium Pressure)</v>
      </c>
      <c r="H198" s="81">
        <v>1</v>
      </c>
      <c r="I198" s="81" t="str">
        <f>Objects!$AW$22</f>
        <v>Regulator (Medium Pressure)</v>
      </c>
      <c r="J198" s="81">
        <v>1</v>
      </c>
      <c r="K198" s="81" t="str">
        <f>Objects!$AE$145</f>
        <v>Hose (Medium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[3]Enums!$A$144</f>
        <v>1.1.0</v>
      </c>
      <c r="B199" s="81" t="b">
        <v>1</v>
      </c>
      <c r="C199" s="81" t="b">
        <v>0</v>
      </c>
      <c r="D199" s="81">
        <v>6</v>
      </c>
      <c r="E199" s="174" t="str">
        <f>Objects!$AW$54</f>
        <v>Jet Pack (Advanced)</v>
      </c>
      <c r="F199" s="174">
        <v>1</v>
      </c>
      <c r="G199" s="174" t="str">
        <f>Objects!$I$24</f>
        <v>Cartridge (Propane)</v>
      </c>
      <c r="H199" s="174">
        <v>1</v>
      </c>
      <c r="I199" s="174" t="str">
        <f>Objects!$AW$54</f>
        <v>Jet Pack (Advanced)</v>
      </c>
      <c r="J199" s="81">
        <v>1</v>
      </c>
      <c r="K199" s="81" t="str">
        <f>Objects!$I$24</f>
        <v>Cartridge (Propane)</v>
      </c>
      <c r="L199" s="91">
        <v>1</v>
      </c>
      <c r="M199" s="84"/>
      <c r="N199" s="81"/>
      <c r="O199" s="81"/>
      <c r="P199" s="81"/>
      <c r="Q199" s="81"/>
      <c r="R199" s="91"/>
      <c r="S199" s="84"/>
      <c r="T199" s="81"/>
      <c r="U199" s="81"/>
      <c r="V199" s="81"/>
      <c r="W199" s="81"/>
      <c r="X199" s="91"/>
      <c r="AA199" s="81"/>
      <c r="AB199" s="81"/>
      <c r="AC199" s="81"/>
    </row>
    <row r="200" spans="1:29" ht="15" customHeight="1" x14ac:dyDescent="0.25">
      <c r="A200" s="33" t="str">
        <f>[3]Enums!$A$144</f>
        <v>1.1.0</v>
      </c>
      <c r="B200" s="81" t="b">
        <v>1</v>
      </c>
      <c r="C200" s="81" t="b">
        <v>0</v>
      </c>
      <c r="D200" s="81">
        <v>6</v>
      </c>
      <c r="E200" s="174" t="str">
        <f>Objects!$AW$54</f>
        <v>Jet Pack (Advanced)</v>
      </c>
      <c r="F200" s="91">
        <v>1</v>
      </c>
      <c r="G200" s="81"/>
      <c r="H200" s="81"/>
      <c r="I200" s="81"/>
      <c r="J200" s="81"/>
      <c r="K200" s="81"/>
      <c r="L200" s="91"/>
      <c r="M200" s="84" t="str">
        <f>Objects!$I$24</f>
        <v>Cartridge (Propane)</v>
      </c>
      <c r="N200" s="81">
        <v>1</v>
      </c>
      <c r="O200" s="174" t="str">
        <f>Objects!$AW$54</f>
        <v>Jet Pack (Advanced)</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[3]Enums!$A$144</f>
        <v>1.1.0</v>
      </c>
      <c r="B201" s="81" t="b">
        <v>1</v>
      </c>
      <c r="C201" s="81" t="b">
        <v>0</v>
      </c>
      <c r="D201" s="81">
        <v>6</v>
      </c>
      <c r="E201" s="174" t="str">
        <f>Objects!$AW$54</f>
        <v>Jet Pack (Advanced)</v>
      </c>
      <c r="F201" s="91">
        <v>1</v>
      </c>
      <c r="G201" s="81"/>
      <c r="H201" s="81"/>
      <c r="I201" s="81"/>
      <c r="J201" s="81"/>
      <c r="K201" s="81"/>
      <c r="L201" s="91"/>
      <c r="M201" s="84"/>
      <c r="N201" s="81"/>
      <c r="O201" s="81"/>
      <c r="P201" s="81"/>
      <c r="Q201" s="81"/>
      <c r="R201" s="91"/>
      <c r="S201" s="84" t="str">
        <f>Objects!$I$24</f>
        <v>Cartridge (Propane)</v>
      </c>
      <c r="T201" s="81">
        <v>1</v>
      </c>
      <c r="U201" s="174" t="str">
        <f>Objects!$AW$54</f>
        <v>Jet Pack (Advanced)</v>
      </c>
      <c r="V201" s="81">
        <v>1</v>
      </c>
      <c r="W201" s="81" t="str">
        <f>Objects!$I$24</f>
        <v>Cartridge (Propane)</v>
      </c>
      <c r="X201" s="91">
        <v>1</v>
      </c>
      <c r="AA201" s="81"/>
      <c r="AB201" s="81"/>
      <c r="AC201" s="81"/>
    </row>
    <row r="202" spans="1:29" ht="15" customHeight="1" x14ac:dyDescent="0.25">
      <c r="A202" s="33" t="str">
        <f>[3]Enums!$A$134</f>
        <v>1.0.0</v>
      </c>
      <c r="B202" s="81" t="b">
        <v>1</v>
      </c>
      <c r="C202" s="81" t="b">
        <v>0</v>
      </c>
      <c r="D202" s="81">
        <v>9</v>
      </c>
      <c r="E202" s="174" t="str">
        <f>Objects!$AW$54</f>
        <v>Jet Pack (Advanced)</v>
      </c>
      <c r="F202" s="91">
        <v>1</v>
      </c>
      <c r="G202" s="81" t="str">
        <f>Objects!$AE$146</f>
        <v>Hose (High Pressure)</v>
      </c>
      <c r="H202" s="81">
        <v>1</v>
      </c>
      <c r="I202" s="81" t="str">
        <f>Objects!$AW$23</f>
        <v>Regulator (High Pressure)</v>
      </c>
      <c r="J202" s="81">
        <v>1</v>
      </c>
      <c r="K202" s="81" t="str">
        <f>Objects!$AE$146</f>
        <v>Hose (High Pressure)</v>
      </c>
      <c r="L202" s="81">
        <v>1</v>
      </c>
      <c r="M202" s="81" t="str">
        <f>Objects!$I$24</f>
        <v>Cartridge (Propane)</v>
      </c>
      <c r="N202" s="81">
        <v>1</v>
      </c>
      <c r="O202" s="81" t="str">
        <f>Objects!$AL$5</f>
        <v>Kevlar Vest</v>
      </c>
      <c r="P202" s="81">
        <v>1</v>
      </c>
      <c r="Q202" s="81" t="str">
        <f>Objects!$I$24</f>
        <v>Cartridge (Propane)</v>
      </c>
      <c r="R202" s="81">
        <v>1</v>
      </c>
      <c r="S202" s="81"/>
      <c r="T202" s="81"/>
      <c r="U202" s="84"/>
      <c r="V202" s="91"/>
      <c r="W202" s="81"/>
      <c r="X202" s="81"/>
      <c r="AA202" s="81"/>
      <c r="AB202" s="81"/>
      <c r="AC202" s="81"/>
    </row>
    <row r="203" spans="1:29" ht="15" customHeight="1" x14ac:dyDescent="0.25">
      <c r="A203" s="33" t="str">
        <f>[3]Enums!$A$144</f>
        <v>1.1.0</v>
      </c>
      <c r="B203" s="81" t="b">
        <v>1</v>
      </c>
      <c r="C203" s="81" t="b">
        <v>0</v>
      </c>
      <c r="D203" s="81">
        <v>6</v>
      </c>
      <c r="E203" s="174" t="str">
        <f>Objects!$AW$55</f>
        <v>Jet Pack (Pro)</v>
      </c>
      <c r="F203" s="174">
        <v>1</v>
      </c>
      <c r="G203" s="174" t="str">
        <f>Objects!$I$24</f>
        <v>Cartridge (Propane)</v>
      </c>
      <c r="H203" s="174">
        <v>1</v>
      </c>
      <c r="I203" s="174" t="str">
        <f>Objects!$AW$55</f>
        <v>Jet Pack (Pro)</v>
      </c>
      <c r="J203" s="81">
        <v>1</v>
      </c>
      <c r="K203" s="81" t="str">
        <f>Objects!$I$24</f>
        <v>Cartridge (Propane)</v>
      </c>
      <c r="L203" s="91">
        <v>1</v>
      </c>
      <c r="M203" s="84"/>
      <c r="N203" s="81"/>
      <c r="O203" s="81"/>
      <c r="P203" s="81"/>
      <c r="Q203" s="81"/>
      <c r="R203" s="91"/>
      <c r="S203" s="84"/>
      <c r="T203" s="81"/>
      <c r="U203" s="81"/>
      <c r="V203" s="81"/>
      <c r="W203" s="81"/>
      <c r="X203" s="91"/>
      <c r="AA203" s="81"/>
      <c r="AB203" s="81"/>
      <c r="AC203" s="81"/>
    </row>
    <row r="204" spans="1:29" ht="15" customHeight="1" x14ac:dyDescent="0.25">
      <c r="A204" s="33" t="str">
        <f>[3]Enums!$A$144</f>
        <v>1.1.0</v>
      </c>
      <c r="B204" s="81" t="b">
        <v>1</v>
      </c>
      <c r="C204" s="81" t="b">
        <v>0</v>
      </c>
      <c r="D204" s="81">
        <v>6</v>
      </c>
      <c r="E204" s="174" t="str">
        <f>Objects!$AW$55</f>
        <v>Jet Pack (Pro)</v>
      </c>
      <c r="F204" s="91">
        <v>1</v>
      </c>
      <c r="G204" s="81"/>
      <c r="H204" s="81"/>
      <c r="I204" s="81"/>
      <c r="J204" s="81"/>
      <c r="K204" s="81"/>
      <c r="L204" s="91"/>
      <c r="M204" s="84" t="str">
        <f>Objects!$I$24</f>
        <v>Cartridge (Propane)</v>
      </c>
      <c r="N204" s="81">
        <v>1</v>
      </c>
      <c r="O204" s="174" t="str">
        <f>Objects!$AW$55</f>
        <v>Jet Pack (Pro)</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[3]Enums!$A$144</f>
        <v>1.1.0</v>
      </c>
      <c r="B205" s="81" t="b">
        <v>1</v>
      </c>
      <c r="C205" s="81" t="b">
        <v>0</v>
      </c>
      <c r="D205" s="81">
        <v>6</v>
      </c>
      <c r="E205" s="174" t="str">
        <f>Objects!$AW$55</f>
        <v>Jet Pack (Pro)</v>
      </c>
      <c r="F205" s="91">
        <v>1</v>
      </c>
      <c r="G205" s="81"/>
      <c r="H205" s="81"/>
      <c r="I205" s="81"/>
      <c r="J205" s="81"/>
      <c r="K205" s="81"/>
      <c r="L205" s="91"/>
      <c r="M205" s="84"/>
      <c r="N205" s="81"/>
      <c r="O205" s="81"/>
      <c r="P205" s="81"/>
      <c r="Q205" s="81"/>
      <c r="R205" s="91"/>
      <c r="S205" s="84" t="str">
        <f>Objects!$I$24</f>
        <v>Cartridge (Propane)</v>
      </c>
      <c r="T205" s="81">
        <v>1</v>
      </c>
      <c r="U205" s="174" t="str">
        <f>Objects!$AW$55</f>
        <v>Jet Pack (Pro)</v>
      </c>
      <c r="V205" s="81">
        <v>1</v>
      </c>
      <c r="W205" s="81" t="str">
        <f>Objects!$I$24</f>
        <v>Cartridge (Propane)</v>
      </c>
      <c r="X205" s="91">
        <v>1</v>
      </c>
      <c r="AA205" s="81"/>
      <c r="AB205" s="81"/>
      <c r="AC205" s="81"/>
    </row>
    <row r="206" spans="1:29" ht="15" customHeight="1" x14ac:dyDescent="0.25">
      <c r="A206" s="33" t="str">
        <f>[3]Enums!$A$134</f>
        <v>1.0.0</v>
      </c>
      <c r="B206" s="81" t="b">
        <v>1</v>
      </c>
      <c r="C206" s="81" t="b">
        <v>0</v>
      </c>
      <c r="D206" s="81">
        <v>9</v>
      </c>
      <c r="E206" s="174" t="str">
        <f>Objects!$AW$55</f>
        <v>Jet Pack (Pro)</v>
      </c>
      <c r="F206" s="91">
        <v>1</v>
      </c>
      <c r="G206" s="81" t="str">
        <f>Objects!$AE$147</f>
        <v>Hose (Extreme Pressure)</v>
      </c>
      <c r="H206" s="81">
        <v>1</v>
      </c>
      <c r="I206" s="81" t="str">
        <f>Objects!$AW$24</f>
        <v>Regulator (Extreme Pressure)</v>
      </c>
      <c r="J206" s="81">
        <v>1</v>
      </c>
      <c r="K206" s="81" t="str">
        <f>Objects!$AE$147</f>
        <v>Hose (Extreme Pressure)</v>
      </c>
      <c r="L206" s="81">
        <v>1</v>
      </c>
      <c r="M206" s="81" t="str">
        <f>Objects!$I$24</f>
        <v>Cartridge (Propane)</v>
      </c>
      <c r="N206" s="81">
        <v>1</v>
      </c>
      <c r="O206" s="81" t="str">
        <f>Objects!$AL$5</f>
        <v>Kevlar Vest</v>
      </c>
      <c r="P206" s="81">
        <v>1</v>
      </c>
      <c r="Q206" s="81" t="str">
        <f>Objects!$I$24</f>
        <v>Cartridge (Propane)</v>
      </c>
      <c r="R206" s="81">
        <v>1</v>
      </c>
      <c r="S206" s="81"/>
      <c r="T206" s="81"/>
      <c r="U206" s="84"/>
      <c r="V206" s="91"/>
      <c r="W206" s="81"/>
      <c r="X206" s="81"/>
      <c r="AA206" s="81"/>
      <c r="AB206" s="81"/>
      <c r="AC206" s="81"/>
    </row>
    <row r="207" spans="1:29" ht="15" customHeight="1" x14ac:dyDescent="0.25">
      <c r="A207" s="33" t="str">
        <f>[3]Enums!$A$146</f>
        <v>1.1.2</v>
      </c>
      <c r="B207" s="81" t="b">
        <v>1</v>
      </c>
      <c r="C207" s="81" t="b">
        <v>0</v>
      </c>
      <c r="D207" s="81">
        <v>8</v>
      </c>
      <c r="E207" s="83" t="str">
        <f>Objects!$AW$56</f>
        <v>Carbon Fiber Weave</v>
      </c>
      <c r="F207" s="91">
        <v>1</v>
      </c>
      <c r="G207" s="84" t="str">
        <f>Objects!$AE$25</f>
        <v>Fibers (Carbon Fiber)</v>
      </c>
      <c r="H207" s="81">
        <v>1</v>
      </c>
      <c r="I207" s="81"/>
      <c r="J207" s="81"/>
      <c r="K207" s="84" t="str">
        <f>Objects!$AE$25</f>
        <v>Fibers (Carbon Fiber)</v>
      </c>
      <c r="L207" s="81">
        <v>1</v>
      </c>
      <c r="M207" s="84"/>
      <c r="N207" s="81"/>
      <c r="O207" s="84" t="str">
        <f>Objects!$AE$25</f>
        <v>Fibers (Carbon Fiber)</v>
      </c>
      <c r="P207" s="81">
        <v>1</v>
      </c>
      <c r="Q207" s="81"/>
      <c r="R207" s="91"/>
      <c r="S207" s="84" t="str">
        <f>Objects!$AE$25</f>
        <v>Fibers (Carbon Fiber)</v>
      </c>
      <c r="T207" s="81">
        <v>1</v>
      </c>
      <c r="U207" s="81"/>
      <c r="V207" s="81"/>
      <c r="W207" s="84" t="str">
        <f>Objects!$AE$25</f>
        <v>Fibers (Carbon Fiber)</v>
      </c>
      <c r="X207" s="81">
        <v>1</v>
      </c>
      <c r="AA207" s="81"/>
      <c r="AB207" s="81"/>
      <c r="AC207" s="81"/>
    </row>
    <row r="208" spans="1:29" ht="15" customHeight="1" x14ac:dyDescent="0.25">
      <c r="A208" s="33" t="str">
        <f>[3]Enums!$A$149</f>
        <v>1.2.3</v>
      </c>
      <c r="B208" s="81" t="b">
        <v>1</v>
      </c>
      <c r="C208" s="81" t="b">
        <v>0</v>
      </c>
      <c r="D208" s="81">
        <v>8</v>
      </c>
      <c r="E208" s="83" t="str">
        <f>Objects!$AW$57</f>
        <v>Freeze Ray (Beginner)</v>
      </c>
      <c r="F208" s="91">
        <v>1</v>
      </c>
      <c r="G208" s="84"/>
      <c r="H208" s="81"/>
      <c r="I208" s="81" t="str">
        <f>Objects!$AW$21</f>
        <v>Regulator (Low Pressure)</v>
      </c>
      <c r="J208" s="81">
        <v>1</v>
      </c>
      <c r="K208" s="81" t="str">
        <f>Objects!$AE$14</f>
        <v>Hose (Low Pressure)</v>
      </c>
      <c r="L208" s="91">
        <v>1</v>
      </c>
      <c r="M208" s="84" t="str">
        <f>Objects!$K$317</f>
        <v>Beaker (Deionized Water)</v>
      </c>
      <c r="N208" s="81">
        <v>1</v>
      </c>
      <c r="O208" s="81" t="str">
        <f>Objects!$AL$5</f>
        <v>Kevlar Vest</v>
      </c>
      <c r="P208" s="81">
        <v>1</v>
      </c>
      <c r="Q208" s="81" t="str">
        <f>Objects!$I$24</f>
        <v>Cartridge (Propane)</v>
      </c>
      <c r="R208" s="91">
        <v>1</v>
      </c>
      <c r="S208" s="84"/>
      <c r="T208" s="81"/>
      <c r="U208" s="81"/>
      <c r="V208" s="81"/>
      <c r="W208" s="81"/>
      <c r="X208" s="91"/>
      <c r="AA208" s="81"/>
      <c r="AB208" s="81"/>
      <c r="AC208" s="81"/>
    </row>
    <row r="209" spans="1:29" ht="15" customHeight="1" x14ac:dyDescent="0.25">
      <c r="A209" s="33" t="str">
        <f>[3]Enums!$A$149</f>
        <v>1.2.3</v>
      </c>
      <c r="B209" s="81" t="b">
        <v>1</v>
      </c>
      <c r="C209" s="81" t="b">
        <v>0</v>
      </c>
      <c r="D209" s="81">
        <v>8</v>
      </c>
      <c r="E209" s="83" t="str">
        <f>Objects!$AW$58</f>
        <v>Freeze Ray (Intermediate)</v>
      </c>
      <c r="F209" s="91">
        <v>1</v>
      </c>
      <c r="G209" s="84"/>
      <c r="H209" s="81"/>
      <c r="I209" s="81" t="str">
        <f>Objects!$AW$22</f>
        <v>Regulator (Medium Pressure)</v>
      </c>
      <c r="J209" s="81">
        <v>1</v>
      </c>
      <c r="K209" s="81" t="str">
        <f>Objects!$AE$145</f>
        <v>Hose (Medium Pressure)</v>
      </c>
      <c r="L209" s="91">
        <v>1</v>
      </c>
      <c r="M209" s="84" t="str">
        <f>Objects!$K$317</f>
        <v>Beaker (Deionized Water)</v>
      </c>
      <c r="N209" s="81">
        <v>1</v>
      </c>
      <c r="O209" s="81" t="str">
        <f>Objects!$AL$5</f>
        <v>Kevlar Vest</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[3]Enums!$A$149</f>
        <v>1.2.3</v>
      </c>
      <c r="B210" s="81" t="b">
        <v>1</v>
      </c>
      <c r="C210" s="81" t="b">
        <v>0</v>
      </c>
      <c r="D210" s="81">
        <v>8</v>
      </c>
      <c r="E210" s="83" t="str">
        <f>Objects!$AW$59</f>
        <v>Freeze Ray (Advanced)</v>
      </c>
      <c r="F210" s="91">
        <v>1</v>
      </c>
      <c r="G210" s="84"/>
      <c r="H210" s="81"/>
      <c r="I210" s="81" t="str">
        <f>Objects!$AW$23</f>
        <v>Regulator (High Pressure)</v>
      </c>
      <c r="J210" s="81">
        <v>1</v>
      </c>
      <c r="K210" s="81" t="str">
        <f>Objects!$AE$146</f>
        <v>Hose (High Pressure)</v>
      </c>
      <c r="L210" s="91">
        <v>1</v>
      </c>
      <c r="M210" s="84" t="str">
        <f>Objects!$L$317</f>
        <v>Drum (Deionized Water)</v>
      </c>
      <c r="N210" s="81">
        <v>1</v>
      </c>
      <c r="O210" s="81" t="str">
        <f>Objects!$AL$5</f>
        <v>Kevlar Vest</v>
      </c>
      <c r="P210" s="81">
        <v>1</v>
      </c>
      <c r="Q210" s="81" t="str">
        <f>Objects!$I$24</f>
        <v>Cartridge (Propane)</v>
      </c>
      <c r="R210" s="91">
        <v>1</v>
      </c>
      <c r="S210" s="84"/>
      <c r="T210" s="81"/>
      <c r="U210" s="81"/>
      <c r="V210" s="81"/>
      <c r="W210" s="81"/>
      <c r="X210" s="91"/>
      <c r="AA210" s="81"/>
      <c r="AB210" s="81"/>
      <c r="AC210" s="81"/>
    </row>
    <row r="211" spans="1:29" ht="15" customHeight="1" x14ac:dyDescent="0.25">
      <c r="A211" s="33" t="str">
        <f>[3]Enums!$A$149</f>
        <v>1.2.3</v>
      </c>
      <c r="B211" s="81" t="b">
        <v>1</v>
      </c>
      <c r="C211" s="81" t="b">
        <v>0</v>
      </c>
      <c r="D211" s="81">
        <v>8</v>
      </c>
      <c r="E211" s="83" t="str">
        <f>Objects!$AW$60</f>
        <v>Freeze Ray (Pro)</v>
      </c>
      <c r="F211" s="91">
        <v>1</v>
      </c>
      <c r="G211" s="84"/>
      <c r="H211" s="81"/>
      <c r="I211" s="81" t="str">
        <f>Objects!$AW$24</f>
        <v>Regulator (Extreme Pressure)</v>
      </c>
      <c r="J211" s="81">
        <v>1</v>
      </c>
      <c r="K211" s="81" t="str">
        <f>Objects!$AE$147</f>
        <v>Hose (Extreme Pressure)</v>
      </c>
      <c r="L211" s="91">
        <v>1</v>
      </c>
      <c r="M211" s="84" t="str">
        <f>Objects!$L$317</f>
        <v>Drum (Deionized Water)</v>
      </c>
      <c r="N211" s="81">
        <v>1</v>
      </c>
      <c r="O211" s="81" t="str">
        <f>Objects!$AL$5</f>
        <v>Kevlar Vest</v>
      </c>
      <c r="P211" s="81">
        <v>1</v>
      </c>
      <c r="Q211" s="81" t="str">
        <f>Objects!$I$24</f>
        <v>Cartridge (Propane)</v>
      </c>
      <c r="R211" s="91">
        <v>1</v>
      </c>
      <c r="S211" s="84"/>
      <c r="T211" s="81"/>
      <c r="U211" s="81"/>
      <c r="V211" s="81"/>
      <c r="W211" s="81"/>
      <c r="X211" s="91"/>
      <c r="AA211" s="81"/>
      <c r="AB211" s="81"/>
      <c r="AC211" s="81"/>
    </row>
    <row r="212" spans="1:29" ht="15" customHeight="1" x14ac:dyDescent="0.25">
      <c r="A212" s="33" t="str">
        <f>[3]Enums!$A$149</f>
        <v>1.2.3</v>
      </c>
      <c r="B212" s="81" t="b">
        <v>1</v>
      </c>
      <c r="C212" s="81" t="b">
        <v>0</v>
      </c>
      <c r="D212" s="81">
        <v>8</v>
      </c>
      <c r="E212" s="83" t="str">
        <f>Objects!$AW$61</f>
        <v>Water Cannon (Beginner)</v>
      </c>
      <c r="F212" s="91">
        <v>1</v>
      </c>
      <c r="G212" s="84"/>
      <c r="H212" s="81"/>
      <c r="I212" s="81" t="str">
        <f>Objects!$AW$21</f>
        <v>Regulator (Low Pressure)</v>
      </c>
      <c r="J212" s="81">
        <v>1</v>
      </c>
      <c r="K212" s="81" t="str">
        <f>Objects!$AE$14</f>
        <v>Hose (Low Pressure)</v>
      </c>
      <c r="L212" s="91">
        <v>1</v>
      </c>
      <c r="M212" s="84" t="str">
        <f>Objects!$O$21</f>
        <v>Beaker (Salt Water)</v>
      </c>
      <c r="N212" s="81">
        <v>1</v>
      </c>
      <c r="O212" s="81" t="str">
        <f>Objects!$AL$5</f>
        <v>Kevlar Vest</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[3]Enums!$A$149</f>
        <v>1.2.3</v>
      </c>
      <c r="B213" s="81" t="b">
        <v>1</v>
      </c>
      <c r="C213" s="81" t="b">
        <v>0</v>
      </c>
      <c r="D213" s="81">
        <v>8</v>
      </c>
      <c r="E213" s="83" t="str">
        <f>Objects!$AW$62</f>
        <v>Water Cannon (Intermediate)</v>
      </c>
      <c r="F213" s="91">
        <v>1</v>
      </c>
      <c r="G213" s="84"/>
      <c r="H213" s="81"/>
      <c r="I213" s="81" t="str">
        <f>Objects!$AW$22</f>
        <v>Regulator (Medium Pressure)</v>
      </c>
      <c r="J213" s="81">
        <v>1</v>
      </c>
      <c r="K213" s="81" t="str">
        <f>Objects!$AE$145</f>
        <v>Hose (Medium Pressure)</v>
      </c>
      <c r="L213" s="91">
        <v>1</v>
      </c>
      <c r="M213" s="84" t="str">
        <f>Objects!$O$21</f>
        <v>Beaker (Salt Water)</v>
      </c>
      <c r="N213" s="81">
        <v>1</v>
      </c>
      <c r="O213" s="81" t="str">
        <f>Objects!$AL$5</f>
        <v>Kevlar Vest</v>
      </c>
      <c r="P213" s="81">
        <v>1</v>
      </c>
      <c r="Q213" s="81" t="str">
        <f>Objects!$I$24</f>
        <v>Cartridge (Propane)</v>
      </c>
      <c r="R213" s="91">
        <v>1</v>
      </c>
      <c r="S213" s="84"/>
      <c r="T213" s="81"/>
      <c r="U213" s="81"/>
      <c r="V213" s="81"/>
      <c r="W213" s="81"/>
      <c r="X213" s="91"/>
      <c r="AA213" s="81"/>
      <c r="AB213" s="81"/>
      <c r="AC213" s="81"/>
    </row>
    <row r="214" spans="1:29" ht="15" customHeight="1" x14ac:dyDescent="0.25">
      <c r="A214" s="33" t="str">
        <f>[3]Enums!$A$149</f>
        <v>1.2.3</v>
      </c>
      <c r="B214" s="81" t="b">
        <v>1</v>
      </c>
      <c r="C214" s="81" t="b">
        <v>0</v>
      </c>
      <c r="D214" s="81">
        <v>8</v>
      </c>
      <c r="E214" s="83" t="str">
        <f>Objects!$AW$63</f>
        <v>Water Cannon (Advanced)</v>
      </c>
      <c r="F214" s="91">
        <v>1</v>
      </c>
      <c r="G214" s="84"/>
      <c r="H214" s="81"/>
      <c r="I214" s="81" t="str">
        <f>Objects!$AW$23</f>
        <v>Regulator (High Pressure)</v>
      </c>
      <c r="J214" s="81">
        <v>1</v>
      </c>
      <c r="K214" s="81" t="str">
        <f>Objects!$AE$146</f>
        <v>Hose (High Pressure)</v>
      </c>
      <c r="L214" s="91">
        <v>1</v>
      </c>
      <c r="M214" s="84" t="str">
        <f>Objects!$P$21</f>
        <v>Drum (Salt Water)</v>
      </c>
      <c r="N214" s="81">
        <v>1</v>
      </c>
      <c r="O214" s="81" t="str">
        <f>Objects!$AL$5</f>
        <v>Kevlar Vest</v>
      </c>
      <c r="P214" s="81">
        <v>1</v>
      </c>
      <c r="Q214" s="81" t="str">
        <f>Objects!$I$24</f>
        <v>Cartridge (Propane)</v>
      </c>
      <c r="R214" s="91">
        <v>1</v>
      </c>
      <c r="S214" s="84"/>
      <c r="T214" s="81"/>
      <c r="U214" s="81"/>
      <c r="V214" s="81"/>
      <c r="W214" s="81"/>
      <c r="X214" s="91"/>
      <c r="AA214" s="81"/>
      <c r="AB214" s="81"/>
      <c r="AC214" s="81"/>
    </row>
    <row r="215" spans="1:29" ht="15" customHeight="1" x14ac:dyDescent="0.25">
      <c r="A215" s="33" t="str">
        <f>[3]Enums!$A$149</f>
        <v>1.2.3</v>
      </c>
      <c r="B215" s="81" t="b">
        <v>1</v>
      </c>
      <c r="C215" s="81" t="b">
        <v>0</v>
      </c>
      <c r="D215" s="81">
        <v>8</v>
      </c>
      <c r="E215" s="83" t="str">
        <f>Objects!$AW$64</f>
        <v>Water Cannon (Pro)</v>
      </c>
      <c r="F215" s="91">
        <v>1</v>
      </c>
      <c r="G215" s="84"/>
      <c r="H215" s="81"/>
      <c r="I215" s="81" t="str">
        <f>Objects!$AW$24</f>
        <v>Regulator (Extreme Pressure)</v>
      </c>
      <c r="J215" s="81">
        <v>1</v>
      </c>
      <c r="K215" s="81" t="str">
        <f>Objects!$AE$147</f>
        <v>Hose (Extreme Pressure)</v>
      </c>
      <c r="L215" s="91">
        <v>1</v>
      </c>
      <c r="M215" s="84" t="str">
        <f>Objects!$P$21</f>
        <v>Drum (Salt Water)</v>
      </c>
      <c r="N215" s="81">
        <v>1</v>
      </c>
      <c r="O215" s="81" t="str">
        <f>Objects!$AL$5</f>
        <v>Kevlar Vest</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[3]Enums!$A$149</f>
        <v>1.2.3</v>
      </c>
      <c r="B216" s="81" t="b">
        <v>1</v>
      </c>
      <c r="C216" s="81" t="b">
        <v>0</v>
      </c>
      <c r="D216" s="81">
        <v>8</v>
      </c>
      <c r="E216" s="83" t="str">
        <f>Objects!$AW$57</f>
        <v>Freeze Ray (Beginner)</v>
      </c>
      <c r="F216" s="91">
        <v>1</v>
      </c>
      <c r="G216" s="84" t="str">
        <f>Objects!$K$317</f>
        <v>Beaker (Deionized Water)</v>
      </c>
      <c r="H216" s="81">
        <v>1</v>
      </c>
      <c r="I216" s="83" t="str">
        <f>Objects!$AW$57</f>
        <v>Freeze Ray (Beginner)</v>
      </c>
      <c r="J216" s="81">
        <v>1</v>
      </c>
      <c r="K216" s="81" t="str">
        <f>Objects!$I$24</f>
        <v>Cartridge (Propane)</v>
      </c>
      <c r="L216" s="91">
        <v>1</v>
      </c>
      <c r="M216" s="84"/>
      <c r="N216" s="81"/>
      <c r="O216" s="81"/>
      <c r="P216" s="81"/>
      <c r="Q216" s="81"/>
      <c r="R216" s="91"/>
      <c r="S216" s="84"/>
      <c r="T216" s="81"/>
      <c r="U216" s="81"/>
      <c r="V216" s="81"/>
      <c r="W216" s="81"/>
      <c r="X216" s="91"/>
      <c r="AA216" s="81"/>
      <c r="AB216" s="81"/>
      <c r="AC216" s="81"/>
    </row>
    <row r="217" spans="1:29" ht="15" customHeight="1" x14ac:dyDescent="0.25">
      <c r="A217" s="33" t="str">
        <f>[3]Enums!$A$149</f>
        <v>1.2.3</v>
      </c>
      <c r="B217" s="81" t="b">
        <v>1</v>
      </c>
      <c r="C217" s="81" t="b">
        <v>0</v>
      </c>
      <c r="D217" s="81">
        <v>8</v>
      </c>
      <c r="E217" s="83" t="str">
        <f>Objects!$AW$57</f>
        <v>Freeze Ray (Beginner)</v>
      </c>
      <c r="F217" s="91">
        <v>1</v>
      </c>
      <c r="G217" s="84"/>
      <c r="H217" s="81"/>
      <c r="I217" s="81"/>
      <c r="J217" s="81"/>
      <c r="K217" s="81"/>
      <c r="L217" s="91"/>
      <c r="M217" s="84" t="str">
        <f>Objects!$K$317</f>
        <v>Beaker (Deionized Water)</v>
      </c>
      <c r="N217" s="81">
        <v>1</v>
      </c>
      <c r="O217" s="83" t="str">
        <f>Objects!$AW$57</f>
        <v>Freeze Ray (Beginner)</v>
      </c>
      <c r="P217" s="81">
        <v>1</v>
      </c>
      <c r="Q217" s="81" t="str">
        <f>Objects!$I$24</f>
        <v>Cartridge (Propane)</v>
      </c>
      <c r="R217" s="91">
        <v>1</v>
      </c>
      <c r="S217" s="84"/>
      <c r="T217" s="81"/>
      <c r="U217" s="81"/>
      <c r="V217" s="81"/>
      <c r="W217" s="81"/>
      <c r="X217" s="91"/>
      <c r="AA217" s="81"/>
      <c r="AB217" s="81"/>
      <c r="AC217" s="81"/>
    </row>
    <row r="218" spans="1:29" ht="15" customHeight="1" x14ac:dyDescent="0.25">
      <c r="A218" s="33" t="str">
        <f>[3]Enums!$A$149</f>
        <v>1.2.3</v>
      </c>
      <c r="B218" s="81" t="b">
        <v>1</v>
      </c>
      <c r="C218" s="81" t="b">
        <v>0</v>
      </c>
      <c r="D218" s="81">
        <v>8</v>
      </c>
      <c r="E218" s="83" t="str">
        <f>Objects!$AW$57</f>
        <v>Freeze Ray (Beginner)</v>
      </c>
      <c r="F218" s="91">
        <v>1</v>
      </c>
      <c r="G218" s="84"/>
      <c r="H218" s="81"/>
      <c r="I218" s="81"/>
      <c r="J218" s="81"/>
      <c r="K218" s="81"/>
      <c r="L218" s="91"/>
      <c r="M218" s="84"/>
      <c r="N218" s="81"/>
      <c r="O218" s="81"/>
      <c r="P218" s="81"/>
      <c r="Q218" s="81"/>
      <c r="R218" s="91"/>
      <c r="S218" s="84" t="str">
        <f>Objects!$K$317</f>
        <v>Beaker (Deionized Water)</v>
      </c>
      <c r="T218" s="81">
        <v>1</v>
      </c>
      <c r="U218" s="83" t="str">
        <f>Objects!$AW$57</f>
        <v>Freeze Ray (Beginner)</v>
      </c>
      <c r="V218" s="81">
        <v>1</v>
      </c>
      <c r="W218" s="81" t="str">
        <f>Objects!$I$24</f>
        <v>Cartridge (Propane)</v>
      </c>
      <c r="X218" s="91">
        <v>1</v>
      </c>
      <c r="AA218" s="81"/>
      <c r="AB218" s="81"/>
      <c r="AC218" s="81"/>
    </row>
    <row r="219" spans="1:29" ht="15" customHeight="1" x14ac:dyDescent="0.25">
      <c r="A219" s="33" t="str">
        <f>[3]Enums!$A$149</f>
        <v>1.2.3</v>
      </c>
      <c r="B219" s="81" t="b">
        <v>1</v>
      </c>
      <c r="C219" s="81" t="b">
        <v>0</v>
      </c>
      <c r="D219" s="81">
        <v>8</v>
      </c>
      <c r="E219" s="83" t="str">
        <f>Objects!$AW$58</f>
        <v>Freeze Ray (Intermediate)</v>
      </c>
      <c r="F219" s="91">
        <v>1</v>
      </c>
      <c r="G219" s="84" t="str">
        <f>Objects!$K$317</f>
        <v>Beaker (Deionized Water)</v>
      </c>
      <c r="H219" s="81">
        <v>1</v>
      </c>
      <c r="I219" s="83" t="str">
        <f>Objects!$AW$58</f>
        <v>Freeze Ray (Intermediate)</v>
      </c>
      <c r="J219" s="81">
        <v>1</v>
      </c>
      <c r="K219" s="81" t="str">
        <f>Objects!$I$24</f>
        <v>Cartridge (Propane)</v>
      </c>
      <c r="L219" s="91">
        <v>1</v>
      </c>
      <c r="M219" s="84"/>
      <c r="N219" s="81"/>
      <c r="O219" s="81"/>
      <c r="P219" s="81"/>
      <c r="Q219" s="81"/>
      <c r="R219" s="91"/>
      <c r="S219" s="84"/>
      <c r="T219" s="81"/>
      <c r="U219" s="81"/>
      <c r="V219" s="81"/>
      <c r="W219" s="81"/>
      <c r="X219" s="91"/>
      <c r="AA219" s="81"/>
      <c r="AB219" s="81"/>
      <c r="AC219" s="81"/>
    </row>
    <row r="220" spans="1:29" ht="15" customHeight="1" x14ac:dyDescent="0.25">
      <c r="A220" s="33" t="str">
        <f>[3]Enums!$A$149</f>
        <v>1.2.3</v>
      </c>
      <c r="B220" s="81" t="b">
        <v>1</v>
      </c>
      <c r="C220" s="81" t="b">
        <v>0</v>
      </c>
      <c r="D220" s="81">
        <v>8</v>
      </c>
      <c r="E220" s="83" t="str">
        <f>Objects!$AW$58</f>
        <v>Freeze Ray (Intermediate)</v>
      </c>
      <c r="F220" s="91">
        <v>1</v>
      </c>
      <c r="G220" s="84"/>
      <c r="H220" s="81"/>
      <c r="I220" s="81"/>
      <c r="J220" s="81"/>
      <c r="K220" s="81"/>
      <c r="L220" s="91"/>
      <c r="M220" s="84" t="str">
        <f>Objects!$K$317</f>
        <v>Beaker (Deionized Water)</v>
      </c>
      <c r="N220" s="81">
        <v>1</v>
      </c>
      <c r="O220" s="83" t="str">
        <f>Objects!$AW$58</f>
        <v>Freeze Ray (Intermediate)</v>
      </c>
      <c r="P220" s="81">
        <v>1</v>
      </c>
      <c r="Q220" s="81" t="str">
        <f>Objects!$I$24</f>
        <v>Cartridge (Propane)</v>
      </c>
      <c r="R220" s="91">
        <v>1</v>
      </c>
      <c r="S220" s="84"/>
      <c r="T220" s="81"/>
      <c r="U220" s="81"/>
      <c r="V220" s="81"/>
      <c r="W220" s="81"/>
      <c r="X220" s="91"/>
      <c r="AA220" s="81"/>
      <c r="AB220" s="81"/>
      <c r="AC220" s="81"/>
    </row>
    <row r="221" spans="1:29" ht="15" customHeight="1" x14ac:dyDescent="0.25">
      <c r="A221" s="33" t="str">
        <f>[3]Enums!$A$149</f>
        <v>1.2.3</v>
      </c>
      <c r="B221" s="81" t="b">
        <v>1</v>
      </c>
      <c r="C221" s="81" t="b">
        <v>0</v>
      </c>
      <c r="D221" s="81">
        <v>8</v>
      </c>
      <c r="E221" s="83" t="str">
        <f>Objects!$AW$58</f>
        <v>Freeze Ray (Intermediate)</v>
      </c>
      <c r="F221" s="91">
        <v>1</v>
      </c>
      <c r="G221" s="84"/>
      <c r="H221" s="81"/>
      <c r="I221" s="81"/>
      <c r="J221" s="81"/>
      <c r="K221" s="81"/>
      <c r="L221" s="91"/>
      <c r="M221" s="84"/>
      <c r="N221" s="81"/>
      <c r="O221" s="81"/>
      <c r="P221" s="81"/>
      <c r="Q221" s="81"/>
      <c r="R221" s="91"/>
      <c r="S221" s="84" t="str">
        <f>Objects!$K$317</f>
        <v>Beaker (Deionized Water)</v>
      </c>
      <c r="T221" s="81">
        <v>1</v>
      </c>
      <c r="U221" s="83" t="str">
        <f>Objects!$AW$58</f>
        <v>Freeze Ray (Intermediate)</v>
      </c>
      <c r="V221" s="81">
        <v>1</v>
      </c>
      <c r="W221" s="81" t="str">
        <f>Objects!$I$24</f>
        <v>Cartridge (Propane)</v>
      </c>
      <c r="X221" s="91">
        <v>1</v>
      </c>
      <c r="AA221" s="81"/>
      <c r="AB221" s="81"/>
      <c r="AC221" s="81"/>
    </row>
    <row r="222" spans="1:29" ht="15" customHeight="1" x14ac:dyDescent="0.25">
      <c r="A222" s="33" t="str">
        <f>[3]Enums!$A$149</f>
        <v>1.2.3</v>
      </c>
      <c r="B222" s="81" t="b">
        <v>1</v>
      </c>
      <c r="C222" s="81" t="b">
        <v>0</v>
      </c>
      <c r="D222" s="81">
        <v>8</v>
      </c>
      <c r="E222" s="83" t="str">
        <f>Objects!$AW$59</f>
        <v>Freeze Ray (Advanced)</v>
      </c>
      <c r="F222" s="91">
        <v>1</v>
      </c>
      <c r="G222" s="84" t="str">
        <f>Objects!$L$317</f>
        <v>Drum (Deionized Water)</v>
      </c>
      <c r="H222" s="81">
        <v>1</v>
      </c>
      <c r="I222" s="83" t="str">
        <f>Objects!$AW$59</f>
        <v>Freeze Ray (Advanced)</v>
      </c>
      <c r="J222" s="81">
        <v>1</v>
      </c>
      <c r="K222" s="81" t="str">
        <f>Objects!$I$24</f>
        <v>Cartridge (Propane)</v>
      </c>
      <c r="L222" s="91">
        <v>1</v>
      </c>
      <c r="M222" s="84"/>
      <c r="N222" s="81"/>
      <c r="O222" s="81"/>
      <c r="P222" s="81"/>
      <c r="Q222" s="81"/>
      <c r="R222" s="91"/>
      <c r="S222" s="84"/>
      <c r="T222" s="81"/>
      <c r="U222" s="81"/>
      <c r="V222" s="81"/>
      <c r="W222" s="81"/>
      <c r="X222" s="91"/>
      <c r="AA222" s="81"/>
      <c r="AB222" s="81"/>
      <c r="AC222" s="81"/>
    </row>
    <row r="223" spans="1:29" ht="15" customHeight="1" x14ac:dyDescent="0.25">
      <c r="A223" s="33" t="str">
        <f>[3]Enums!$A$149</f>
        <v>1.2.3</v>
      </c>
      <c r="B223" s="81" t="b">
        <v>1</v>
      </c>
      <c r="C223" s="81" t="b">
        <v>0</v>
      </c>
      <c r="D223" s="81">
        <v>8</v>
      </c>
      <c r="E223" s="83" t="str">
        <f>Objects!$AW$59</f>
        <v>Freeze Ray (Advanced)</v>
      </c>
      <c r="F223" s="91">
        <v>1</v>
      </c>
      <c r="G223" s="84"/>
      <c r="H223" s="81"/>
      <c r="I223" s="81"/>
      <c r="J223" s="81"/>
      <c r="K223" s="81"/>
      <c r="L223" s="91"/>
      <c r="M223" s="84" t="str">
        <f>Objects!$L$317</f>
        <v>Drum (Deionized Water)</v>
      </c>
      <c r="N223" s="81">
        <v>1</v>
      </c>
      <c r="O223" s="83" t="str">
        <f>Objects!$AW$59</f>
        <v>Freeze Ray (Advanced)</v>
      </c>
      <c r="P223" s="81">
        <v>1</v>
      </c>
      <c r="Q223" s="81" t="str">
        <f>Objects!$I$24</f>
        <v>Cartridge (Propane)</v>
      </c>
      <c r="R223" s="91">
        <v>1</v>
      </c>
      <c r="S223" s="84"/>
      <c r="T223" s="81"/>
      <c r="U223" s="81"/>
      <c r="V223" s="81"/>
      <c r="W223" s="81"/>
      <c r="X223" s="91"/>
      <c r="AA223" s="81"/>
      <c r="AB223" s="81"/>
      <c r="AC223" s="81"/>
    </row>
    <row r="224" spans="1:29" ht="15" customHeight="1" x14ac:dyDescent="0.25">
      <c r="A224" s="33" t="str">
        <f>[3]Enums!$A$149</f>
        <v>1.2.3</v>
      </c>
      <c r="B224" s="81" t="b">
        <v>1</v>
      </c>
      <c r="C224" s="81" t="b">
        <v>0</v>
      </c>
      <c r="D224" s="81">
        <v>8</v>
      </c>
      <c r="E224" s="83" t="str">
        <f>Objects!$AW$59</f>
        <v>Freeze Ray (Advanced)</v>
      </c>
      <c r="F224" s="91">
        <v>1</v>
      </c>
      <c r="G224" s="84"/>
      <c r="H224" s="81"/>
      <c r="I224" s="81"/>
      <c r="J224" s="81"/>
      <c r="K224" s="81"/>
      <c r="L224" s="91"/>
      <c r="M224" s="84"/>
      <c r="N224" s="81"/>
      <c r="O224" s="81"/>
      <c r="P224" s="81"/>
      <c r="Q224" s="81"/>
      <c r="R224" s="91"/>
      <c r="S224" s="84" t="str">
        <f>Objects!$L$317</f>
        <v>Drum (Deionized Water)</v>
      </c>
      <c r="T224" s="81">
        <v>1</v>
      </c>
      <c r="U224" s="83" t="str">
        <f>Objects!$AW$59</f>
        <v>Freeze Ray (Advanced)</v>
      </c>
      <c r="V224" s="81">
        <v>1</v>
      </c>
      <c r="W224" s="81" t="str">
        <f>Objects!$I$24</f>
        <v>Cartridge (Propane)</v>
      </c>
      <c r="X224" s="91">
        <v>1</v>
      </c>
      <c r="AA224" s="81"/>
      <c r="AB224" s="81"/>
      <c r="AC224" s="81"/>
    </row>
    <row r="225" spans="1:29" ht="15" customHeight="1" x14ac:dyDescent="0.25">
      <c r="A225" s="33" t="str">
        <f>[3]Enums!$A$149</f>
        <v>1.2.3</v>
      </c>
      <c r="B225" s="81" t="b">
        <v>1</v>
      </c>
      <c r="C225" s="81" t="b">
        <v>0</v>
      </c>
      <c r="D225" s="81">
        <v>8</v>
      </c>
      <c r="E225" s="83" t="str">
        <f>Objects!$AW$60</f>
        <v>Freeze Ray (Pro)</v>
      </c>
      <c r="F225" s="91">
        <v>1</v>
      </c>
      <c r="G225" s="84" t="str">
        <f>Objects!$L$317</f>
        <v>Drum (Deionized Water)</v>
      </c>
      <c r="H225" s="81">
        <v>1</v>
      </c>
      <c r="I225" s="83" t="str">
        <f>Objects!$AW$60</f>
        <v>Freeze Ray (Pro)</v>
      </c>
      <c r="J225" s="81">
        <v>1</v>
      </c>
      <c r="K225" s="81" t="str">
        <f>Objects!$I$24</f>
        <v>Cartridge (Propane)</v>
      </c>
      <c r="L225" s="91">
        <v>1</v>
      </c>
      <c r="M225" s="84"/>
      <c r="N225" s="81"/>
      <c r="O225" s="81"/>
      <c r="P225" s="81"/>
      <c r="Q225" s="81"/>
      <c r="R225" s="91"/>
      <c r="S225" s="84"/>
      <c r="T225" s="81"/>
      <c r="U225" s="81"/>
      <c r="V225" s="81"/>
      <c r="W225" s="81"/>
      <c r="X225" s="91"/>
      <c r="AA225" s="81"/>
      <c r="AB225" s="81"/>
      <c r="AC225" s="81"/>
    </row>
    <row r="226" spans="1:29" ht="15" customHeight="1" x14ac:dyDescent="0.25">
      <c r="A226" s="33" t="str">
        <f>[3]Enums!$A$149</f>
        <v>1.2.3</v>
      </c>
      <c r="B226" s="81" t="b">
        <v>1</v>
      </c>
      <c r="C226" s="81" t="b">
        <v>0</v>
      </c>
      <c r="D226" s="81">
        <v>8</v>
      </c>
      <c r="E226" s="83" t="str">
        <f>Objects!$AW$60</f>
        <v>Freeze Ray (Pro)</v>
      </c>
      <c r="F226" s="91">
        <v>1</v>
      </c>
      <c r="G226" s="84"/>
      <c r="H226" s="81"/>
      <c r="I226" s="81"/>
      <c r="J226" s="81"/>
      <c r="K226" s="81"/>
      <c r="L226" s="91"/>
      <c r="M226" s="84" t="str">
        <f>Objects!$L$317</f>
        <v>Drum (Deionized Water)</v>
      </c>
      <c r="N226" s="81">
        <v>1</v>
      </c>
      <c r="O226" s="83" t="str">
        <f>Objects!$AW$60</f>
        <v>Freeze Ray (Pro)</v>
      </c>
      <c r="P226" s="81">
        <v>1</v>
      </c>
      <c r="Q226" s="81" t="str">
        <f>Objects!$I$24</f>
        <v>Cartridge (Propane)</v>
      </c>
      <c r="R226" s="91">
        <v>1</v>
      </c>
      <c r="S226" s="84"/>
      <c r="T226" s="81"/>
      <c r="U226" s="81"/>
      <c r="V226" s="81"/>
      <c r="W226" s="81"/>
      <c r="X226" s="91"/>
      <c r="AA226" s="81"/>
      <c r="AB226" s="81"/>
      <c r="AC226" s="81"/>
    </row>
    <row r="227" spans="1:29" ht="15" customHeight="1" x14ac:dyDescent="0.25">
      <c r="A227" s="33" t="str">
        <f>[3]Enums!$A$149</f>
        <v>1.2.3</v>
      </c>
      <c r="B227" s="81" t="b">
        <v>1</v>
      </c>
      <c r="C227" s="81" t="b">
        <v>0</v>
      </c>
      <c r="D227" s="81">
        <v>8</v>
      </c>
      <c r="E227" s="83" t="str">
        <f>Objects!$AW$60</f>
        <v>Freeze Ray (Pro)</v>
      </c>
      <c r="F227" s="91">
        <v>1</v>
      </c>
      <c r="G227" s="84"/>
      <c r="H227" s="81"/>
      <c r="I227" s="81"/>
      <c r="J227" s="81"/>
      <c r="K227" s="81"/>
      <c r="L227" s="91"/>
      <c r="M227" s="84"/>
      <c r="N227" s="81"/>
      <c r="O227" s="81"/>
      <c r="P227" s="81"/>
      <c r="Q227" s="81"/>
      <c r="R227" s="91"/>
      <c r="S227" s="84" t="str">
        <f>Objects!$L$317</f>
        <v>Drum (Deionized Water)</v>
      </c>
      <c r="T227" s="81">
        <v>1</v>
      </c>
      <c r="U227" s="83" t="str">
        <f>Objects!$AW$60</f>
        <v>Freeze Ray (Pro)</v>
      </c>
      <c r="V227" s="81">
        <v>1</v>
      </c>
      <c r="W227" s="81" t="str">
        <f>Objects!$I$24</f>
        <v>Cartridge (Propane)</v>
      </c>
      <c r="X227" s="91">
        <v>1</v>
      </c>
      <c r="AA227" s="81"/>
      <c r="AB227" s="81"/>
      <c r="AC227" s="81"/>
    </row>
    <row r="228" spans="1:29" ht="15" customHeight="1" x14ac:dyDescent="0.25">
      <c r="A228" s="33" t="str">
        <f>[3]Enums!$A$149</f>
        <v>1.2.3</v>
      </c>
      <c r="B228" s="81" t="b">
        <v>1</v>
      </c>
      <c r="C228" s="81" t="b">
        <v>0</v>
      </c>
      <c r="D228" s="81">
        <v>8</v>
      </c>
      <c r="E228" s="83" t="str">
        <f>Objects!$AW$61</f>
        <v>Water Cannon (Beginner)</v>
      </c>
      <c r="F228" s="91">
        <v>1</v>
      </c>
      <c r="G228" s="84" t="str">
        <f>Objects!$O$21</f>
        <v>Beaker (Salt Water)</v>
      </c>
      <c r="H228" s="81">
        <v>1</v>
      </c>
      <c r="I228" s="83" t="str">
        <f>Objects!$AW$61</f>
        <v>Water Cannon (Beginner)</v>
      </c>
      <c r="J228" s="81">
        <v>1</v>
      </c>
      <c r="K228" s="81" t="str">
        <f>Objects!$I$24</f>
        <v>Cartridge (Propane)</v>
      </c>
      <c r="L228" s="91">
        <v>1</v>
      </c>
      <c r="M228" s="84"/>
      <c r="N228" s="81"/>
      <c r="O228" s="81"/>
      <c r="P228" s="81"/>
      <c r="Q228" s="81"/>
      <c r="R228" s="91"/>
      <c r="S228" s="84"/>
      <c r="T228" s="81"/>
      <c r="U228" s="81"/>
      <c r="V228" s="81"/>
      <c r="W228" s="81"/>
      <c r="X228" s="91"/>
      <c r="AA228" s="81"/>
      <c r="AB228" s="81"/>
      <c r="AC228" s="81"/>
    </row>
    <row r="229" spans="1:29" ht="15" customHeight="1" x14ac:dyDescent="0.25">
      <c r="A229" s="33" t="str">
        <f>[3]Enums!$A$149</f>
        <v>1.2.3</v>
      </c>
      <c r="B229" s="81" t="b">
        <v>1</v>
      </c>
      <c r="C229" s="81" t="b">
        <v>0</v>
      </c>
      <c r="D229" s="81">
        <v>8</v>
      </c>
      <c r="E229" s="83" t="str">
        <f>Objects!$AW$61</f>
        <v>Water Cannon (Beginner)</v>
      </c>
      <c r="F229" s="91">
        <v>1</v>
      </c>
      <c r="G229" s="84"/>
      <c r="H229" s="81"/>
      <c r="I229" s="81"/>
      <c r="J229" s="81"/>
      <c r="K229" s="81"/>
      <c r="L229" s="91"/>
      <c r="M229" s="84" t="str">
        <f>Objects!$O$21</f>
        <v>Beaker (Salt Water)</v>
      </c>
      <c r="N229" s="81">
        <v>1</v>
      </c>
      <c r="O229" s="83" t="str">
        <f>Objects!$AW$61</f>
        <v>Water Cannon (Beginner)</v>
      </c>
      <c r="P229" s="81">
        <v>1</v>
      </c>
      <c r="Q229" s="81" t="str">
        <f>Objects!$I$24</f>
        <v>Cartridge (Propane)</v>
      </c>
      <c r="R229" s="91">
        <v>1</v>
      </c>
      <c r="S229" s="84"/>
      <c r="T229" s="81"/>
      <c r="U229" s="81"/>
      <c r="V229" s="81"/>
      <c r="W229" s="81"/>
      <c r="X229" s="91"/>
      <c r="AA229" s="81"/>
      <c r="AB229" s="81"/>
      <c r="AC229" s="81"/>
    </row>
    <row r="230" spans="1:29" ht="15" customHeight="1" x14ac:dyDescent="0.25">
      <c r="A230" s="33" t="str">
        <f>[3]Enums!$A$149</f>
        <v>1.2.3</v>
      </c>
      <c r="B230" s="81" t="b">
        <v>1</v>
      </c>
      <c r="C230" s="81" t="b">
        <v>0</v>
      </c>
      <c r="D230" s="81">
        <v>8</v>
      </c>
      <c r="E230" s="83" t="str">
        <f>Objects!$AW$61</f>
        <v>Water Cannon (Beginner)</v>
      </c>
      <c r="F230" s="91">
        <v>1</v>
      </c>
      <c r="G230" s="84"/>
      <c r="H230" s="81"/>
      <c r="I230" s="81"/>
      <c r="J230" s="81"/>
      <c r="K230" s="81"/>
      <c r="L230" s="91"/>
      <c r="M230" s="84"/>
      <c r="N230" s="81"/>
      <c r="O230" s="81"/>
      <c r="P230" s="81"/>
      <c r="Q230" s="81"/>
      <c r="R230" s="91"/>
      <c r="S230" s="84" t="str">
        <f>Objects!$O$21</f>
        <v>Beaker (Salt Water)</v>
      </c>
      <c r="T230" s="81">
        <v>1</v>
      </c>
      <c r="U230" s="83" t="str">
        <f>Objects!$AW$61</f>
        <v>Water Cannon (Beginner)</v>
      </c>
      <c r="V230" s="81">
        <v>1</v>
      </c>
      <c r="W230" s="81" t="str">
        <f>Objects!$I$24</f>
        <v>Cartridge (Propane)</v>
      </c>
      <c r="X230" s="91">
        <v>1</v>
      </c>
      <c r="AA230" s="81"/>
      <c r="AB230" s="81"/>
      <c r="AC230" s="81"/>
    </row>
    <row r="231" spans="1:29" ht="15" customHeight="1" x14ac:dyDescent="0.25">
      <c r="A231" s="33" t="str">
        <f>[3]Enums!$A$149</f>
        <v>1.2.3</v>
      </c>
      <c r="B231" s="81" t="b">
        <v>1</v>
      </c>
      <c r="C231" s="81" t="b">
        <v>0</v>
      </c>
      <c r="D231" s="81">
        <v>8</v>
      </c>
      <c r="E231" s="83" t="str">
        <f>Objects!$AW$62</f>
        <v>Water Cannon (Intermediate)</v>
      </c>
      <c r="F231" s="91">
        <v>1</v>
      </c>
      <c r="G231" s="84" t="str">
        <f>Objects!$O$21</f>
        <v>Beaker (Salt Water)</v>
      </c>
      <c r="H231" s="81">
        <v>1</v>
      </c>
      <c r="I231" s="83" t="str">
        <f>Objects!$AW$62</f>
        <v>Water Cannon (Intermediate)</v>
      </c>
      <c r="J231" s="81">
        <v>1</v>
      </c>
      <c r="K231" s="81" t="str">
        <f>Objects!$I$24</f>
        <v>Cartridge (Propane)</v>
      </c>
      <c r="L231" s="91">
        <v>1</v>
      </c>
      <c r="M231" s="84"/>
      <c r="N231" s="81"/>
      <c r="O231" s="81"/>
      <c r="P231" s="81"/>
      <c r="Q231" s="81"/>
      <c r="R231" s="91"/>
      <c r="S231" s="84"/>
      <c r="T231" s="81"/>
      <c r="U231" s="81"/>
      <c r="V231" s="81"/>
      <c r="W231" s="81"/>
      <c r="X231" s="91"/>
      <c r="AA231" s="81"/>
      <c r="AB231" s="81"/>
      <c r="AC231" s="81"/>
    </row>
    <row r="232" spans="1:29" ht="15" customHeight="1" x14ac:dyDescent="0.25">
      <c r="A232" s="33" t="str">
        <f>[3]Enums!$A$149</f>
        <v>1.2.3</v>
      </c>
      <c r="B232" s="81" t="b">
        <v>1</v>
      </c>
      <c r="C232" s="81" t="b">
        <v>0</v>
      </c>
      <c r="D232" s="81">
        <v>8</v>
      </c>
      <c r="E232" s="83" t="str">
        <f>Objects!$AW$62</f>
        <v>Water Cannon (Intermediate)</v>
      </c>
      <c r="F232" s="91">
        <v>1</v>
      </c>
      <c r="G232" s="84"/>
      <c r="H232" s="81"/>
      <c r="I232" s="81"/>
      <c r="J232" s="81"/>
      <c r="K232" s="81"/>
      <c r="L232" s="91"/>
      <c r="M232" s="84" t="str">
        <f>Objects!$O$21</f>
        <v>Beaker (Salt Water)</v>
      </c>
      <c r="N232" s="81">
        <v>1</v>
      </c>
      <c r="O232" s="83" t="str">
        <f>Objects!$AW$62</f>
        <v>Water Cannon (Intermediate)</v>
      </c>
      <c r="P232" s="81">
        <v>1</v>
      </c>
      <c r="Q232" s="81" t="str">
        <f>Objects!$I$24</f>
        <v>Cartridge (Propane)</v>
      </c>
      <c r="R232" s="91">
        <v>1</v>
      </c>
      <c r="S232" s="84"/>
      <c r="T232" s="81"/>
      <c r="U232" s="81"/>
      <c r="V232" s="81"/>
      <c r="W232" s="81"/>
      <c r="X232" s="91"/>
      <c r="AA232" s="81"/>
      <c r="AB232" s="81"/>
      <c r="AC232" s="81"/>
    </row>
    <row r="233" spans="1:29" ht="15" customHeight="1" x14ac:dyDescent="0.25">
      <c r="A233" s="33" t="str">
        <f>[3]Enums!$A$149</f>
        <v>1.2.3</v>
      </c>
      <c r="B233" s="81" t="b">
        <v>1</v>
      </c>
      <c r="C233" s="81" t="b">
        <v>0</v>
      </c>
      <c r="D233" s="81">
        <v>8</v>
      </c>
      <c r="E233" s="83" t="str">
        <f>Objects!$AW$62</f>
        <v>Water Cannon (Intermediate)</v>
      </c>
      <c r="F233" s="91">
        <v>1</v>
      </c>
      <c r="G233" s="84"/>
      <c r="H233" s="81"/>
      <c r="I233" s="81"/>
      <c r="J233" s="81"/>
      <c r="K233" s="81"/>
      <c r="L233" s="91"/>
      <c r="M233" s="84"/>
      <c r="N233" s="81"/>
      <c r="O233" s="81"/>
      <c r="P233" s="81"/>
      <c r="Q233" s="81"/>
      <c r="R233" s="91"/>
      <c r="S233" s="84" t="str">
        <f>Objects!$O$21</f>
        <v>Beaker (Salt Water)</v>
      </c>
      <c r="T233" s="81">
        <v>1</v>
      </c>
      <c r="U233" s="83" t="str">
        <f>Objects!$AW$62</f>
        <v>Water Cannon (Intermediate)</v>
      </c>
      <c r="V233" s="81">
        <v>1</v>
      </c>
      <c r="W233" s="81" t="str">
        <f>Objects!$I$24</f>
        <v>Cartridge (Propane)</v>
      </c>
      <c r="X233" s="91">
        <v>1</v>
      </c>
      <c r="AA233" s="81"/>
      <c r="AB233" s="81"/>
      <c r="AC233" s="81"/>
    </row>
    <row r="234" spans="1:29" ht="15" customHeight="1" x14ac:dyDescent="0.25">
      <c r="A234" s="33" t="str">
        <f>[3]Enums!$A$149</f>
        <v>1.2.3</v>
      </c>
      <c r="B234" s="81" t="b">
        <v>1</v>
      </c>
      <c r="C234" s="81" t="b">
        <v>0</v>
      </c>
      <c r="D234" s="81">
        <v>8</v>
      </c>
      <c r="E234" s="83" t="str">
        <f>Objects!$AW$63</f>
        <v>Water Cannon (Advanced)</v>
      </c>
      <c r="F234" s="91">
        <v>1</v>
      </c>
      <c r="G234" s="84" t="str">
        <f>Objects!$P$21</f>
        <v>Drum (Salt Water)</v>
      </c>
      <c r="H234" s="81">
        <v>1</v>
      </c>
      <c r="I234" s="83" t="str">
        <f>Objects!$AW$63</f>
        <v>Water Cannon (Advanced)</v>
      </c>
      <c r="J234" s="81">
        <v>1</v>
      </c>
      <c r="K234" s="81" t="str">
        <f>Objects!$I$24</f>
        <v>Cartridge (Propane)</v>
      </c>
      <c r="L234" s="91">
        <v>1</v>
      </c>
      <c r="M234" s="84"/>
      <c r="N234" s="81"/>
      <c r="O234" s="81"/>
      <c r="P234" s="81"/>
      <c r="Q234" s="81"/>
      <c r="R234" s="91"/>
      <c r="S234" s="84"/>
      <c r="T234" s="81"/>
      <c r="U234" s="81"/>
      <c r="V234" s="81"/>
      <c r="W234" s="81"/>
      <c r="X234" s="91"/>
      <c r="AA234" s="81"/>
      <c r="AB234" s="81"/>
      <c r="AC234" s="81"/>
    </row>
    <row r="235" spans="1:29" ht="15" customHeight="1" x14ac:dyDescent="0.25">
      <c r="A235" s="33" t="str">
        <f>[3]Enums!$A$149</f>
        <v>1.2.3</v>
      </c>
      <c r="B235" s="81" t="b">
        <v>1</v>
      </c>
      <c r="C235" s="81" t="b">
        <v>0</v>
      </c>
      <c r="D235" s="81">
        <v>8</v>
      </c>
      <c r="E235" s="83" t="str">
        <f>Objects!$AW$63</f>
        <v>Water Cannon (Advanced)</v>
      </c>
      <c r="F235" s="91">
        <v>1</v>
      </c>
      <c r="G235" s="84"/>
      <c r="H235" s="81"/>
      <c r="I235" s="81"/>
      <c r="J235" s="81"/>
      <c r="K235" s="81"/>
      <c r="L235" s="91"/>
      <c r="M235" s="84" t="str">
        <f>Objects!$P$21</f>
        <v>Drum (Salt Water)</v>
      </c>
      <c r="N235" s="81">
        <v>1</v>
      </c>
      <c r="O235" s="83" t="str">
        <f>Objects!$AW$63</f>
        <v>Water Cannon (Advanced)</v>
      </c>
      <c r="P235" s="81">
        <v>1</v>
      </c>
      <c r="Q235" s="81" t="str">
        <f>Objects!$I$24</f>
        <v>Cartridge (Propane)</v>
      </c>
      <c r="R235" s="91">
        <v>1</v>
      </c>
      <c r="S235" s="84"/>
      <c r="T235" s="81"/>
      <c r="U235" s="81"/>
      <c r="V235" s="81"/>
      <c r="W235" s="81"/>
      <c r="X235" s="91"/>
      <c r="AA235" s="81"/>
      <c r="AB235" s="81"/>
      <c r="AC235" s="81"/>
    </row>
    <row r="236" spans="1:29" ht="15" customHeight="1" x14ac:dyDescent="0.25">
      <c r="A236" s="33" t="str">
        <f>[3]Enums!$A$149</f>
        <v>1.2.3</v>
      </c>
      <c r="B236" s="81" t="b">
        <v>1</v>
      </c>
      <c r="C236" s="81" t="b">
        <v>0</v>
      </c>
      <c r="D236" s="81">
        <v>8</v>
      </c>
      <c r="E236" s="83" t="str">
        <f>Objects!$AW$63</f>
        <v>Water Cannon (Advanced)</v>
      </c>
      <c r="F236" s="91">
        <v>1</v>
      </c>
      <c r="G236" s="84"/>
      <c r="H236" s="81"/>
      <c r="I236" s="81"/>
      <c r="J236" s="81"/>
      <c r="K236" s="81"/>
      <c r="L236" s="91"/>
      <c r="M236" s="84"/>
      <c r="N236" s="81"/>
      <c r="O236" s="81"/>
      <c r="P236" s="81"/>
      <c r="Q236" s="81"/>
      <c r="R236" s="91"/>
      <c r="S236" s="84" t="str">
        <f>Objects!$P$21</f>
        <v>Drum (Salt Water)</v>
      </c>
      <c r="T236" s="81">
        <v>1</v>
      </c>
      <c r="U236" s="83" t="str">
        <f>Objects!$AW$63</f>
        <v>Water Cannon (Advanced)</v>
      </c>
      <c r="V236" s="81">
        <v>1</v>
      </c>
      <c r="W236" s="81" t="str">
        <f>Objects!$I$24</f>
        <v>Cartridge (Propane)</v>
      </c>
      <c r="X236" s="91">
        <v>1</v>
      </c>
      <c r="AA236" s="81"/>
      <c r="AB236" s="81"/>
      <c r="AC236" s="81"/>
    </row>
    <row r="237" spans="1:29" ht="15" customHeight="1" x14ac:dyDescent="0.25">
      <c r="A237" s="33" t="str">
        <f>[3]Enums!$A$149</f>
        <v>1.2.3</v>
      </c>
      <c r="B237" s="81" t="b">
        <v>1</v>
      </c>
      <c r="C237" s="81" t="b">
        <v>0</v>
      </c>
      <c r="D237" s="81">
        <v>8</v>
      </c>
      <c r="E237" s="83" t="str">
        <f>Objects!$AW$64</f>
        <v>Water Cannon (Pro)</v>
      </c>
      <c r="F237" s="91">
        <v>1</v>
      </c>
      <c r="G237" s="84" t="str">
        <f>Objects!$P$21</f>
        <v>Drum (Salt Water)</v>
      </c>
      <c r="H237" s="81">
        <v>1</v>
      </c>
      <c r="I237" s="83" t="str">
        <f>Objects!$AW$64</f>
        <v>Water Cannon (Pro)</v>
      </c>
      <c r="J237" s="81">
        <v>1</v>
      </c>
      <c r="K237" s="81" t="str">
        <f>Objects!$I$24</f>
        <v>Cartridge (Propane)</v>
      </c>
      <c r="L237" s="91">
        <v>1</v>
      </c>
      <c r="M237" s="84"/>
      <c r="N237" s="81"/>
      <c r="O237" s="81"/>
      <c r="P237" s="81"/>
      <c r="Q237" s="81"/>
      <c r="R237" s="91"/>
      <c r="S237" s="84"/>
      <c r="T237" s="81"/>
      <c r="U237" s="81"/>
      <c r="V237" s="81"/>
      <c r="W237" s="81"/>
      <c r="X237" s="91"/>
      <c r="AA237" s="81"/>
      <c r="AB237" s="81"/>
      <c r="AC237" s="81"/>
    </row>
    <row r="238" spans="1:29" ht="15" customHeight="1" x14ac:dyDescent="0.25">
      <c r="A238" s="33" t="str">
        <f>[3]Enums!$A$149</f>
        <v>1.2.3</v>
      </c>
      <c r="B238" s="81" t="b">
        <v>1</v>
      </c>
      <c r="C238" s="81" t="b">
        <v>0</v>
      </c>
      <c r="D238" s="81">
        <v>8</v>
      </c>
      <c r="E238" s="83" t="str">
        <f>Objects!$AW$64</f>
        <v>Water Cannon (Pro)</v>
      </c>
      <c r="F238" s="91">
        <v>1</v>
      </c>
      <c r="G238" s="84"/>
      <c r="H238" s="81"/>
      <c r="I238" s="81"/>
      <c r="J238" s="81"/>
      <c r="K238" s="81"/>
      <c r="L238" s="91"/>
      <c r="M238" s="84" t="str">
        <f>Objects!$P$21</f>
        <v>Drum (Salt Water)</v>
      </c>
      <c r="N238" s="81">
        <v>1</v>
      </c>
      <c r="O238" s="83" t="str">
        <f>Objects!$AW$64</f>
        <v>Water Cannon (Pro)</v>
      </c>
      <c r="P238" s="81">
        <v>1</v>
      </c>
      <c r="Q238" s="81" t="str">
        <f>Objects!$I$24</f>
        <v>Cartridge (Propane)</v>
      </c>
      <c r="R238" s="91">
        <v>1</v>
      </c>
      <c r="S238" s="84"/>
      <c r="T238" s="81"/>
      <c r="U238" s="81"/>
      <c r="V238" s="81"/>
      <c r="W238" s="81"/>
      <c r="X238" s="91"/>
      <c r="AA238" s="81"/>
      <c r="AB238" s="81"/>
      <c r="AC238" s="81"/>
    </row>
    <row r="239" spans="1:29" ht="15" customHeight="1" x14ac:dyDescent="0.25">
      <c r="A239" s="33" t="str">
        <f>[3]Enums!$A$149</f>
        <v>1.2.3</v>
      </c>
      <c r="B239" s="81" t="b">
        <v>1</v>
      </c>
      <c r="C239" s="81" t="b">
        <v>0</v>
      </c>
      <c r="D239" s="81">
        <v>8</v>
      </c>
      <c r="E239" s="83" t="str">
        <f>Objects!$AW$64</f>
        <v>Water Cannon (Pro)</v>
      </c>
      <c r="F239" s="91">
        <v>1</v>
      </c>
      <c r="G239" s="84"/>
      <c r="H239" s="81"/>
      <c r="I239" s="81"/>
      <c r="J239" s="81"/>
      <c r="K239" s="81"/>
      <c r="L239" s="91"/>
      <c r="M239" s="84"/>
      <c r="N239" s="81"/>
      <c r="O239" s="81"/>
      <c r="P239" s="81"/>
      <c r="Q239" s="81"/>
      <c r="R239" s="91"/>
      <c r="S239" s="84" t="str">
        <f>Objects!$P$21</f>
        <v>Drum (Salt Water)</v>
      </c>
      <c r="T239" s="81">
        <v>1</v>
      </c>
      <c r="U239" s="83" t="str">
        <f>Objects!$AW$64</f>
        <v>Water Cannon (Pro)</v>
      </c>
      <c r="V239" s="81">
        <v>1</v>
      </c>
      <c r="W239" s="81" t="str">
        <f>Objects!$I$24</f>
        <v>Cartridge (Propane)</v>
      </c>
      <c r="X239" s="91">
        <v>1</v>
      </c>
      <c r="AA239" s="81"/>
      <c r="AB239" s="81"/>
      <c r="AC239" s="81"/>
    </row>
    <row r="240" spans="1:29" ht="15" customHeight="1" x14ac:dyDescent="0.25">
      <c r="A240" s="33" t="str">
        <f>[3]Enums!$A$149</f>
        <v>1.2.3</v>
      </c>
      <c r="B240" s="81" t="b">
        <v>1</v>
      </c>
      <c r="C240" s="81" t="b">
        <v>0</v>
      </c>
      <c r="D240" s="81">
        <v>4</v>
      </c>
      <c r="E240" s="84" t="str">
        <f>Objects!AT19</f>
        <v>Gaslamp</v>
      </c>
      <c r="F240" s="91">
        <v>1</v>
      </c>
      <c r="G240" s="81"/>
      <c r="H240" s="81"/>
      <c r="I240" s="81" t="str">
        <f>Objects!$AZ$104</f>
        <v>Glass Pane</v>
      </c>
      <c r="J240" s="81">
        <v>1</v>
      </c>
      <c r="K240" s="81"/>
      <c r="L240" s="91"/>
      <c r="M240" s="81" t="str">
        <f>Objects!$AZ$104</f>
        <v>Glass Pane</v>
      </c>
      <c r="N240" s="81">
        <v>1</v>
      </c>
      <c r="O240" s="81" t="str">
        <f>Objects!$AW$30</f>
        <v>Gas Mantle</v>
      </c>
      <c r="P240" s="81">
        <v>1</v>
      </c>
      <c r="Q240" s="81" t="str">
        <f>Objects!$AZ$104</f>
        <v>Glass Pane</v>
      </c>
      <c r="R240" s="91">
        <v>1</v>
      </c>
      <c r="S240" s="84" t="str">
        <f>Objects!$AZ$56</f>
        <v>Chest</v>
      </c>
      <c r="T240" s="81">
        <v>1</v>
      </c>
      <c r="U240" s="81" t="str">
        <f>Objects!$AW$20</f>
        <v>Copper Piping</v>
      </c>
      <c r="V240" s="81">
        <v>1</v>
      </c>
      <c r="W240" s="81" t="str">
        <f>Objects!$AW$25</f>
        <v>Lighter</v>
      </c>
      <c r="X240" s="91">
        <v>1</v>
      </c>
      <c r="AA240" s="81"/>
      <c r="AB240" s="81"/>
      <c r="AC240" s="81"/>
    </row>
    <row r="241" spans="1:29" ht="15" customHeight="1" x14ac:dyDescent="0.25">
      <c r="A241" s="33" t="str">
        <f>[3]Enums!$A$153</f>
        <v>1.3.2</v>
      </c>
      <c r="B241" s="81" t="b">
        <v>1</v>
      </c>
      <c r="C241" s="81" t="b">
        <v>0</v>
      </c>
      <c r="D241" s="81">
        <v>4</v>
      </c>
      <c r="E241" s="84" t="str">
        <f>Objects!AW65</f>
        <v>Silicon Boule</v>
      </c>
      <c r="F241" s="91">
        <v>1</v>
      </c>
      <c r="I241" s="84" t="str">
        <f>Objects!$D$26</f>
        <v>Silicon Ingot</v>
      </c>
      <c r="J241" s="81">
        <v>1</v>
      </c>
      <c r="K241" s="81"/>
      <c r="L241" s="91"/>
      <c r="M241" s="84" t="str">
        <f>Objects!$D$26</f>
        <v>Silicon Ingot</v>
      </c>
      <c r="N241" s="81">
        <v>1</v>
      </c>
      <c r="O241" s="84" t="str">
        <f>Objects!$D$26</f>
        <v>Silicon Ingot</v>
      </c>
      <c r="P241" s="81">
        <v>1</v>
      </c>
      <c r="Q241" s="84" t="str">
        <f>Objects!$D$26</f>
        <v>Silicon Ingot</v>
      </c>
      <c r="R241" s="81">
        <v>1</v>
      </c>
      <c r="S241" s="84" t="str">
        <f>Objects!$D$26</f>
        <v>Silicon Ingot</v>
      </c>
      <c r="T241" s="81">
        <v>1</v>
      </c>
      <c r="U241" s="84" t="str">
        <f>Objects!$D$26</f>
        <v>Silicon Ingot</v>
      </c>
      <c r="V241" s="81">
        <v>1</v>
      </c>
      <c r="W241" s="84" t="str">
        <f>Objects!$D$26</f>
        <v>Silicon Ingot</v>
      </c>
      <c r="X241" s="81">
        <v>1</v>
      </c>
      <c r="AA241" s="81"/>
      <c r="AB241" s="81"/>
      <c r="AC241" s="81"/>
    </row>
    <row r="242" spans="1:29" ht="15" customHeight="1" x14ac:dyDescent="0.25">
      <c r="A242" s="33" t="str">
        <f>[3]Enums!$A$153</f>
        <v>1.3.2</v>
      </c>
      <c r="B242" s="81" t="b">
        <v>1</v>
      </c>
      <c r="C242" s="81" t="b">
        <v>1</v>
      </c>
      <c r="D242" s="81">
        <v>4</v>
      </c>
      <c r="E242" s="84" t="str">
        <f>Objects!$AG$2</f>
        <v>Silicon Wafer</v>
      </c>
      <c r="F242" s="91">
        <v>64</v>
      </c>
      <c r="G242" s="84" t="str">
        <f>Objects!$AW$65</f>
        <v>Silicon Boule</v>
      </c>
      <c r="H242" s="81">
        <v>1</v>
      </c>
      <c r="I242" s="81"/>
      <c r="J242" s="81"/>
      <c r="K242" s="81"/>
      <c r="L242" s="91"/>
      <c r="M242" s="84"/>
      <c r="N242" s="81"/>
      <c r="O242" s="81"/>
      <c r="P242" s="81"/>
      <c r="Q242" s="81"/>
      <c r="R242" s="91"/>
      <c r="S242" s="84"/>
      <c r="T242" s="81"/>
      <c r="U242" s="81"/>
      <c r="V242" s="81"/>
      <c r="W242" s="81"/>
      <c r="X242" s="91"/>
      <c r="AA242" s="81"/>
      <c r="AB242" s="81"/>
      <c r="AC242" s="81"/>
    </row>
    <row r="243" spans="1:29" ht="15" customHeight="1" x14ac:dyDescent="0.25">
      <c r="A243" s="33" t="str">
        <f>[3]Enums!$A$153</f>
        <v>1.3.2</v>
      </c>
      <c r="B243" s="81" t="b">
        <v>1</v>
      </c>
      <c r="C243" s="81" t="b">
        <v>1</v>
      </c>
      <c r="D243" s="81">
        <v>2</v>
      </c>
      <c r="E243" s="84" t="str">
        <f>Objects!$AW$66</f>
        <v>Coins (Copper)</v>
      </c>
      <c r="F243" s="91">
        <v>16</v>
      </c>
      <c r="G243" s="84" t="str">
        <f>Objects!$E$7</f>
        <v>Copper Nugget</v>
      </c>
      <c r="H243" s="81">
        <v>2</v>
      </c>
      <c r="I243" s="84"/>
      <c r="J243" s="81"/>
      <c r="K243" s="81"/>
      <c r="L243" s="91"/>
      <c r="M243" s="84"/>
      <c r="N243" s="81"/>
      <c r="O243" s="81"/>
      <c r="P243" s="81"/>
      <c r="Q243" s="81"/>
      <c r="R243" s="91"/>
      <c r="S243" s="84"/>
      <c r="T243" s="81"/>
      <c r="U243" s="81"/>
      <c r="V243" s="81"/>
      <c r="W243" s="81"/>
      <c r="X243" s="91"/>
      <c r="AA243" s="81"/>
      <c r="AB243" s="81"/>
      <c r="AC243" s="81"/>
    </row>
    <row r="244" spans="1:29" ht="15" customHeight="1" x14ac:dyDescent="0.25">
      <c r="A244" s="33" t="str">
        <f>[3]Enums!$A$153</f>
        <v>1.3.2</v>
      </c>
      <c r="B244" s="81" t="b">
        <v>1</v>
      </c>
      <c r="C244" s="81" t="b">
        <v>1</v>
      </c>
      <c r="D244" s="81">
        <v>2</v>
      </c>
      <c r="E244" s="84" t="str">
        <f>Objects!$E$7</f>
        <v>Copper Nugget</v>
      </c>
      <c r="F244" s="81">
        <v>2</v>
      </c>
      <c r="G244" s="84" t="str">
        <f>Objects!$AW$66</f>
        <v>Coins (Copper)</v>
      </c>
      <c r="H244" s="91">
        <v>16</v>
      </c>
      <c r="I244" s="81"/>
      <c r="J244" s="81"/>
      <c r="K244" s="81"/>
      <c r="L244" s="91"/>
      <c r="M244" s="84"/>
      <c r="N244" s="81"/>
      <c r="O244" s="81"/>
      <c r="P244" s="81"/>
      <c r="Q244" s="81"/>
      <c r="R244" s="91"/>
      <c r="S244" s="84"/>
      <c r="T244" s="81"/>
      <c r="U244" s="81"/>
      <c r="V244" s="81"/>
      <c r="W244" s="81"/>
      <c r="X244" s="91"/>
      <c r="AA244" s="81"/>
      <c r="AB244" s="81"/>
      <c r="AC244" s="81"/>
    </row>
    <row r="245" spans="1:29" ht="15" customHeight="1" x14ac:dyDescent="0.25">
      <c r="A245" s="33" t="str">
        <f>[3]Enums!$A$153</f>
        <v>1.3.2</v>
      </c>
      <c r="B245" s="81" t="b">
        <v>1</v>
      </c>
      <c r="C245" s="81" t="b">
        <v>1</v>
      </c>
      <c r="D245" s="81">
        <v>2</v>
      </c>
      <c r="E245" s="84" t="str">
        <f>Objects!$AW$67</f>
        <v>Bars (Copper)</v>
      </c>
      <c r="F245" s="91">
        <v>1</v>
      </c>
      <c r="G245" s="84" t="str">
        <f>Objects!$AW$66</f>
        <v>Coins (Copper)</v>
      </c>
      <c r="H245" s="81">
        <v>64</v>
      </c>
      <c r="I245" s="81"/>
      <c r="J245" s="81"/>
      <c r="K245" s="81"/>
      <c r="L245" s="91"/>
      <c r="M245" s="84"/>
      <c r="N245" s="81"/>
      <c r="O245" s="81"/>
      <c r="P245" s="81"/>
      <c r="Q245" s="81"/>
      <c r="R245" s="91"/>
      <c r="X245" s="91"/>
      <c r="AA245" s="81"/>
      <c r="AB245" s="81"/>
      <c r="AC245" s="81"/>
    </row>
    <row r="246" spans="1:29" ht="15" customHeight="1" x14ac:dyDescent="0.25">
      <c r="A246" s="33" t="str">
        <f>[3]Enums!$A$153</f>
        <v>1.3.2</v>
      </c>
      <c r="B246" s="81" t="b">
        <v>1</v>
      </c>
      <c r="C246" s="81" t="b">
        <v>1</v>
      </c>
      <c r="D246" s="81">
        <v>2</v>
      </c>
      <c r="E246" s="84" t="str">
        <f>Objects!$AW$68</f>
        <v>Stacks (Copper)</v>
      </c>
      <c r="F246" s="91">
        <v>1</v>
      </c>
      <c r="G246" s="84" t="str">
        <f>Objects!$AW$67</f>
        <v>Bars (Copper)</v>
      </c>
      <c r="H246" s="81">
        <v>64</v>
      </c>
      <c r="I246" s="81"/>
      <c r="J246" s="81"/>
      <c r="K246" s="81"/>
      <c r="L246" s="91"/>
      <c r="M246" s="84"/>
      <c r="N246" s="81"/>
      <c r="O246" s="81"/>
      <c r="P246" s="81"/>
      <c r="Q246" s="81"/>
      <c r="R246" s="91"/>
      <c r="X246" s="91"/>
      <c r="AA246" s="81"/>
      <c r="AB246" s="81"/>
      <c r="AC246" s="81"/>
    </row>
    <row r="247" spans="1:29" ht="15" customHeight="1" x14ac:dyDescent="0.25">
      <c r="A247" s="33" t="str">
        <f>[3]Enums!$A$153</f>
        <v>1.3.2</v>
      </c>
      <c r="B247" s="81" t="b">
        <v>1</v>
      </c>
      <c r="C247" s="81" t="b">
        <v>1</v>
      </c>
      <c r="D247" s="81">
        <v>2</v>
      </c>
      <c r="E247" s="84" t="str">
        <f>Objects!$AW$77</f>
        <v>Trove (Copper)</v>
      </c>
      <c r="F247" s="91">
        <v>1</v>
      </c>
      <c r="G247" s="84" t="str">
        <f>Objects!$AW$68</f>
        <v>Stacks (Copper)</v>
      </c>
      <c r="H247" s="81">
        <v>64</v>
      </c>
      <c r="I247" s="81"/>
      <c r="J247" s="81"/>
      <c r="K247" s="81"/>
      <c r="L247" s="91"/>
      <c r="M247" s="84"/>
      <c r="N247" s="81"/>
      <c r="O247" s="81"/>
      <c r="P247" s="81"/>
      <c r="Q247" s="81"/>
      <c r="R247" s="91"/>
      <c r="X247" s="91"/>
      <c r="AA247" s="81"/>
      <c r="AB247" s="81"/>
      <c r="AC247" s="81"/>
    </row>
    <row r="248" spans="1:29" ht="15" customHeight="1" x14ac:dyDescent="0.25">
      <c r="A248" s="33" t="str">
        <f>[3]Enums!$A$153</f>
        <v>1.3.2</v>
      </c>
      <c r="B248" s="81" t="b">
        <v>1</v>
      </c>
      <c r="C248" s="81" t="b">
        <v>1</v>
      </c>
      <c r="D248" s="81">
        <v>2</v>
      </c>
      <c r="E248" s="84" t="str">
        <f>Objects!$AW$66</f>
        <v>Coins (Copper)</v>
      </c>
      <c r="F248" s="91">
        <v>64</v>
      </c>
      <c r="G248" s="84" t="str">
        <f>Objects!$AW$67</f>
        <v>Bars (Copper)</v>
      </c>
      <c r="H248" s="81">
        <v>1</v>
      </c>
      <c r="I248" s="81"/>
      <c r="J248" s="81"/>
      <c r="K248" s="81"/>
      <c r="L248" s="91"/>
      <c r="M248" s="84"/>
      <c r="N248" s="81"/>
      <c r="O248" s="81"/>
      <c r="P248" s="81"/>
      <c r="Q248" s="81"/>
      <c r="R248" s="91"/>
      <c r="X248" s="91"/>
      <c r="AA248" s="81"/>
      <c r="AB248" s="81"/>
      <c r="AC248" s="81"/>
    </row>
    <row r="249" spans="1:29" ht="15" customHeight="1" x14ac:dyDescent="0.25">
      <c r="A249" s="33" t="str">
        <f>[3]Enums!$A$153</f>
        <v>1.3.2</v>
      </c>
      <c r="B249" s="81" t="b">
        <v>1</v>
      </c>
      <c r="C249" s="81" t="b">
        <v>1</v>
      </c>
      <c r="D249" s="81">
        <v>2</v>
      </c>
      <c r="E249" s="84" t="str">
        <f>Objects!$AW$67</f>
        <v>Bars (Copper)</v>
      </c>
      <c r="F249" s="81">
        <v>64</v>
      </c>
      <c r="G249" s="84" t="str">
        <f>Objects!$AW$68</f>
        <v>Stacks (Copper)</v>
      </c>
      <c r="H249" s="81">
        <v>1</v>
      </c>
      <c r="I249" s="81"/>
      <c r="J249" s="81"/>
      <c r="K249" s="81"/>
      <c r="L249" s="91"/>
      <c r="M249" s="84"/>
      <c r="N249" s="81"/>
      <c r="O249" s="81"/>
      <c r="P249" s="81"/>
      <c r="Q249" s="81"/>
      <c r="R249" s="91"/>
      <c r="X249" s="91"/>
      <c r="AA249" s="81"/>
      <c r="AB249" s="81"/>
      <c r="AC249" s="81"/>
    </row>
    <row r="250" spans="1:29" ht="15" customHeight="1" x14ac:dyDescent="0.25">
      <c r="A250" s="33" t="str">
        <f>[3]Enums!$A$153</f>
        <v>1.3.2</v>
      </c>
      <c r="B250" s="81" t="b">
        <v>1</v>
      </c>
      <c r="C250" s="81" t="b">
        <v>1</v>
      </c>
      <c r="D250" s="81">
        <v>2</v>
      </c>
      <c r="E250" s="84" t="str">
        <f>Objects!$AW$68</f>
        <v>Stacks (Copper)</v>
      </c>
      <c r="F250" s="81">
        <v>64</v>
      </c>
      <c r="G250" s="84" t="str">
        <f>Objects!$AW$77</f>
        <v>Trove (Copper)</v>
      </c>
      <c r="H250" s="81">
        <v>1</v>
      </c>
      <c r="I250" s="81"/>
      <c r="J250" s="81"/>
      <c r="K250" s="81"/>
      <c r="L250" s="91"/>
      <c r="M250" s="84"/>
      <c r="N250" s="81"/>
      <c r="O250" s="81"/>
      <c r="P250" s="81"/>
      <c r="Q250" s="81"/>
      <c r="R250" s="91"/>
      <c r="X250" s="91"/>
      <c r="AA250" s="81"/>
      <c r="AB250" s="81"/>
      <c r="AC250" s="81"/>
    </row>
    <row r="251" spans="1:29" ht="15" customHeight="1" x14ac:dyDescent="0.25">
      <c r="A251" s="33" t="str">
        <f>[3]Enums!$A$153</f>
        <v>1.3.2</v>
      </c>
      <c r="B251" s="81" t="b">
        <v>1</v>
      </c>
      <c r="C251" s="81" t="b">
        <v>0</v>
      </c>
      <c r="D251" s="81">
        <v>2</v>
      </c>
      <c r="E251" s="84" t="str">
        <f>Objects!$AW$67</f>
        <v>Bars (Copper)</v>
      </c>
      <c r="F251" s="91">
        <v>2</v>
      </c>
      <c r="G251" s="84" t="str">
        <f>Objects!$AW$66</f>
        <v>Coins (Copper)</v>
      </c>
      <c r="H251" s="81">
        <v>64</v>
      </c>
      <c r="I251" s="84" t="str">
        <f>Objects!$AW$66</f>
        <v>Coins (Copper)</v>
      </c>
      <c r="J251" s="81">
        <v>64</v>
      </c>
      <c r="K251" s="81"/>
      <c r="L251" s="91"/>
      <c r="M251" s="84"/>
      <c r="N251" s="81"/>
      <c r="O251" s="81"/>
      <c r="P251" s="81"/>
      <c r="Q251" s="81"/>
      <c r="R251" s="91"/>
      <c r="X251" s="91"/>
      <c r="AA251" s="81"/>
      <c r="AB251" s="81"/>
      <c r="AC251" s="81"/>
    </row>
    <row r="252" spans="1:29" ht="15" customHeight="1" x14ac:dyDescent="0.25">
      <c r="A252" s="33" t="str">
        <f>[3]Enums!$A$153</f>
        <v>1.3.2</v>
      </c>
      <c r="B252" s="81" t="b">
        <v>1</v>
      </c>
      <c r="C252" s="81" t="b">
        <v>0</v>
      </c>
      <c r="D252" s="81">
        <v>2</v>
      </c>
      <c r="E252" s="84" t="str">
        <f>Objects!$AW$68</f>
        <v>Stacks (Copper)</v>
      </c>
      <c r="F252" s="91">
        <v>2</v>
      </c>
      <c r="G252" s="84" t="str">
        <f>Objects!$AW$67</f>
        <v>Bars (Copper)</v>
      </c>
      <c r="H252" s="81">
        <v>64</v>
      </c>
      <c r="I252" s="84" t="str">
        <f>Objects!$AW$67</f>
        <v>Bars (Copper)</v>
      </c>
      <c r="J252" s="81">
        <v>64</v>
      </c>
      <c r="K252" s="81"/>
      <c r="L252" s="91"/>
      <c r="M252" s="84"/>
      <c r="N252" s="81"/>
      <c r="O252" s="81"/>
      <c r="P252" s="81"/>
      <c r="Q252" s="81"/>
      <c r="R252" s="91"/>
      <c r="X252" s="91"/>
      <c r="AA252" s="81"/>
      <c r="AB252" s="81"/>
      <c r="AC252" s="81"/>
    </row>
    <row r="253" spans="1:29" ht="15" customHeight="1" x14ac:dyDescent="0.25">
      <c r="A253" s="33" t="str">
        <f>[3]Enums!$A$153</f>
        <v>1.3.2</v>
      </c>
      <c r="B253" s="81" t="b">
        <v>1</v>
      </c>
      <c r="C253" s="81" t="b">
        <v>0</v>
      </c>
      <c r="D253" s="81">
        <v>2</v>
      </c>
      <c r="E253" s="84" t="str">
        <f>Objects!$AW$77</f>
        <v>Trove (Copper)</v>
      </c>
      <c r="F253" s="91">
        <v>2</v>
      </c>
      <c r="G253" s="84" t="str">
        <f>Objects!$AW$68</f>
        <v>Stacks (Copper)</v>
      </c>
      <c r="H253" s="81">
        <v>64</v>
      </c>
      <c r="I253" s="84" t="str">
        <f>Objects!$AW$68</f>
        <v>Stacks (Copper)</v>
      </c>
      <c r="J253" s="81">
        <v>64</v>
      </c>
      <c r="K253" s="81"/>
      <c r="L253" s="91"/>
      <c r="M253" s="84"/>
      <c r="N253" s="81"/>
      <c r="O253" s="81"/>
      <c r="P253" s="81"/>
      <c r="Q253" s="81"/>
      <c r="R253" s="91"/>
      <c r="X253" s="91"/>
      <c r="AA253" s="81"/>
      <c r="AB253" s="81"/>
      <c r="AC253" s="81"/>
    </row>
    <row r="254" spans="1:29" ht="15" customHeight="1" x14ac:dyDescent="0.25">
      <c r="A254" s="33" t="str">
        <f>[3]Enums!$A$153</f>
        <v>1.3.2</v>
      </c>
      <c r="B254" s="81" t="b">
        <v>1</v>
      </c>
      <c r="C254" s="81" t="b">
        <v>0</v>
      </c>
      <c r="D254" s="81">
        <v>2</v>
      </c>
      <c r="E254" s="84" t="str">
        <f>Objects!$AW$67</f>
        <v>Bars (Copper)</v>
      </c>
      <c r="F254" s="91">
        <v>3</v>
      </c>
      <c r="G254" s="84" t="str">
        <f>Objects!$AW$66</f>
        <v>Coins (Copper)</v>
      </c>
      <c r="H254" s="81">
        <v>64</v>
      </c>
      <c r="I254" s="84" t="str">
        <f>Objects!$AW$66</f>
        <v>Coins (Copper)</v>
      </c>
      <c r="J254" s="81">
        <v>64</v>
      </c>
      <c r="K254" s="84" t="str">
        <f>Objects!$AW$66</f>
        <v>Coins (Copper)</v>
      </c>
      <c r="L254" s="81">
        <v>64</v>
      </c>
      <c r="M254" s="84"/>
      <c r="N254" s="81"/>
      <c r="O254" s="81"/>
      <c r="P254" s="81"/>
      <c r="Q254" s="81"/>
      <c r="R254" s="91"/>
      <c r="X254" s="91"/>
      <c r="AA254" s="81"/>
      <c r="AB254" s="81"/>
      <c r="AC254" s="81"/>
    </row>
    <row r="255" spans="1:29" ht="15" customHeight="1" x14ac:dyDescent="0.25">
      <c r="A255" s="33" t="str">
        <f>[3]Enums!$A$153</f>
        <v>1.3.2</v>
      </c>
      <c r="B255" s="81" t="b">
        <v>1</v>
      </c>
      <c r="C255" s="81" t="b">
        <v>0</v>
      </c>
      <c r="D255" s="81">
        <v>2</v>
      </c>
      <c r="E255" s="84" t="str">
        <f>Objects!$AW$68</f>
        <v>Stacks (Copper)</v>
      </c>
      <c r="F255" s="91">
        <v>3</v>
      </c>
      <c r="G255" s="84" t="str">
        <f>Objects!$AW$67</f>
        <v>Bars (Copper)</v>
      </c>
      <c r="H255" s="81">
        <v>64</v>
      </c>
      <c r="I255" s="84" t="str">
        <f>Objects!$AW$67</f>
        <v>Bars (Copper)</v>
      </c>
      <c r="J255" s="81">
        <v>64</v>
      </c>
      <c r="K255" s="84" t="str">
        <f>Objects!$AW$67</f>
        <v>Bars (Copper)</v>
      </c>
      <c r="L255" s="81">
        <v>64</v>
      </c>
      <c r="M255" s="84"/>
      <c r="N255" s="81"/>
      <c r="O255" s="81"/>
      <c r="P255" s="81"/>
      <c r="Q255" s="81"/>
      <c r="R255" s="91"/>
      <c r="S255" s="84"/>
      <c r="T255" s="81"/>
      <c r="U255" s="81"/>
      <c r="V255" s="81"/>
      <c r="W255" s="81"/>
      <c r="X255" s="91"/>
      <c r="AA255" s="81"/>
      <c r="AB255" s="81"/>
      <c r="AC255" s="81"/>
    </row>
    <row r="256" spans="1:29" ht="15" customHeight="1" x14ac:dyDescent="0.25">
      <c r="A256" s="33" t="str">
        <f>[3]Enums!$A$153</f>
        <v>1.3.2</v>
      </c>
      <c r="B256" s="81" t="b">
        <v>1</v>
      </c>
      <c r="C256" s="81" t="b">
        <v>0</v>
      </c>
      <c r="D256" s="81">
        <v>2</v>
      </c>
      <c r="E256" s="84" t="str">
        <f>Objects!$AW$77</f>
        <v>Trove (Copper)</v>
      </c>
      <c r="F256" s="91">
        <v>3</v>
      </c>
      <c r="G256" s="84" t="str">
        <f>Objects!$AW$68</f>
        <v>Stacks (Copper)</v>
      </c>
      <c r="H256" s="81">
        <v>64</v>
      </c>
      <c r="I256" s="84" t="str">
        <f>Objects!$AW$68</f>
        <v>Stacks (Copper)</v>
      </c>
      <c r="J256" s="81">
        <v>64</v>
      </c>
      <c r="K256" s="84" t="str">
        <f>Objects!$AW$68</f>
        <v>Stacks (Copper)</v>
      </c>
      <c r="L256" s="81">
        <v>64</v>
      </c>
      <c r="M256" s="84"/>
      <c r="N256" s="81"/>
      <c r="O256" s="81"/>
      <c r="P256" s="81"/>
      <c r="Q256" s="81"/>
      <c r="R256" s="91"/>
      <c r="S256" s="84"/>
      <c r="T256" s="81"/>
      <c r="U256" s="81"/>
      <c r="V256" s="81"/>
      <c r="W256" s="81"/>
      <c r="X256" s="91"/>
      <c r="AA256" s="81"/>
      <c r="AB256" s="81"/>
      <c r="AC256" s="81"/>
    </row>
    <row r="257" spans="1:29" ht="15" customHeight="1" x14ac:dyDescent="0.25">
      <c r="A257" s="33" t="str">
        <f>[3]Enums!$A$153</f>
        <v>1.3.2</v>
      </c>
      <c r="B257" s="81" t="b">
        <v>1</v>
      </c>
      <c r="C257" s="81" t="b">
        <v>0</v>
      </c>
      <c r="D257" s="81">
        <v>2</v>
      </c>
      <c r="E257" s="84" t="str">
        <f>Objects!$AW$67</f>
        <v>Bars (Copper)</v>
      </c>
      <c r="F257" s="91">
        <v>4</v>
      </c>
      <c r="G257" s="84" t="str">
        <f>Objects!$AW$66</f>
        <v>Coins (Copper)</v>
      </c>
      <c r="H257" s="81">
        <v>64</v>
      </c>
      <c r="I257" s="84" t="str">
        <f>Objects!$AW$66</f>
        <v>Coins (Copper)</v>
      </c>
      <c r="J257" s="81">
        <v>64</v>
      </c>
      <c r="K257" s="84" t="str">
        <f>Objects!$AW$66</f>
        <v>Coins (Copper)</v>
      </c>
      <c r="L257" s="81">
        <v>64</v>
      </c>
      <c r="M257" s="84" t="str">
        <f>Objects!$AW$66</f>
        <v>Coins (Copper)</v>
      </c>
      <c r="N257" s="81">
        <v>64</v>
      </c>
      <c r="O257" s="81"/>
      <c r="P257" s="81"/>
      <c r="Q257" s="81"/>
      <c r="R257" s="91"/>
      <c r="S257" s="84"/>
      <c r="T257" s="81"/>
      <c r="U257" s="81"/>
      <c r="V257" s="81"/>
      <c r="W257" s="81"/>
      <c r="X257" s="91"/>
      <c r="AA257" s="81"/>
      <c r="AB257" s="81"/>
      <c r="AC257" s="81"/>
    </row>
    <row r="258" spans="1:29" ht="15" customHeight="1" x14ac:dyDescent="0.25">
      <c r="A258" s="33" t="str">
        <f>[3]Enums!$A$153</f>
        <v>1.3.2</v>
      </c>
      <c r="B258" s="81" t="b">
        <v>1</v>
      </c>
      <c r="C258" s="81" t="b">
        <v>0</v>
      </c>
      <c r="D258" s="81">
        <v>2</v>
      </c>
      <c r="E258" s="84" t="str">
        <f>Objects!$AW$68</f>
        <v>Stacks (Copper)</v>
      </c>
      <c r="F258" s="91">
        <v>4</v>
      </c>
      <c r="G258" s="84" t="str">
        <f>Objects!$AW$67</f>
        <v>Bars (Copper)</v>
      </c>
      <c r="H258" s="81">
        <v>64</v>
      </c>
      <c r="I258" s="84" t="str">
        <f>Objects!$AW$67</f>
        <v>Bars (Copper)</v>
      </c>
      <c r="J258" s="81">
        <v>64</v>
      </c>
      <c r="K258" s="84" t="str">
        <f>Objects!$AW$67</f>
        <v>Bars (Copper)</v>
      </c>
      <c r="L258" s="81">
        <v>64</v>
      </c>
      <c r="M258" s="84" t="str">
        <f>Objects!$AW$67</f>
        <v>Bars (Copper)</v>
      </c>
      <c r="N258" s="81">
        <v>64</v>
      </c>
      <c r="O258" s="81"/>
      <c r="P258" s="81"/>
      <c r="Q258" s="81"/>
      <c r="R258" s="91"/>
      <c r="S258" s="84"/>
      <c r="T258" s="81"/>
      <c r="U258" s="81"/>
      <c r="V258" s="81"/>
      <c r="W258" s="81"/>
      <c r="X258" s="91"/>
      <c r="AA258" s="81"/>
      <c r="AB258" s="81"/>
      <c r="AC258" s="81"/>
    </row>
    <row r="259" spans="1:29" ht="15" customHeight="1" x14ac:dyDescent="0.25">
      <c r="A259" s="33" t="str">
        <f>[3]Enums!$A$153</f>
        <v>1.3.2</v>
      </c>
      <c r="B259" s="81" t="b">
        <v>1</v>
      </c>
      <c r="C259" s="81" t="b">
        <v>0</v>
      </c>
      <c r="D259" s="81">
        <v>2</v>
      </c>
      <c r="E259" s="84" t="str">
        <f>Objects!$AW$77</f>
        <v>Trove (Copper)</v>
      </c>
      <c r="F259" s="91">
        <v>4</v>
      </c>
      <c r="G259" s="84" t="str">
        <f>Objects!$AW$68</f>
        <v>Stacks (Copper)</v>
      </c>
      <c r="H259" s="81">
        <v>64</v>
      </c>
      <c r="I259" s="84" t="str">
        <f>Objects!$AW$68</f>
        <v>Stacks (Copper)</v>
      </c>
      <c r="J259" s="81">
        <v>64</v>
      </c>
      <c r="K259" s="84" t="str">
        <f>Objects!$AW$68</f>
        <v>Stacks (Copper)</v>
      </c>
      <c r="L259" s="81">
        <v>64</v>
      </c>
      <c r="M259" s="84" t="str">
        <f>Objects!$AW$68</f>
        <v>Stacks (Copper)</v>
      </c>
      <c r="N259" s="81">
        <v>64</v>
      </c>
      <c r="O259" s="81"/>
      <c r="P259" s="81"/>
      <c r="Q259" s="81"/>
      <c r="R259" s="91"/>
      <c r="S259" s="84"/>
      <c r="T259" s="81"/>
      <c r="U259" s="81"/>
      <c r="V259" s="81"/>
      <c r="W259" s="81"/>
      <c r="X259" s="91"/>
      <c r="AA259" s="81"/>
      <c r="AB259" s="81"/>
      <c r="AC259" s="81"/>
    </row>
    <row r="260" spans="1:29" ht="15" customHeight="1" x14ac:dyDescent="0.25">
      <c r="A260" s="33" t="str">
        <f>[3]Enums!$A$153</f>
        <v>1.3.2</v>
      </c>
      <c r="B260" s="81" t="b">
        <v>1</v>
      </c>
      <c r="C260" s="81" t="b">
        <v>0</v>
      </c>
      <c r="D260" s="81">
        <v>2</v>
      </c>
      <c r="E260" s="84" t="str">
        <f>Objects!$AW$67</f>
        <v>Bars (Copper)</v>
      </c>
      <c r="F260" s="91">
        <v>5</v>
      </c>
      <c r="G260" s="84" t="str">
        <f>Objects!$AW$66</f>
        <v>Coins (Copper)</v>
      </c>
      <c r="H260" s="81">
        <v>64</v>
      </c>
      <c r="I260" s="84" t="str">
        <f>Objects!$AW$66</f>
        <v>Coins (Copper)</v>
      </c>
      <c r="J260" s="81">
        <v>64</v>
      </c>
      <c r="K260" s="84" t="str">
        <f>Objects!$AW$66</f>
        <v>Coins (Copper)</v>
      </c>
      <c r="L260" s="81">
        <v>64</v>
      </c>
      <c r="M260" s="84" t="str">
        <f>Objects!$AW$66</f>
        <v>Coins (Copper)</v>
      </c>
      <c r="N260" s="81">
        <v>64</v>
      </c>
      <c r="O260" s="84" t="str">
        <f>Objects!$AW$66</f>
        <v>Coins (Copper)</v>
      </c>
      <c r="P260" s="81">
        <v>64</v>
      </c>
      <c r="Q260" s="81"/>
      <c r="R260" s="91"/>
      <c r="S260" s="84"/>
      <c r="T260" s="81"/>
      <c r="U260" s="81"/>
      <c r="V260" s="81"/>
      <c r="W260" s="81"/>
      <c r="X260" s="91"/>
      <c r="AA260" s="81"/>
      <c r="AB260" s="81"/>
      <c r="AC260" s="81"/>
    </row>
    <row r="261" spans="1:29" ht="15" customHeight="1" x14ac:dyDescent="0.25">
      <c r="A261" s="33" t="str">
        <f>[3]Enums!$A$153</f>
        <v>1.3.2</v>
      </c>
      <c r="B261" s="81" t="b">
        <v>1</v>
      </c>
      <c r="C261" s="81" t="b">
        <v>0</v>
      </c>
      <c r="D261" s="81">
        <v>2</v>
      </c>
      <c r="E261" s="84" t="str">
        <f>Objects!$AW$68</f>
        <v>Stacks (Copper)</v>
      </c>
      <c r="F261" s="91">
        <v>5</v>
      </c>
      <c r="G261" s="84" t="str">
        <f>Objects!$AW$67</f>
        <v>Bars (Copper)</v>
      </c>
      <c r="H261" s="81">
        <v>64</v>
      </c>
      <c r="I261" s="84" t="str">
        <f>Objects!$AW$67</f>
        <v>Bars (Copper)</v>
      </c>
      <c r="J261" s="81">
        <v>64</v>
      </c>
      <c r="K261" s="84" t="str">
        <f>Objects!$AW$67</f>
        <v>Bars (Copper)</v>
      </c>
      <c r="L261" s="81">
        <v>64</v>
      </c>
      <c r="M261" s="84" t="str">
        <f>Objects!$AW$67</f>
        <v>Bars (Copper)</v>
      </c>
      <c r="N261" s="81">
        <v>64</v>
      </c>
      <c r="O261" s="84" t="str">
        <f>Objects!$AW$67</f>
        <v>Bars (Copper)</v>
      </c>
      <c r="P261" s="81">
        <v>64</v>
      </c>
      <c r="Q261" s="81"/>
      <c r="R261" s="91"/>
      <c r="S261" s="84"/>
      <c r="T261" s="81"/>
      <c r="U261" s="81"/>
      <c r="V261" s="81"/>
      <c r="W261" s="81"/>
      <c r="X261" s="91"/>
      <c r="AA261" s="81"/>
      <c r="AB261" s="81"/>
      <c r="AC261" s="81"/>
    </row>
    <row r="262" spans="1:29" ht="15" customHeight="1" x14ac:dyDescent="0.25">
      <c r="A262" s="33" t="str">
        <f>[3]Enums!$A$153</f>
        <v>1.3.2</v>
      </c>
      <c r="B262" s="81" t="b">
        <v>1</v>
      </c>
      <c r="C262" s="81" t="b">
        <v>0</v>
      </c>
      <c r="D262" s="81">
        <v>2</v>
      </c>
      <c r="E262" s="84" t="str">
        <f>Objects!$AW$77</f>
        <v>Trove (Copper)</v>
      </c>
      <c r="F262" s="91">
        <v>5</v>
      </c>
      <c r="G262" s="84" t="str">
        <f>Objects!$AW$68</f>
        <v>Stacks (Copper)</v>
      </c>
      <c r="H262" s="81">
        <v>64</v>
      </c>
      <c r="I262" s="84" t="str">
        <f>Objects!$AW$68</f>
        <v>Stacks (Copper)</v>
      </c>
      <c r="J262" s="81">
        <v>64</v>
      </c>
      <c r="K262" s="84" t="str">
        <f>Objects!$AW$68</f>
        <v>Stacks (Copper)</v>
      </c>
      <c r="L262" s="81">
        <v>64</v>
      </c>
      <c r="M262" s="84" t="str">
        <f>Objects!$AW$68</f>
        <v>Stacks (Copper)</v>
      </c>
      <c r="N262" s="81">
        <v>64</v>
      </c>
      <c r="O262" s="84" t="str">
        <f>Objects!$AW$68</f>
        <v>Stacks (Copper)</v>
      </c>
      <c r="P262" s="81">
        <v>64</v>
      </c>
      <c r="Q262" s="81"/>
      <c r="R262" s="91"/>
      <c r="S262" s="84"/>
      <c r="T262" s="81"/>
      <c r="U262" s="81"/>
      <c r="V262" s="81"/>
      <c r="W262" s="81"/>
      <c r="X262" s="91"/>
      <c r="AA262" s="81"/>
      <c r="AB262" s="81"/>
      <c r="AC262" s="81"/>
    </row>
    <row r="263" spans="1:29" ht="15" customHeight="1" x14ac:dyDescent="0.25">
      <c r="A263" s="33" t="str">
        <f>[3]Enums!$A$153</f>
        <v>1.3.2</v>
      </c>
      <c r="B263" s="81" t="b">
        <v>1</v>
      </c>
      <c r="C263" s="81" t="b">
        <v>0</v>
      </c>
      <c r="D263" s="81">
        <v>2</v>
      </c>
      <c r="E263" s="84" t="str">
        <f>Objects!$AW$67</f>
        <v>Bars (Copper)</v>
      </c>
      <c r="F263" s="91">
        <v>6</v>
      </c>
      <c r="G263" s="84" t="str">
        <f>Objects!$AW$66</f>
        <v>Coins (Copper)</v>
      </c>
      <c r="H263" s="81">
        <v>64</v>
      </c>
      <c r="I263" s="84" t="str">
        <f>Objects!$AW$66</f>
        <v>Coins (Copper)</v>
      </c>
      <c r="J263" s="81">
        <v>64</v>
      </c>
      <c r="K263" s="84" t="str">
        <f>Objects!$AW$66</f>
        <v>Coins (Copper)</v>
      </c>
      <c r="L263" s="81">
        <v>64</v>
      </c>
      <c r="M263" s="84" t="str">
        <f>Objects!$AW$66</f>
        <v>Coins (Copper)</v>
      </c>
      <c r="N263" s="81">
        <v>64</v>
      </c>
      <c r="O263" s="84" t="str">
        <f>Objects!$AW$66</f>
        <v>Coins (Copper)</v>
      </c>
      <c r="P263" s="81">
        <v>64</v>
      </c>
      <c r="Q263" s="84" t="str">
        <f>Objects!$AW$66</f>
        <v>Coins (Copper)</v>
      </c>
      <c r="R263" s="81">
        <v>64</v>
      </c>
      <c r="S263" s="84"/>
      <c r="T263" s="81"/>
      <c r="U263" s="81"/>
      <c r="V263" s="81"/>
      <c r="W263" s="81"/>
      <c r="X263" s="91"/>
      <c r="AA263" s="81"/>
      <c r="AB263" s="81"/>
      <c r="AC263" s="81"/>
    </row>
    <row r="264" spans="1:29" ht="15" customHeight="1" x14ac:dyDescent="0.25">
      <c r="A264" s="33" t="str">
        <f>[3]Enums!$A$153</f>
        <v>1.3.2</v>
      </c>
      <c r="B264" s="81" t="b">
        <v>1</v>
      </c>
      <c r="C264" s="81" t="b">
        <v>0</v>
      </c>
      <c r="D264" s="81">
        <v>2</v>
      </c>
      <c r="E264" s="84" t="str">
        <f>Objects!$AW$68</f>
        <v>Stacks (Copper)</v>
      </c>
      <c r="F264" s="91">
        <v>6</v>
      </c>
      <c r="G264" s="84" t="str">
        <f>Objects!$AW$67</f>
        <v>Bars (Copper)</v>
      </c>
      <c r="H264" s="81">
        <v>64</v>
      </c>
      <c r="I264" s="84" t="str">
        <f>Objects!$AW$67</f>
        <v>Bars (Copper)</v>
      </c>
      <c r="J264" s="81">
        <v>64</v>
      </c>
      <c r="K264" s="84" t="str">
        <f>Objects!$AW$67</f>
        <v>Bars (Copper)</v>
      </c>
      <c r="L264" s="81">
        <v>64</v>
      </c>
      <c r="M264" s="84" t="str">
        <f>Objects!$AW$67</f>
        <v>Bars (Copper)</v>
      </c>
      <c r="N264" s="81">
        <v>64</v>
      </c>
      <c r="O264" s="84" t="str">
        <f>Objects!$AW$67</f>
        <v>Bars (Copper)</v>
      </c>
      <c r="P264" s="81">
        <v>64</v>
      </c>
      <c r="Q264" s="84" t="str">
        <f>Objects!$AW$67</f>
        <v>Bars (Copper)</v>
      </c>
      <c r="R264" s="81">
        <v>64</v>
      </c>
      <c r="S264" s="84"/>
      <c r="T264" s="81"/>
      <c r="U264" s="81"/>
      <c r="V264" s="81"/>
      <c r="W264" s="81"/>
      <c r="X264" s="91"/>
      <c r="AA264" s="81"/>
      <c r="AB264" s="81"/>
      <c r="AC264" s="81"/>
    </row>
    <row r="265" spans="1:29" ht="15" customHeight="1" x14ac:dyDescent="0.25">
      <c r="A265" s="33" t="str">
        <f>[3]Enums!$A$153</f>
        <v>1.3.2</v>
      </c>
      <c r="B265" s="81" t="b">
        <v>1</v>
      </c>
      <c r="C265" s="81" t="b">
        <v>0</v>
      </c>
      <c r="D265" s="81">
        <v>2</v>
      </c>
      <c r="E265" s="84" t="str">
        <f>Objects!$AW$77</f>
        <v>Trove (Copper)</v>
      </c>
      <c r="F265" s="91">
        <v>6</v>
      </c>
      <c r="G265" s="84" t="str">
        <f>Objects!$AW$68</f>
        <v>Stacks (Copper)</v>
      </c>
      <c r="H265" s="81">
        <v>64</v>
      </c>
      <c r="I265" s="84" t="str">
        <f>Objects!$AW$68</f>
        <v>Stacks (Copper)</v>
      </c>
      <c r="J265" s="81">
        <v>64</v>
      </c>
      <c r="K265" s="84" t="str">
        <f>Objects!$AW$68</f>
        <v>Stacks (Copper)</v>
      </c>
      <c r="L265" s="81">
        <v>64</v>
      </c>
      <c r="M265" s="84" t="str">
        <f>Objects!$AW$68</f>
        <v>Stacks (Copper)</v>
      </c>
      <c r="N265" s="81">
        <v>64</v>
      </c>
      <c r="O265" s="84" t="str">
        <f>Objects!$AW$68</f>
        <v>Stacks (Copper)</v>
      </c>
      <c r="P265" s="81">
        <v>64</v>
      </c>
      <c r="Q265" s="84" t="str">
        <f>Objects!$AW$68</f>
        <v>Stacks (Copper)</v>
      </c>
      <c r="R265" s="81">
        <v>64</v>
      </c>
      <c r="S265" s="84"/>
      <c r="T265" s="81"/>
      <c r="U265" s="81"/>
      <c r="V265" s="81"/>
      <c r="W265" s="81"/>
      <c r="X265" s="91"/>
      <c r="AA265" s="81"/>
      <c r="AB265" s="81"/>
      <c r="AC265" s="81"/>
    </row>
    <row r="266" spans="1:29" ht="15" customHeight="1" x14ac:dyDescent="0.25">
      <c r="A266" s="33" t="str">
        <f>[3]Enums!$A$153</f>
        <v>1.3.2</v>
      </c>
      <c r="B266" s="81" t="b">
        <v>1</v>
      </c>
      <c r="C266" s="81" t="b">
        <v>0</v>
      </c>
      <c r="D266" s="81">
        <v>2</v>
      </c>
      <c r="E266" s="84" t="str">
        <f>Objects!$AW$67</f>
        <v>Bars (Copper)</v>
      </c>
      <c r="F266" s="91">
        <v>7</v>
      </c>
      <c r="G266" s="84" t="str">
        <f>Objects!$AW$66</f>
        <v>Coins (Copper)</v>
      </c>
      <c r="H266" s="81">
        <v>64</v>
      </c>
      <c r="I266" s="84" t="str">
        <f>Objects!$AW$66</f>
        <v>Coins (Copper)</v>
      </c>
      <c r="J266" s="81">
        <v>64</v>
      </c>
      <c r="K266" s="84" t="str">
        <f>Objects!$AW$66</f>
        <v>Coins (Copper)</v>
      </c>
      <c r="L266" s="81">
        <v>64</v>
      </c>
      <c r="M266" s="84" t="str">
        <f>Objects!$AW$66</f>
        <v>Coins (Copper)</v>
      </c>
      <c r="N266" s="81">
        <v>64</v>
      </c>
      <c r="O266" s="84" t="str">
        <f>Objects!$AW$66</f>
        <v>Coins (Copper)</v>
      </c>
      <c r="P266" s="81">
        <v>64</v>
      </c>
      <c r="Q266" s="84" t="str">
        <f>Objects!$AW$66</f>
        <v>Coins (Copper)</v>
      </c>
      <c r="R266" s="81">
        <v>64</v>
      </c>
      <c r="S266" s="84" t="str">
        <f>Objects!$AW$66</f>
        <v>Coins (Copper)</v>
      </c>
      <c r="T266" s="81">
        <v>64</v>
      </c>
      <c r="U266" s="81"/>
      <c r="V266" s="81"/>
      <c r="W266" s="81"/>
      <c r="X266" s="91"/>
      <c r="AA266" s="81"/>
      <c r="AB266" s="81"/>
      <c r="AC266" s="81"/>
    </row>
    <row r="267" spans="1:29" ht="15" customHeight="1" x14ac:dyDescent="0.25">
      <c r="A267" s="33" t="str">
        <f>[3]Enums!$A$153</f>
        <v>1.3.2</v>
      </c>
      <c r="B267" s="81" t="b">
        <v>1</v>
      </c>
      <c r="C267" s="81" t="b">
        <v>0</v>
      </c>
      <c r="D267" s="81">
        <v>2</v>
      </c>
      <c r="E267" s="84" t="str">
        <f>Objects!$AW$68</f>
        <v>Stacks (Copper)</v>
      </c>
      <c r="F267" s="91">
        <v>7</v>
      </c>
      <c r="G267" s="84" t="str">
        <f>Objects!$AW$67</f>
        <v>Bars (Copper)</v>
      </c>
      <c r="H267" s="81">
        <v>64</v>
      </c>
      <c r="I267" s="84" t="str">
        <f>Objects!$AW$67</f>
        <v>Bars (Copper)</v>
      </c>
      <c r="J267" s="81">
        <v>64</v>
      </c>
      <c r="K267" s="84" t="str">
        <f>Objects!$AW$67</f>
        <v>Bars (Copper)</v>
      </c>
      <c r="L267" s="81">
        <v>64</v>
      </c>
      <c r="M267" s="84" t="str">
        <f>Objects!$AW$67</f>
        <v>Bars (Copper)</v>
      </c>
      <c r="N267" s="81">
        <v>64</v>
      </c>
      <c r="O267" s="84" t="str">
        <f>Objects!$AW$67</f>
        <v>Bars (Copper)</v>
      </c>
      <c r="P267" s="81">
        <v>64</v>
      </c>
      <c r="Q267" s="84" t="str">
        <f>Objects!$AW$67</f>
        <v>Bars (Copper)</v>
      </c>
      <c r="R267" s="81">
        <v>64</v>
      </c>
      <c r="S267" s="84" t="str">
        <f>Objects!$AW$67</f>
        <v>Bars (Copper)</v>
      </c>
      <c r="T267" s="81">
        <v>64</v>
      </c>
      <c r="U267" s="81"/>
      <c r="V267" s="81"/>
      <c r="W267" s="81"/>
      <c r="X267" s="91"/>
      <c r="AA267" s="81"/>
      <c r="AB267" s="81"/>
      <c r="AC267" s="81"/>
    </row>
    <row r="268" spans="1:29" ht="15" customHeight="1" x14ac:dyDescent="0.25">
      <c r="A268" s="33" t="str">
        <f>[3]Enums!$A$153</f>
        <v>1.3.2</v>
      </c>
      <c r="B268" s="81" t="b">
        <v>1</v>
      </c>
      <c r="C268" s="81" t="b">
        <v>0</v>
      </c>
      <c r="D268" s="81">
        <v>2</v>
      </c>
      <c r="E268" s="84" t="str">
        <f>Objects!$AW$77</f>
        <v>Trove (Copper)</v>
      </c>
      <c r="F268" s="91">
        <v>7</v>
      </c>
      <c r="G268" s="84" t="str">
        <f>Objects!$AW$68</f>
        <v>Stacks (Copper)</v>
      </c>
      <c r="H268" s="81">
        <v>64</v>
      </c>
      <c r="I268" s="84" t="str">
        <f>Objects!$AW$68</f>
        <v>Stacks (Copper)</v>
      </c>
      <c r="J268" s="81">
        <v>64</v>
      </c>
      <c r="K268" s="84" t="str">
        <f>Objects!$AW$68</f>
        <v>Stacks (Copper)</v>
      </c>
      <c r="L268" s="81">
        <v>64</v>
      </c>
      <c r="M268" s="84" t="str">
        <f>Objects!$AW$68</f>
        <v>Stacks (Copper)</v>
      </c>
      <c r="N268" s="81">
        <v>64</v>
      </c>
      <c r="O268" s="84" t="str">
        <f>Objects!$AW$68</f>
        <v>Stacks (Copper)</v>
      </c>
      <c r="P268" s="81">
        <v>64</v>
      </c>
      <c r="Q268" s="84" t="str">
        <f>Objects!$AW$68</f>
        <v>Stacks (Copper)</v>
      </c>
      <c r="R268" s="81">
        <v>64</v>
      </c>
      <c r="S268" s="84" t="str">
        <f>Objects!$AW$68</f>
        <v>Stacks (Copper)</v>
      </c>
      <c r="T268" s="81">
        <v>64</v>
      </c>
      <c r="U268" s="81"/>
      <c r="V268" s="81"/>
      <c r="W268" s="81"/>
      <c r="X268" s="91"/>
      <c r="AA268" s="81"/>
      <c r="AB268" s="81"/>
      <c r="AC268" s="81"/>
    </row>
    <row r="269" spans="1:29" ht="15" customHeight="1" x14ac:dyDescent="0.25">
      <c r="A269" s="33" t="str">
        <f>[3]Enums!$A$153</f>
        <v>1.3.2</v>
      </c>
      <c r="B269" s="81" t="b">
        <v>1</v>
      </c>
      <c r="C269" s="81" t="b">
        <v>0</v>
      </c>
      <c r="D269" s="81">
        <v>2</v>
      </c>
      <c r="E269" s="84" t="str">
        <f>Objects!$AW$67</f>
        <v>Bars (Copper)</v>
      </c>
      <c r="F269" s="91">
        <v>8</v>
      </c>
      <c r="G269" s="84" t="str">
        <f>Objects!$AW$66</f>
        <v>Coins (Copper)</v>
      </c>
      <c r="H269" s="81">
        <v>64</v>
      </c>
      <c r="I269" s="84" t="str">
        <f>Objects!$AW$66</f>
        <v>Coins (Copper)</v>
      </c>
      <c r="J269" s="81">
        <v>64</v>
      </c>
      <c r="K269" s="84" t="str">
        <f>Objects!$AW$66</f>
        <v>Coins (Copper)</v>
      </c>
      <c r="L269" s="81">
        <v>64</v>
      </c>
      <c r="M269" s="84" t="str">
        <f>Objects!$AW$66</f>
        <v>Coins (Copper)</v>
      </c>
      <c r="N269" s="81">
        <v>64</v>
      </c>
      <c r="O269" s="84" t="str">
        <f>Objects!$AW$66</f>
        <v>Coins (Copper)</v>
      </c>
      <c r="P269" s="81">
        <v>64</v>
      </c>
      <c r="Q269" s="84" t="str">
        <f>Objects!$AW$66</f>
        <v>Coins (Copper)</v>
      </c>
      <c r="R269" s="81">
        <v>64</v>
      </c>
      <c r="S269" s="84" t="str">
        <f>Objects!$AW$66</f>
        <v>Coins (Copper)</v>
      </c>
      <c r="T269" s="81">
        <v>64</v>
      </c>
      <c r="U269" s="84" t="str">
        <f>Objects!$AW$66</f>
        <v>Coins (Copper)</v>
      </c>
      <c r="V269" s="81">
        <v>64</v>
      </c>
      <c r="W269" s="81"/>
      <c r="X269" s="91"/>
      <c r="AA269" s="81"/>
      <c r="AB269" s="81"/>
      <c r="AC269" s="81"/>
    </row>
    <row r="270" spans="1:29" ht="15" customHeight="1" x14ac:dyDescent="0.25">
      <c r="A270" s="33" t="str">
        <f>[3]Enums!$A$153</f>
        <v>1.3.2</v>
      </c>
      <c r="B270" s="81" t="b">
        <v>1</v>
      </c>
      <c r="C270" s="81" t="b">
        <v>0</v>
      </c>
      <c r="D270" s="81">
        <v>2</v>
      </c>
      <c r="E270" s="84" t="str">
        <f>Objects!$AW$68</f>
        <v>Stacks (Copper)</v>
      </c>
      <c r="F270" s="91">
        <v>8</v>
      </c>
      <c r="G270" s="84" t="str">
        <f>Objects!$AW$67</f>
        <v>Bars (Copper)</v>
      </c>
      <c r="H270" s="81">
        <v>64</v>
      </c>
      <c r="I270" s="84" t="str">
        <f>Objects!$AW$67</f>
        <v>Bars (Copper)</v>
      </c>
      <c r="J270" s="81">
        <v>64</v>
      </c>
      <c r="K270" s="84" t="str">
        <f>Objects!$AW$67</f>
        <v>Bars (Copper)</v>
      </c>
      <c r="L270" s="81">
        <v>64</v>
      </c>
      <c r="M270" s="84" t="str">
        <f>Objects!$AW$67</f>
        <v>Bars (Copper)</v>
      </c>
      <c r="N270" s="81">
        <v>64</v>
      </c>
      <c r="O270" s="84" t="str">
        <f>Objects!$AW$67</f>
        <v>Bars (Copper)</v>
      </c>
      <c r="P270" s="81">
        <v>64</v>
      </c>
      <c r="Q270" s="84" t="str">
        <f>Objects!$AW$67</f>
        <v>Bars (Copper)</v>
      </c>
      <c r="R270" s="81">
        <v>64</v>
      </c>
      <c r="S270" s="84" t="str">
        <f>Objects!$AW$67</f>
        <v>Bars (Copper)</v>
      </c>
      <c r="T270" s="81">
        <v>64</v>
      </c>
      <c r="U270" s="84" t="str">
        <f>Objects!$AW$67</f>
        <v>Bars (Copper)</v>
      </c>
      <c r="V270" s="81">
        <v>64</v>
      </c>
      <c r="W270" s="81"/>
      <c r="X270" s="91"/>
      <c r="AA270" s="81"/>
      <c r="AB270" s="81"/>
      <c r="AC270" s="81"/>
    </row>
    <row r="271" spans="1:29" ht="15" customHeight="1" x14ac:dyDescent="0.25">
      <c r="A271" s="33" t="str">
        <f>[3]Enums!$A$153</f>
        <v>1.3.2</v>
      </c>
      <c r="B271" s="81" t="b">
        <v>1</v>
      </c>
      <c r="C271" s="81" t="b">
        <v>0</v>
      </c>
      <c r="D271" s="81">
        <v>2</v>
      </c>
      <c r="E271" s="84" t="str">
        <f>Objects!$AW$77</f>
        <v>Trove (Copper)</v>
      </c>
      <c r="F271" s="91">
        <v>8</v>
      </c>
      <c r="G271" s="84" t="str">
        <f>Objects!$AW$68</f>
        <v>Stacks (Copper)</v>
      </c>
      <c r="H271" s="81">
        <v>64</v>
      </c>
      <c r="I271" s="84" t="str">
        <f>Objects!$AW$68</f>
        <v>Stacks (Copper)</v>
      </c>
      <c r="J271" s="81">
        <v>64</v>
      </c>
      <c r="K271" s="84" t="str">
        <f>Objects!$AW$68</f>
        <v>Stacks (Copper)</v>
      </c>
      <c r="L271" s="81">
        <v>64</v>
      </c>
      <c r="M271" s="84" t="str">
        <f>Objects!$AW$68</f>
        <v>Stacks (Copper)</v>
      </c>
      <c r="N271" s="81">
        <v>64</v>
      </c>
      <c r="O271" s="84" t="str">
        <f>Objects!$AW$68</f>
        <v>Stacks (Copper)</v>
      </c>
      <c r="P271" s="81">
        <v>64</v>
      </c>
      <c r="Q271" s="84" t="str">
        <f>Objects!$AW$68</f>
        <v>Stacks (Copper)</v>
      </c>
      <c r="R271" s="81">
        <v>64</v>
      </c>
      <c r="S271" s="84" t="str">
        <f>Objects!$AW$68</f>
        <v>Stacks (Copper)</v>
      </c>
      <c r="T271" s="81">
        <v>64</v>
      </c>
      <c r="U271" s="84" t="str">
        <f>Objects!$AW$68</f>
        <v>Stacks (Copper)</v>
      </c>
      <c r="V271" s="81">
        <v>64</v>
      </c>
      <c r="W271" s="81"/>
      <c r="X271" s="91"/>
      <c r="AA271" s="81"/>
      <c r="AB271" s="81"/>
      <c r="AC271" s="81"/>
    </row>
    <row r="272" spans="1:29" ht="15" customHeight="1" x14ac:dyDescent="0.25">
      <c r="A272" s="33" t="str">
        <f>[3]Enums!$A$153</f>
        <v>1.3.2</v>
      </c>
      <c r="B272" s="81" t="b">
        <v>1</v>
      </c>
      <c r="C272" s="81" t="b">
        <v>0</v>
      </c>
      <c r="D272" s="81">
        <v>2</v>
      </c>
      <c r="E272" s="84" t="str">
        <f>Objects!$AW$67</f>
        <v>Bars (Copper)</v>
      </c>
      <c r="F272" s="91">
        <v>9</v>
      </c>
      <c r="G272" s="84" t="str">
        <f>Objects!$AW$66</f>
        <v>Coins (Copper)</v>
      </c>
      <c r="H272" s="81">
        <v>64</v>
      </c>
      <c r="I272" s="84" t="str">
        <f>Objects!$AW$66</f>
        <v>Coins (Copper)</v>
      </c>
      <c r="J272" s="81">
        <v>64</v>
      </c>
      <c r="K272" s="84" t="str">
        <f>Objects!$AW$66</f>
        <v>Coins (Copper)</v>
      </c>
      <c r="L272" s="81">
        <v>64</v>
      </c>
      <c r="M272" s="84" t="str">
        <f>Objects!$AW$66</f>
        <v>Coins (Copper)</v>
      </c>
      <c r="N272" s="81">
        <v>64</v>
      </c>
      <c r="O272" s="84" t="str">
        <f>Objects!$AW$66</f>
        <v>Coins (Copper)</v>
      </c>
      <c r="P272" s="81">
        <v>64</v>
      </c>
      <c r="Q272" s="84" t="str">
        <f>Objects!$AW$66</f>
        <v>Coins (Copper)</v>
      </c>
      <c r="R272" s="81">
        <v>64</v>
      </c>
      <c r="S272" s="84" t="str">
        <f>Objects!$AW$66</f>
        <v>Coins (Copper)</v>
      </c>
      <c r="T272" s="81">
        <v>64</v>
      </c>
      <c r="U272" s="84" t="str">
        <f>Objects!$AW$66</f>
        <v>Coins (Copper)</v>
      </c>
      <c r="V272" s="81">
        <v>64</v>
      </c>
      <c r="W272" s="84" t="str">
        <f>Objects!$AW$66</f>
        <v>Coins (Copper)</v>
      </c>
      <c r="X272" s="81">
        <v>64</v>
      </c>
      <c r="AA272" s="81"/>
      <c r="AB272" s="81"/>
      <c r="AC272" s="81"/>
    </row>
    <row r="273" spans="1:29" ht="15" customHeight="1" x14ac:dyDescent="0.25">
      <c r="A273" s="33" t="str">
        <f>[3]Enums!$A$153</f>
        <v>1.3.2</v>
      </c>
      <c r="B273" s="81" t="b">
        <v>1</v>
      </c>
      <c r="C273" s="81" t="b">
        <v>0</v>
      </c>
      <c r="D273" s="81">
        <v>2</v>
      </c>
      <c r="E273" s="84" t="str">
        <f>Objects!$AW$68</f>
        <v>Stacks (Copper)</v>
      </c>
      <c r="F273" s="91">
        <v>9</v>
      </c>
      <c r="G273" s="84" t="str">
        <f>Objects!$AW$67</f>
        <v>Bars (Copper)</v>
      </c>
      <c r="H273" s="81">
        <v>64</v>
      </c>
      <c r="I273" s="84" t="str">
        <f>Objects!$AW$67</f>
        <v>Bars (Copper)</v>
      </c>
      <c r="J273" s="81">
        <v>64</v>
      </c>
      <c r="K273" s="84" t="str">
        <f>Objects!$AW$67</f>
        <v>Bars (Copper)</v>
      </c>
      <c r="L273" s="81">
        <v>64</v>
      </c>
      <c r="M273" s="84" t="str">
        <f>Objects!$AW$67</f>
        <v>Bars (Copper)</v>
      </c>
      <c r="N273" s="81">
        <v>64</v>
      </c>
      <c r="O273" s="84" t="str">
        <f>Objects!$AW$67</f>
        <v>Bars (Copper)</v>
      </c>
      <c r="P273" s="81">
        <v>64</v>
      </c>
      <c r="Q273" s="84" t="str">
        <f>Objects!$AW$67</f>
        <v>Bars (Copper)</v>
      </c>
      <c r="R273" s="81">
        <v>64</v>
      </c>
      <c r="S273" s="84" t="str">
        <f>Objects!$AW$67</f>
        <v>Bars (Copper)</v>
      </c>
      <c r="T273" s="81">
        <v>64</v>
      </c>
      <c r="U273" s="84" t="str">
        <f>Objects!$AW$67</f>
        <v>Bars (Copper)</v>
      </c>
      <c r="V273" s="81">
        <v>64</v>
      </c>
      <c r="W273" s="84" t="str">
        <f>Objects!$AW$67</f>
        <v>Bars (Copper)</v>
      </c>
      <c r="X273" s="81">
        <v>64</v>
      </c>
      <c r="AA273" s="81"/>
      <c r="AB273" s="81"/>
      <c r="AC273" s="81"/>
    </row>
    <row r="274" spans="1:29" ht="15" customHeight="1" x14ac:dyDescent="0.25">
      <c r="A274" s="33" t="str">
        <f>[3]Enums!$A$153</f>
        <v>1.3.2</v>
      </c>
      <c r="B274" s="81" t="b">
        <v>1</v>
      </c>
      <c r="C274" s="81" t="b">
        <v>0</v>
      </c>
      <c r="D274" s="81">
        <v>2</v>
      </c>
      <c r="E274" s="84" t="str">
        <f>Objects!$AW$77</f>
        <v>Trove (Copper)</v>
      </c>
      <c r="F274" s="91">
        <v>9</v>
      </c>
      <c r="G274" s="84" t="str">
        <f>Objects!$AW$68</f>
        <v>Stacks (Copper)</v>
      </c>
      <c r="H274" s="81">
        <v>64</v>
      </c>
      <c r="I274" s="84" t="str">
        <f>Objects!$AW$68</f>
        <v>Stacks (Copper)</v>
      </c>
      <c r="J274" s="81">
        <v>64</v>
      </c>
      <c r="K274" s="84" t="str">
        <f>Objects!$AW$68</f>
        <v>Stacks (Copper)</v>
      </c>
      <c r="L274" s="81">
        <v>64</v>
      </c>
      <c r="M274" s="84" t="str">
        <f>Objects!$AW$68</f>
        <v>Stacks (Copper)</v>
      </c>
      <c r="N274" s="81">
        <v>64</v>
      </c>
      <c r="O274" s="84" t="str">
        <f>Objects!$AW$68</f>
        <v>Stacks (Copper)</v>
      </c>
      <c r="P274" s="81">
        <v>64</v>
      </c>
      <c r="Q274" s="84" t="str">
        <f>Objects!$AW$68</f>
        <v>Stacks (Copper)</v>
      </c>
      <c r="R274" s="81">
        <v>64</v>
      </c>
      <c r="S274" s="84" t="str">
        <f>Objects!$AW$68</f>
        <v>Stacks (Copper)</v>
      </c>
      <c r="T274" s="81">
        <v>64</v>
      </c>
      <c r="U274" s="84" t="str">
        <f>Objects!$AW$68</f>
        <v>Stacks (Copper)</v>
      </c>
      <c r="V274" s="81">
        <v>64</v>
      </c>
      <c r="W274" s="84" t="str">
        <f>Objects!$AW$68</f>
        <v>Stacks (Copper)</v>
      </c>
      <c r="X274" s="81">
        <v>64</v>
      </c>
      <c r="AA274" s="81"/>
      <c r="AB274" s="81"/>
      <c r="AC274" s="81"/>
    </row>
    <row r="275" spans="1:29" ht="15" customHeight="1" x14ac:dyDescent="0.25">
      <c r="A275" s="33" t="str">
        <f>[3]Enums!$A$153</f>
        <v>1.3.2</v>
      </c>
      <c r="B275" s="81" t="b">
        <v>1</v>
      </c>
      <c r="C275" s="81" t="b">
        <v>1</v>
      </c>
      <c r="D275" s="81">
        <v>8</v>
      </c>
      <c r="E275" s="84" t="str">
        <f>Objects!$AH$2</f>
        <v>Solar Cell</v>
      </c>
      <c r="F275" s="91">
        <v>1</v>
      </c>
      <c r="G275" s="84" t="str">
        <f>Objects!$AG$7</f>
        <v>Wafer (Solar Cell)</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[3]Enums!$A$153</f>
        <v>1.3.2</v>
      </c>
      <c r="B276" s="81" t="b">
        <v>1</v>
      </c>
      <c r="C276" s="81" t="b">
        <v>1</v>
      </c>
      <c r="D276" s="81">
        <v>8</v>
      </c>
      <c r="E276" s="84" t="str">
        <f>Objects!$AH$3</f>
        <v>Processor</v>
      </c>
      <c r="F276" s="91">
        <v>8</v>
      </c>
      <c r="G276" s="84" t="str">
        <f>Objects!$AG$15</f>
        <v>Wafer (Processor)</v>
      </c>
      <c r="H276" s="81">
        <v>1</v>
      </c>
      <c r="I276" s="81"/>
      <c r="J276" s="81"/>
      <c r="K276" s="81"/>
      <c r="L276" s="91"/>
      <c r="M276" s="84"/>
      <c r="N276" s="81"/>
      <c r="O276" s="81"/>
      <c r="P276" s="81"/>
      <c r="Q276" s="81"/>
      <c r="R276" s="91"/>
      <c r="S276" s="84"/>
      <c r="T276" s="81"/>
      <c r="U276" s="81"/>
      <c r="V276" s="81"/>
      <c r="W276" s="81"/>
      <c r="X276" s="91"/>
      <c r="AA276" s="81"/>
      <c r="AB276" s="81"/>
      <c r="AC276" s="81"/>
    </row>
    <row r="277" spans="1:29" ht="15" customHeight="1" x14ac:dyDescent="0.25">
      <c r="A277" s="33" t="str">
        <f>[3]Enums!$A$153</f>
        <v>1.3.2</v>
      </c>
      <c r="B277" s="81" t="b">
        <v>1</v>
      </c>
      <c r="C277" s="81" t="b">
        <v>1</v>
      </c>
      <c r="D277" s="81">
        <v>8</v>
      </c>
      <c r="E277" s="84" t="str">
        <f>Objects!$AH$4</f>
        <v>Temperature Sensor</v>
      </c>
      <c r="F277" s="91">
        <v>32</v>
      </c>
      <c r="G277" s="84" t="str">
        <f>Objects!$AG$20</f>
        <v>Wafer (Temperature Sensor)</v>
      </c>
      <c r="H277" s="81">
        <v>1</v>
      </c>
      <c r="I277" s="81"/>
      <c r="J277" s="81"/>
      <c r="K277" s="81"/>
      <c r="L277" s="91"/>
      <c r="M277" s="84"/>
      <c r="N277" s="81"/>
      <c r="O277" s="81"/>
      <c r="P277" s="81"/>
      <c r="Q277" s="81"/>
      <c r="R277" s="91"/>
      <c r="S277" s="84"/>
      <c r="T277" s="81"/>
      <c r="U277" s="81"/>
      <c r="V277" s="81"/>
      <c r="W277" s="81"/>
      <c r="X277" s="91"/>
      <c r="AA277" s="81"/>
      <c r="AB277" s="81"/>
      <c r="AC277" s="81"/>
    </row>
    <row r="278" spans="1:29" ht="15" customHeight="1" x14ac:dyDescent="0.25">
      <c r="A278" s="33" t="str">
        <f>[3]Enums!$A$153</f>
        <v>1.3.2</v>
      </c>
      <c r="B278" s="81" t="b">
        <v>1</v>
      </c>
      <c r="C278" s="81" t="b">
        <v>1</v>
      </c>
      <c r="D278" s="81">
        <v>8</v>
      </c>
      <c r="E278" s="84" t="str">
        <f>Objects!$AH$5</f>
        <v>Pressure Sensor</v>
      </c>
      <c r="F278" s="91">
        <v>32</v>
      </c>
      <c r="G278" s="84" t="str">
        <f>Objects!$AG$25</f>
        <v>Wafer (Pressure Sensor)</v>
      </c>
      <c r="H278" s="81">
        <v>1</v>
      </c>
      <c r="I278" s="81"/>
      <c r="J278" s="81"/>
      <c r="K278" s="81"/>
      <c r="L278" s="91"/>
      <c r="M278" s="84"/>
      <c r="N278" s="81"/>
      <c r="O278" s="81"/>
      <c r="P278" s="81"/>
      <c r="Q278" s="81"/>
      <c r="R278" s="91"/>
      <c r="S278" s="84"/>
      <c r="T278" s="81"/>
      <c r="U278" s="81"/>
      <c r="V278" s="81"/>
      <c r="W278" s="81"/>
      <c r="X278" s="91"/>
      <c r="AA278" s="81"/>
      <c r="AB278" s="81"/>
      <c r="AC278" s="81"/>
    </row>
    <row r="279" spans="1:29" ht="15" customHeight="1" x14ac:dyDescent="0.25">
      <c r="A279" s="33" t="str">
        <f>[3]Enums!$A$153</f>
        <v>1.3.2</v>
      </c>
      <c r="B279" s="81" t="b">
        <v>1</v>
      </c>
      <c r="C279" s="81" t="b">
        <v>1</v>
      </c>
      <c r="D279" s="81">
        <v>8</v>
      </c>
      <c r="E279" s="84" t="str">
        <f>Objects!$AH$6</f>
        <v>Low Power Radio</v>
      </c>
      <c r="F279" s="91">
        <v>8</v>
      </c>
      <c r="G279" s="84" t="str">
        <f>Objects!$AG$33</f>
        <v>Wafer (Low Power Radio)</v>
      </c>
      <c r="H279" s="81">
        <v>1</v>
      </c>
      <c r="I279" s="81"/>
      <c r="J279" s="81"/>
      <c r="K279" s="81"/>
      <c r="L279" s="91"/>
      <c r="M279" s="84"/>
      <c r="N279" s="81"/>
      <c r="O279" s="81"/>
      <c r="P279" s="81"/>
      <c r="Q279" s="81"/>
      <c r="R279" s="91"/>
      <c r="S279" s="84"/>
      <c r="T279" s="81"/>
      <c r="U279" s="81"/>
      <c r="V279" s="81"/>
      <c r="W279" s="81"/>
      <c r="X279" s="91"/>
      <c r="AA279" s="81"/>
      <c r="AB279" s="81"/>
      <c r="AC279" s="81"/>
    </row>
    <row r="280" spans="1:29" ht="15" customHeight="1" x14ac:dyDescent="0.25">
      <c r="A280" s="33" t="str">
        <f>[3]Enums!$A$153</f>
        <v>1.3.2</v>
      </c>
      <c r="B280" s="81" t="b">
        <v>1</v>
      </c>
      <c r="C280" s="81" t="b">
        <v>1</v>
      </c>
      <c r="D280" s="81">
        <v>8</v>
      </c>
      <c r="E280" s="84" t="str">
        <f>Objects!$AH$7</f>
        <v>DSP</v>
      </c>
      <c r="F280" s="91">
        <v>16</v>
      </c>
      <c r="G280" s="84" t="str">
        <f>Objects!$AG$41</f>
        <v>Wafer (DSP)</v>
      </c>
      <c r="H280" s="81">
        <v>1</v>
      </c>
      <c r="I280" s="81"/>
      <c r="J280" s="81"/>
      <c r="K280" s="81"/>
      <c r="L280" s="91"/>
      <c r="M280" s="84"/>
      <c r="N280" s="81"/>
      <c r="O280" s="81"/>
      <c r="P280" s="81"/>
      <c r="Q280" s="81"/>
      <c r="R280" s="91"/>
      <c r="S280" s="84"/>
      <c r="T280" s="81"/>
      <c r="U280" s="81"/>
      <c r="V280" s="81"/>
      <c r="W280" s="81"/>
      <c r="X280" s="91"/>
      <c r="AA280" s="81"/>
      <c r="AB280" s="81"/>
      <c r="AC280" s="81"/>
    </row>
    <row r="281" spans="1:29" ht="15" customHeight="1" x14ac:dyDescent="0.25">
      <c r="A281" s="33" t="str">
        <f>[3]Enums!$A$153</f>
        <v>1.3.2</v>
      </c>
      <c r="B281" s="81" t="b">
        <v>1</v>
      </c>
      <c r="C281" s="81" t="b">
        <v>1</v>
      </c>
      <c r="D281" s="81">
        <v>8</v>
      </c>
      <c r="E281" s="84" t="str">
        <f>Objects!$AH$8</f>
        <v>Digital Analog Convertor</v>
      </c>
      <c r="F281" s="91">
        <v>16</v>
      </c>
      <c r="G281" s="84" t="str">
        <f>Objects!$AG$46</f>
        <v>Wafer (Digital Analog Convertor)</v>
      </c>
      <c r="H281" s="81">
        <v>1</v>
      </c>
      <c r="I281" s="81"/>
      <c r="J281" s="81"/>
      <c r="K281" s="81"/>
      <c r="L281" s="91"/>
      <c r="M281" s="84"/>
      <c r="N281" s="81"/>
      <c r="O281" s="81"/>
      <c r="P281" s="81"/>
      <c r="Q281" s="81"/>
      <c r="R281" s="91"/>
      <c r="S281" s="84"/>
      <c r="T281" s="81"/>
      <c r="U281" s="81"/>
      <c r="V281" s="81"/>
      <c r="W281" s="81"/>
      <c r="X281" s="91"/>
      <c r="AA281" s="81"/>
      <c r="AB281" s="81"/>
      <c r="AC281" s="81"/>
    </row>
    <row r="282" spans="1:29" ht="15" customHeight="1" x14ac:dyDescent="0.25">
      <c r="A282" s="33" t="str">
        <f>[3]Enums!$A$153</f>
        <v>1.3.2</v>
      </c>
      <c r="B282" s="81" t="b">
        <v>1</v>
      </c>
      <c r="C282" s="81" t="b">
        <v>1</v>
      </c>
      <c r="D282" s="81">
        <v>8</v>
      </c>
      <c r="E282" s="84" t="str">
        <f>Objects!$AH$9</f>
        <v>Amplifier</v>
      </c>
      <c r="F282" s="91">
        <v>32</v>
      </c>
      <c r="G282" s="84" t="str">
        <f>Objects!$AG$51</f>
        <v>Wafer (Amplifier)</v>
      </c>
      <c r="H282" s="81">
        <v>1</v>
      </c>
      <c r="I282" s="81"/>
      <c r="J282" s="81"/>
      <c r="K282" s="81"/>
      <c r="L282" s="91"/>
      <c r="M282" s="84"/>
      <c r="N282" s="81"/>
      <c r="O282" s="81"/>
      <c r="P282" s="81"/>
      <c r="Q282" s="81"/>
      <c r="R282" s="91"/>
      <c r="S282" s="84"/>
      <c r="T282" s="81"/>
      <c r="U282" s="81"/>
      <c r="V282" s="81"/>
      <c r="W282" s="81"/>
      <c r="X282" s="91"/>
      <c r="AA282" s="81"/>
      <c r="AB282" s="81"/>
      <c r="AC282" s="81"/>
    </row>
    <row r="283" spans="1:29" ht="15" customHeight="1" x14ac:dyDescent="0.25">
      <c r="A283" s="33" t="str">
        <f>[3]Enums!$A$153</f>
        <v>1.3.2</v>
      </c>
      <c r="B283" s="81" t="b">
        <v>1</v>
      </c>
      <c r="C283" s="81" t="b">
        <v>1</v>
      </c>
      <c r="D283" s="81">
        <v>8</v>
      </c>
      <c r="E283" s="84" t="str">
        <f>Objects!$AH$10</f>
        <v>OLED Array</v>
      </c>
      <c r="F283" s="91">
        <v>1</v>
      </c>
      <c r="G283" s="84" t="str">
        <f>Objects!$AG$56</f>
        <v>Wafer (OLED Array)</v>
      </c>
      <c r="H283" s="81">
        <v>1</v>
      </c>
      <c r="I283" s="81"/>
      <c r="J283" s="81"/>
      <c r="K283" s="81"/>
      <c r="L283" s="91"/>
      <c r="M283" s="84"/>
      <c r="N283" s="81"/>
      <c r="O283" s="81"/>
      <c r="P283" s="81"/>
      <c r="Q283" s="81"/>
      <c r="R283" s="91"/>
      <c r="S283" s="84"/>
      <c r="T283" s="81"/>
      <c r="U283" s="81"/>
      <c r="V283" s="81"/>
      <c r="W283" s="81"/>
      <c r="X283" s="91"/>
      <c r="AA283" s="81"/>
      <c r="AB283" s="81"/>
      <c r="AC283" s="81"/>
    </row>
    <row r="284" spans="1:29" ht="15" customHeight="1" x14ac:dyDescent="0.25">
      <c r="A284" s="33" t="str">
        <f>[3]Enums!$A$153</f>
        <v>1.3.2</v>
      </c>
      <c r="B284" s="81" t="b">
        <v>1</v>
      </c>
      <c r="C284" s="81" t="b">
        <v>0</v>
      </c>
      <c r="D284" s="81">
        <v>8</v>
      </c>
      <c r="E284" s="84" t="str">
        <f>Objects!$AT$22</f>
        <v>Solar Array</v>
      </c>
      <c r="F284" s="91">
        <v>1</v>
      </c>
      <c r="G284" s="84" t="str">
        <f>Objects!$AH$2</f>
        <v>Solar Cell</v>
      </c>
      <c r="H284" s="91">
        <v>1</v>
      </c>
      <c r="I284" s="84" t="str">
        <f>Objects!$AH$2</f>
        <v>Solar Cell</v>
      </c>
      <c r="J284" s="91">
        <v>1</v>
      </c>
      <c r="K284" s="84" t="str">
        <f>Objects!$AH$2</f>
        <v>Solar Cell</v>
      </c>
      <c r="L284" s="91">
        <v>1</v>
      </c>
      <c r="M284" s="84"/>
      <c r="N284" s="81"/>
      <c r="O284" s="81" t="str">
        <f>Objects!$AZ$154</f>
        <v>Redstone Block</v>
      </c>
      <c r="P284" s="81">
        <v>1</v>
      </c>
      <c r="Q284" s="81"/>
      <c r="R284" s="91"/>
      <c r="S284" s="84"/>
      <c r="T284" s="81"/>
      <c r="U284" s="81"/>
      <c r="V284" s="81"/>
      <c r="W284" s="81"/>
      <c r="X284" s="91"/>
      <c r="AA284" s="81"/>
      <c r="AB284" s="81"/>
      <c r="AC284" s="81"/>
    </row>
    <row r="285" spans="1:29" ht="15" customHeight="1" x14ac:dyDescent="0.25">
      <c r="A285" s="33" t="str">
        <f>[3]Enums!$A$153</f>
        <v>1.3.2</v>
      </c>
      <c r="B285" s="81" t="b">
        <v>1</v>
      </c>
      <c r="C285" s="81" t="b">
        <v>0</v>
      </c>
      <c r="D285" s="81">
        <v>8</v>
      </c>
      <c r="E285" s="84" t="str">
        <f>Objects!$AW$70</f>
        <v>254 nm UV Bulbs</v>
      </c>
      <c r="F285" s="91">
        <v>32</v>
      </c>
      <c r="G285" s="84" t="str">
        <f>Objects!$AZ$104</f>
        <v>Glass Pane</v>
      </c>
      <c r="H285" s="81">
        <v>1</v>
      </c>
      <c r="I285" s="84" t="str">
        <f>Objects!$AZ$104</f>
        <v>Glass Pane</v>
      </c>
      <c r="J285" s="81">
        <v>1</v>
      </c>
      <c r="K285" s="84" t="str">
        <f>Objects!$AZ$104</f>
        <v>Glass Pane</v>
      </c>
      <c r="L285" s="81">
        <v>1</v>
      </c>
      <c r="M285" s="81" t="str">
        <f>Objects!$AE$14</f>
        <v>Hose (Low Pressure)</v>
      </c>
      <c r="N285" s="81">
        <v>1</v>
      </c>
      <c r="O285" s="81" t="str">
        <f>Objects!$R$81</f>
        <v>Vial (Mercury)</v>
      </c>
      <c r="P285" s="81">
        <v>1</v>
      </c>
      <c r="Q285" s="81" t="str">
        <f>Objects!$AY$77</f>
        <v>Redstone</v>
      </c>
      <c r="R285" s="91">
        <v>1</v>
      </c>
      <c r="S285" s="84" t="str">
        <f>Objects!$AZ$104</f>
        <v>Glass Pane</v>
      </c>
      <c r="T285" s="81">
        <v>1</v>
      </c>
      <c r="U285" s="84" t="str">
        <f>Objects!$AZ$104</f>
        <v>Glass Pane</v>
      </c>
      <c r="V285" s="81">
        <v>1</v>
      </c>
      <c r="W285" s="84" t="str">
        <f>Objects!$AZ$104</f>
        <v>Glass Pane</v>
      </c>
      <c r="X285" s="81">
        <v>1</v>
      </c>
      <c r="AA285" s="81"/>
      <c r="AB285" s="81"/>
      <c r="AC285" s="81"/>
    </row>
    <row r="286" spans="1:29" ht="15" customHeight="1" x14ac:dyDescent="0.25">
      <c r="A286" s="33" t="str">
        <f>[3]Enums!$A$153</f>
        <v>1.3.2</v>
      </c>
      <c r="B286" s="81" t="b">
        <v>1</v>
      </c>
      <c r="C286" s="81" t="b">
        <v>0</v>
      </c>
      <c r="D286" s="81">
        <v>8</v>
      </c>
      <c r="E286" s="84" t="str">
        <f>Objects!$AW$69</f>
        <v>365 nm UV Bulbs</v>
      </c>
      <c r="F286" s="91">
        <v>32</v>
      </c>
      <c r="G286" s="84" t="str">
        <f>Objects!$AZ$104</f>
        <v>Glass Pane</v>
      </c>
      <c r="H286" s="81">
        <v>1</v>
      </c>
      <c r="I286" s="84" t="str">
        <f>Objects!$AZ$104</f>
        <v>Glass Pane</v>
      </c>
      <c r="J286" s="81">
        <v>1</v>
      </c>
      <c r="K286" s="84" t="str">
        <f>Objects!$AZ$104</f>
        <v>Glass Pane</v>
      </c>
      <c r="L286" s="81">
        <v>1</v>
      </c>
      <c r="M286" s="81" t="str">
        <f>Objects!$AE$145</f>
        <v>Hose (Medium Pressure)</v>
      </c>
      <c r="N286" s="81">
        <v>1</v>
      </c>
      <c r="O286" s="81" t="str">
        <f>Objects!$R$81</f>
        <v>Vial (Mercury)</v>
      </c>
      <c r="P286" s="81">
        <v>1</v>
      </c>
      <c r="Q286" s="81" t="str">
        <f>Objects!$AY$77</f>
        <v>Redstone</v>
      </c>
      <c r="R286" s="91">
        <v>1</v>
      </c>
      <c r="S286" s="84" t="str">
        <f>Objects!$AZ$104</f>
        <v>Glass Pane</v>
      </c>
      <c r="T286" s="81">
        <v>1</v>
      </c>
      <c r="U286" s="84" t="str">
        <f>Objects!$AZ$104</f>
        <v>Glass Pane</v>
      </c>
      <c r="V286" s="81">
        <v>1</v>
      </c>
      <c r="W286" s="84" t="str">
        <f>Objects!$AZ$104</f>
        <v>Glass Pane</v>
      </c>
      <c r="X286" s="81">
        <v>1</v>
      </c>
      <c r="AA286" s="81"/>
      <c r="AB286" s="81"/>
      <c r="AC286" s="81"/>
    </row>
    <row r="287" spans="1:29" ht="15" customHeight="1" x14ac:dyDescent="0.25">
      <c r="A287" s="33" t="str">
        <f>[3]Enums!$A$153</f>
        <v>1.3.2</v>
      </c>
      <c r="B287" s="81" t="b">
        <v>1</v>
      </c>
      <c r="C287" s="81" t="b">
        <v>0</v>
      </c>
      <c r="D287" s="81">
        <v>2</v>
      </c>
      <c r="E287" s="84" t="str">
        <f>Objects!$AW$71</f>
        <v>Voice Cone</v>
      </c>
      <c r="F287" s="91">
        <v>1</v>
      </c>
      <c r="G287" s="84" t="str">
        <f>Objects!$V$67</f>
        <v>Bag (PolyIsoPrene Pellets)</v>
      </c>
      <c r="H287" s="81">
        <v>1</v>
      </c>
      <c r="I287" s="81"/>
      <c r="J287" s="81"/>
      <c r="K287" s="84" t="str">
        <f>Objects!$V$67</f>
        <v>Bag (PolyIsoPrene Pellets)</v>
      </c>
      <c r="L287" s="81">
        <v>1</v>
      </c>
      <c r="M287" s="84" t="str">
        <f>Objects!$V$67</f>
        <v>Bag (PolyIsoPrene Pellets)</v>
      </c>
      <c r="N287" s="81">
        <v>1</v>
      </c>
      <c r="O287" s="81" t="str">
        <f>Objects!$AZ$154</f>
        <v>Redstone Block</v>
      </c>
      <c r="P287" s="81">
        <v>1</v>
      </c>
      <c r="Q287" s="84" t="str">
        <f>Objects!$V$67</f>
        <v>Bag (PolyIsoPrene Pellets)</v>
      </c>
      <c r="R287" s="81">
        <v>1</v>
      </c>
      <c r="S287" s="84"/>
      <c r="T287" s="81"/>
      <c r="U287" s="84" t="str">
        <f>Objects!$V$67</f>
        <v>Bag (PolyIsoPrene Pellets)</v>
      </c>
      <c r="V287" s="81">
        <v>1</v>
      </c>
      <c r="W287" s="81"/>
      <c r="X287" s="91"/>
      <c r="AA287" s="81"/>
      <c r="AB287" s="81"/>
      <c r="AC287" s="81"/>
    </row>
    <row r="288" spans="1:29" ht="15" customHeight="1" x14ac:dyDescent="0.25">
      <c r="A288" s="33" t="str">
        <f>[3]Enums!$A$153</f>
        <v>1.3.2</v>
      </c>
      <c r="B288" s="81" t="b">
        <v>1</v>
      </c>
      <c r="C288" s="81" t="b">
        <v>0</v>
      </c>
      <c r="D288" s="81">
        <v>4</v>
      </c>
      <c r="E288" s="84" t="str">
        <f>Objects!$AW$72</f>
        <v>Megaphone</v>
      </c>
      <c r="F288" s="91">
        <v>1</v>
      </c>
      <c r="G288" s="84" t="str">
        <f>Objects!$V$23</f>
        <v>Bag (Low Density PolyEthylene Pellets)</v>
      </c>
      <c r="H288" s="81">
        <v>1</v>
      </c>
      <c r="I288" s="81"/>
      <c r="J288" s="81"/>
      <c r="K288" s="84" t="str">
        <f>Objects!$V$23</f>
        <v>Bag (Low Density PolyEthylene Pellets)</v>
      </c>
      <c r="L288" s="81">
        <v>1</v>
      </c>
      <c r="M288" s="84" t="str">
        <f>Objects!$V$23</f>
        <v>Bag (Low Density PolyEthylene Pellets)</v>
      </c>
      <c r="N288" s="81">
        <v>1</v>
      </c>
      <c r="O288" s="81" t="str">
        <f>Objects!$AZ$154</f>
        <v>Redstone Block</v>
      </c>
      <c r="P288" s="81">
        <v>1</v>
      </c>
      <c r="Q288" s="84" t="str">
        <f>Objects!$V$23</f>
        <v>Bag (Low Density PolyEthylene Pellets)</v>
      </c>
      <c r="R288" s="81">
        <v>1</v>
      </c>
      <c r="S288" s="84"/>
      <c r="T288" s="81"/>
      <c r="U288" s="84" t="str">
        <f>Objects!$V$23</f>
        <v>Bag (Low Density PolyEthylene Pellets)</v>
      </c>
      <c r="V288" s="81">
        <v>1</v>
      </c>
      <c r="W288" s="81"/>
      <c r="X288" s="91"/>
      <c r="AA288" s="81"/>
      <c r="AB288" s="81"/>
      <c r="AC288" s="81"/>
    </row>
    <row r="289" spans="1:29" ht="15" customHeight="1" x14ac:dyDescent="0.25">
      <c r="A289" s="33" t="str">
        <f>[3]Enums!$A$153</f>
        <v>1.3.2</v>
      </c>
      <c r="B289" s="81" t="b">
        <v>1</v>
      </c>
      <c r="C289" s="81" t="b">
        <v>0</v>
      </c>
      <c r="D289" s="81">
        <v>4</v>
      </c>
      <c r="E289" s="84" t="str">
        <f>Objects!$AW$72</f>
        <v>Megaphone</v>
      </c>
      <c r="F289" s="91">
        <v>1</v>
      </c>
      <c r="G289" s="84" t="str">
        <f>Objects!$V$84</f>
        <v>Bag (PolyPropylene Pellets)</v>
      </c>
      <c r="H289" s="81">
        <v>1</v>
      </c>
      <c r="I289" s="81"/>
      <c r="J289" s="81"/>
      <c r="K289" s="84" t="str">
        <f>Objects!$V$84</f>
        <v>Bag (PolyPropylene Pellets)</v>
      </c>
      <c r="L289" s="81">
        <v>1</v>
      </c>
      <c r="M289" s="84" t="str">
        <f>Objects!$V$84</f>
        <v>Bag (PolyPropylene Pellets)</v>
      </c>
      <c r="N289" s="81">
        <v>1</v>
      </c>
      <c r="O289" s="81" t="str">
        <f>Objects!$AZ$154</f>
        <v>Redstone Block</v>
      </c>
      <c r="P289" s="81">
        <v>1</v>
      </c>
      <c r="Q289" s="84" t="str">
        <f>Objects!$V$84</f>
        <v>Bag (PolyPropylene Pellets)</v>
      </c>
      <c r="R289" s="81">
        <v>1</v>
      </c>
      <c r="S289" s="84"/>
      <c r="T289" s="81"/>
      <c r="U289" s="84" t="str">
        <f>Objects!$V$84</f>
        <v>Bag (PolyPropylene Pellets)</v>
      </c>
      <c r="V289" s="81">
        <v>1</v>
      </c>
      <c r="W289" s="81"/>
      <c r="X289" s="91"/>
      <c r="AA289" s="81"/>
      <c r="AB289" s="81"/>
      <c r="AC289" s="81"/>
    </row>
    <row r="290" spans="1:29" ht="15" customHeight="1" x14ac:dyDescent="0.25">
      <c r="A290" s="33" t="str">
        <f>[3]Enums!$A$153</f>
        <v>1.3.2</v>
      </c>
      <c r="B290" s="81" t="b">
        <v>1</v>
      </c>
      <c r="C290" s="81" t="b">
        <v>0</v>
      </c>
      <c r="D290" s="81">
        <v>8</v>
      </c>
      <c r="E290" s="84" t="str">
        <f>Objects!$AW$73</f>
        <v>HAM Radio</v>
      </c>
      <c r="F290" s="91">
        <v>1</v>
      </c>
      <c r="G290" s="84" t="str">
        <f>Objects!$AH$6</f>
        <v>Low Power Radio</v>
      </c>
      <c r="H290" s="81">
        <v>1</v>
      </c>
      <c r="I290" s="84" t="str">
        <f>Objects!$AE$153</f>
        <v>HAM Radio Case (SAN)</v>
      </c>
      <c r="J290" s="81">
        <v>1</v>
      </c>
      <c r="K290" s="84" t="str">
        <f>Objects!$AH$9</f>
        <v>Amplifier</v>
      </c>
      <c r="L290" s="91">
        <v>1</v>
      </c>
      <c r="S290" s="84"/>
      <c r="T290" s="81"/>
      <c r="U290" s="81"/>
      <c r="V290" s="81"/>
      <c r="W290" s="81"/>
      <c r="X290" s="91"/>
      <c r="AA290" s="81"/>
      <c r="AB290" s="81"/>
      <c r="AC290" s="81"/>
    </row>
    <row r="291" spans="1:29" ht="15" customHeight="1" x14ac:dyDescent="0.25">
      <c r="A291" s="33" t="str">
        <f>[3]Enums!$A$153</f>
        <v>1.3.2</v>
      </c>
      <c r="B291" s="81" t="b">
        <v>1</v>
      </c>
      <c r="C291" s="81" t="b">
        <v>0</v>
      </c>
      <c r="D291" s="81">
        <v>8</v>
      </c>
      <c r="E291" s="84" t="str">
        <f>Objects!$AW$74</f>
        <v>Walky Talky</v>
      </c>
      <c r="F291" s="91">
        <v>1</v>
      </c>
      <c r="G291" s="84" t="str">
        <f>Objects!$AH$6</f>
        <v>Low Power Radio</v>
      </c>
      <c r="H291" s="81">
        <v>1</v>
      </c>
      <c r="I291" s="84" t="str">
        <f>Objects!$AE$152</f>
        <v>Walky Talky Case (SAN)</v>
      </c>
      <c r="J291" s="81">
        <v>1</v>
      </c>
      <c r="K291" s="84"/>
      <c r="L291" s="91"/>
      <c r="S291" s="84"/>
      <c r="T291" s="81"/>
      <c r="U291" s="84"/>
      <c r="V291" s="91"/>
      <c r="W291" s="81"/>
      <c r="X291" s="91"/>
      <c r="AA291" s="81"/>
      <c r="AB291" s="81"/>
      <c r="AC291" s="81"/>
    </row>
    <row r="292" spans="1:29" ht="15" customHeight="1" x14ac:dyDescent="0.25">
      <c r="A292" s="33" t="str">
        <f>[3]Enums!$A$153</f>
        <v>1.3.2</v>
      </c>
      <c r="B292" s="81" t="b">
        <v>1</v>
      </c>
      <c r="C292" s="81" t="b">
        <v>0</v>
      </c>
      <c r="D292" s="81">
        <v>8</v>
      </c>
      <c r="E292" s="84" t="str">
        <f>Objects!$AW$75</f>
        <v>Cell Phone</v>
      </c>
      <c r="F292" s="91">
        <v>1</v>
      </c>
      <c r="G292" s="84" t="str">
        <f>Objects!$AH$6</f>
        <v>Low Power Radio</v>
      </c>
      <c r="H292" s="81">
        <v>1</v>
      </c>
      <c r="I292" s="84" t="str">
        <f>Objects!$AE$151</f>
        <v>Cell Phone Case (SAN)</v>
      </c>
      <c r="J292" s="81">
        <v>1</v>
      </c>
      <c r="K292" s="84" t="str">
        <f>Objects!$AH$10</f>
        <v>OLED Array</v>
      </c>
      <c r="L292" s="91">
        <v>1</v>
      </c>
      <c r="M292" s="84" t="str">
        <f>Objects!$AH$3</f>
        <v>Processor</v>
      </c>
      <c r="N292" s="81">
        <v>1</v>
      </c>
      <c r="O292" s="84" t="str">
        <f>Objects!$AH$9</f>
        <v>Amplifier</v>
      </c>
      <c r="P292" s="91">
        <v>1</v>
      </c>
      <c r="Q292" s="84" t="str">
        <f>Objects!$AH$8</f>
        <v>Digital Analog Convertor</v>
      </c>
      <c r="R292" s="81">
        <v>1</v>
      </c>
      <c r="U292" s="84" t="str">
        <f>Objects!$AE$151</f>
        <v>Cell Phone Case (SAN)</v>
      </c>
      <c r="V292" s="81">
        <v>1</v>
      </c>
      <c r="W292" s="84"/>
      <c r="X292" s="91"/>
      <c r="AA292" s="81"/>
      <c r="AB292" s="81"/>
      <c r="AC292" s="81"/>
    </row>
    <row r="293" spans="1:29" ht="15" customHeight="1" x14ac:dyDescent="0.25">
      <c r="A293" s="33" t="str">
        <f>[3]Enums!$A$154</f>
        <v>1.3.3</v>
      </c>
      <c r="B293" s="81" t="b">
        <v>1</v>
      </c>
      <c r="C293" s="81" t="b">
        <v>0</v>
      </c>
      <c r="D293" s="81">
        <v>8</v>
      </c>
      <c r="E293" s="84" t="str">
        <f>Objects!AW76</f>
        <v>Smart Phone</v>
      </c>
      <c r="F293" s="91">
        <v>1</v>
      </c>
      <c r="G293" s="84" t="str">
        <f>Objects!$AH$6</f>
        <v>Low Power Radio</v>
      </c>
      <c r="H293" s="81">
        <v>1</v>
      </c>
      <c r="I293" s="84" t="str">
        <f>Objects!$AH$5</f>
        <v>Pressure Sensor</v>
      </c>
      <c r="J293" s="91">
        <v>1</v>
      </c>
      <c r="K293" s="84" t="str">
        <f>Objects!$AH$10</f>
        <v>OLED Array</v>
      </c>
      <c r="L293" s="91">
        <v>1</v>
      </c>
      <c r="M293" s="84" t="str">
        <f>Objects!$AH$3</f>
        <v>Processor</v>
      </c>
      <c r="N293" s="81">
        <v>1</v>
      </c>
      <c r="O293" s="84" t="str">
        <f>Objects!$AH$9</f>
        <v>Amplifier</v>
      </c>
      <c r="P293" s="91">
        <v>1</v>
      </c>
      <c r="Q293" s="84" t="str">
        <f>Objects!$AH$8</f>
        <v>Digital Analog Convertor</v>
      </c>
      <c r="R293" s="81">
        <v>1</v>
      </c>
      <c r="S293" s="84" t="str">
        <f>Objects!$AH$7</f>
        <v>DSP</v>
      </c>
      <c r="T293" s="81">
        <v>1</v>
      </c>
      <c r="U293" s="84" t="str">
        <f>Objects!$AE$151</f>
        <v>Cell Phone Case (SAN)</v>
      </c>
      <c r="V293" s="81">
        <v>1</v>
      </c>
      <c r="W293" s="84" t="str">
        <f>Objects!$AH$7</f>
        <v>DSP</v>
      </c>
      <c r="X293" s="91">
        <v>1</v>
      </c>
      <c r="AA293" s="81"/>
      <c r="AB293" s="81"/>
      <c r="AC293" s="81"/>
    </row>
    <row r="294" spans="1:29" ht="15" customHeight="1" x14ac:dyDescent="0.25">
      <c r="A294" s="33" t="str">
        <f>[3]Enums!$A$155</f>
        <v>1.3.4</v>
      </c>
      <c r="B294" s="81" t="b">
        <v>1</v>
      </c>
      <c r="C294" s="81" t="b">
        <v>0</v>
      </c>
      <c r="D294" s="81">
        <v>8</v>
      </c>
      <c r="E294" s="84" t="str">
        <f>Objects!$AT$23</f>
        <v>Contact Printer</v>
      </c>
      <c r="F294" s="91">
        <v>1</v>
      </c>
      <c r="G294" s="81" t="str">
        <f>Objects!$AW$24</f>
        <v>Regulator (Extreme Pressure)</v>
      </c>
      <c r="H294" s="81">
        <v>1</v>
      </c>
      <c r="I294" s="81" t="str">
        <f>Objects!$AZ$156</f>
        <v>Hopper</v>
      </c>
      <c r="J294" s="81">
        <v>1</v>
      </c>
      <c r="K294" s="81" t="str">
        <f>Objects!$AW$24</f>
        <v>Regulator (Extreme Pressure)</v>
      </c>
      <c r="L294" s="91">
        <v>1</v>
      </c>
      <c r="M294" s="81"/>
      <c r="N294" s="81"/>
      <c r="O294" s="81" t="str">
        <f>Objects!$AZ$154</f>
        <v>Redstone Block</v>
      </c>
      <c r="P294" s="81">
        <v>1</v>
      </c>
      <c r="Q294" s="81"/>
      <c r="R294" s="91"/>
      <c r="S294" s="84" t="str">
        <f>Objects!$F$12</f>
        <v>Block of Tungsten</v>
      </c>
      <c r="T294" s="81">
        <v>1</v>
      </c>
      <c r="U294" s="81" t="str">
        <f>Objects!$AZ$63</f>
        <v>Furnace</v>
      </c>
      <c r="V294" s="81">
        <v>1</v>
      </c>
      <c r="W294" s="81" t="str">
        <f>Objects!$F$12</f>
        <v>Block of Tungsten</v>
      </c>
      <c r="X294" s="91">
        <v>1</v>
      </c>
      <c r="AA294" s="81"/>
      <c r="AB294" s="81"/>
      <c r="AC294" s="81"/>
    </row>
    <row r="295" spans="1:29" ht="15" customHeight="1" x14ac:dyDescent="0.25">
      <c r="A295" s="33" t="str">
        <f>[3]Enums!$A$155</f>
        <v>1.3.4</v>
      </c>
      <c r="B295" s="81" t="b">
        <v>1</v>
      </c>
      <c r="C295" s="81" t="b">
        <v>0</v>
      </c>
      <c r="D295" s="81">
        <v>9</v>
      </c>
      <c r="E295" s="84" t="str">
        <f>Objects!$AT$23</f>
        <v>Contact Printer</v>
      </c>
      <c r="F295" s="91">
        <v>1</v>
      </c>
      <c r="G295" s="81" t="str">
        <f>Objects!$AW$24</f>
        <v>Regulator (Extreme Pressure)</v>
      </c>
      <c r="H295" s="81">
        <v>1</v>
      </c>
      <c r="I295" s="81" t="str">
        <f>Objects!$AZ$156</f>
        <v>Hopper</v>
      </c>
      <c r="J295" s="81">
        <v>1</v>
      </c>
      <c r="K295" s="81" t="str">
        <f>Objects!$AW$24</f>
        <v>Regulator (Extreme Pressure)</v>
      </c>
      <c r="L295" s="91">
        <v>1</v>
      </c>
      <c r="M295" s="81"/>
      <c r="N295" s="81"/>
      <c r="O295" s="81" t="str">
        <f>Objects!$AZ$154</f>
        <v>Redstone Block</v>
      </c>
      <c r="P295" s="81">
        <v>1</v>
      </c>
      <c r="Q295" s="81"/>
      <c r="R295" s="91"/>
      <c r="S295" s="84" t="str">
        <f>Objects!$F$6</f>
        <v>Block of Nickel</v>
      </c>
      <c r="T295" s="81">
        <v>1</v>
      </c>
      <c r="U295" s="81" t="str">
        <f>Objects!$AZ$63</f>
        <v>Furnace</v>
      </c>
      <c r="V295" s="81">
        <v>1</v>
      </c>
      <c r="W295" s="84" t="str">
        <f>Objects!$F$6</f>
        <v>Block of Nickel</v>
      </c>
      <c r="X295" s="91">
        <v>1</v>
      </c>
      <c r="AA295" s="81"/>
      <c r="AB295" s="81"/>
      <c r="AC295" s="81"/>
    </row>
    <row r="296" spans="1:29" ht="15" customHeight="1" x14ac:dyDescent="0.25">
      <c r="A296" s="33" t="str">
        <f>[3]Enums!$A$155</f>
        <v>1.3.4</v>
      </c>
      <c r="B296" s="81" t="b">
        <v>1</v>
      </c>
      <c r="C296" s="81" t="b">
        <v>0</v>
      </c>
      <c r="D296" s="81">
        <v>10</v>
      </c>
      <c r="E296" s="84" t="str">
        <f>Objects!$AT$23</f>
        <v>Contact Printer</v>
      </c>
      <c r="F296" s="91">
        <v>1</v>
      </c>
      <c r="G296" s="81" t="str">
        <f>Objects!$AW$24</f>
        <v>Regulator (Extreme Pressure)</v>
      </c>
      <c r="H296" s="81">
        <v>1</v>
      </c>
      <c r="I296" s="81" t="str">
        <f>Objects!$AZ$156</f>
        <v>Hopper</v>
      </c>
      <c r="J296" s="81">
        <v>1</v>
      </c>
      <c r="K296" s="81" t="str">
        <f>Objects!$AW$24</f>
        <v>Regulator (Extreme Pressure)</v>
      </c>
      <c r="L296" s="91">
        <v>1</v>
      </c>
      <c r="M296" s="81"/>
      <c r="N296" s="81"/>
      <c r="O296" s="81" t="str">
        <f>Objects!$AZ$154</f>
        <v>Redstone Block</v>
      </c>
      <c r="P296" s="81">
        <v>1</v>
      </c>
      <c r="Q296" s="81"/>
      <c r="R296" s="91"/>
      <c r="S296" s="84" t="str">
        <f>Objects!$F$20</f>
        <v>Block of Bronze</v>
      </c>
      <c r="T296" s="81">
        <v>1</v>
      </c>
      <c r="U296" s="81" t="str">
        <f>Objects!$AZ$63</f>
        <v>Furnace</v>
      </c>
      <c r="V296" s="81">
        <v>1</v>
      </c>
      <c r="W296" s="84" t="str">
        <f>Objects!$F$20</f>
        <v>Block of Bronze</v>
      </c>
      <c r="X296" s="91">
        <v>1</v>
      </c>
      <c r="AA296" s="81"/>
      <c r="AB296" s="81"/>
      <c r="AC296" s="81"/>
    </row>
    <row r="297" spans="1:29" ht="15" customHeight="1" x14ac:dyDescent="0.25">
      <c r="A297" s="33" t="str">
        <f>[3]Enums!$A$155</f>
        <v>1.3.4</v>
      </c>
      <c r="B297" s="81" t="b">
        <v>1</v>
      </c>
      <c r="C297" s="81" t="b">
        <v>0</v>
      </c>
      <c r="D297" s="81">
        <v>11</v>
      </c>
      <c r="E297" s="84" t="str">
        <f>Objects!$AT$23</f>
        <v>Contact Printer</v>
      </c>
      <c r="F297" s="91">
        <v>1</v>
      </c>
      <c r="G297" s="81" t="str">
        <f>Objects!$AW$24</f>
        <v>Regulator (Extreme Pressure)</v>
      </c>
      <c r="H297" s="81">
        <v>1</v>
      </c>
      <c r="I297" s="81" t="str">
        <f>Objects!$AZ$156</f>
        <v>Hopper</v>
      </c>
      <c r="J297" s="81">
        <v>1</v>
      </c>
      <c r="K297" s="81" t="str">
        <f>Objects!$AW$24</f>
        <v>Regulator (Extreme Pressure)</v>
      </c>
      <c r="L297" s="91">
        <v>1</v>
      </c>
      <c r="M297" s="81"/>
      <c r="N297" s="81"/>
      <c r="O297" s="81" t="str">
        <f>Objects!$AZ$154</f>
        <v>Redstone Block</v>
      </c>
      <c r="P297" s="81">
        <v>1</v>
      </c>
      <c r="Q297" s="81"/>
      <c r="R297" s="91"/>
      <c r="S297" s="84" t="str">
        <f>Objects!$F$19</f>
        <v>Block of Brass</v>
      </c>
      <c r="T297" s="81">
        <v>1</v>
      </c>
      <c r="U297" s="81" t="str">
        <f>Objects!$AZ$63</f>
        <v>Furnace</v>
      </c>
      <c r="V297" s="81">
        <v>1</v>
      </c>
      <c r="W297" s="84" t="str">
        <f>Objects!$F$19</f>
        <v>Block of Brass</v>
      </c>
      <c r="X297" s="91">
        <v>1</v>
      </c>
      <c r="AA297" s="81"/>
      <c r="AB297" s="81"/>
      <c r="AC297" s="81"/>
    </row>
    <row r="298" spans="1:29" ht="15" customHeight="1" x14ac:dyDescent="0.25">
      <c r="A298" s="33" t="str">
        <f>[3]Enums!$A$155</f>
        <v>1.3.4</v>
      </c>
      <c r="B298" s="81" t="b">
        <v>1</v>
      </c>
      <c r="C298" s="81" t="b">
        <v>0</v>
      </c>
      <c r="D298" s="81">
        <v>8</v>
      </c>
      <c r="E298" s="84" t="str">
        <f>Objects!$AT$24</f>
        <v>Trading House</v>
      </c>
      <c r="F298" s="91">
        <v>1</v>
      </c>
      <c r="G298" s="84" t="str">
        <f>Objects!$AW$67</f>
        <v>Bars (Copper)</v>
      </c>
      <c r="H298" s="81">
        <v>1</v>
      </c>
      <c r="I298" s="84" t="str">
        <f>Objects!$AW$67</f>
        <v>Bars (Copper)</v>
      </c>
      <c r="J298" s="81">
        <v>1</v>
      </c>
      <c r="K298" s="84" t="str">
        <f>Objects!$AW$67</f>
        <v>Bars (Copper)</v>
      </c>
      <c r="L298" s="91">
        <v>1</v>
      </c>
      <c r="M298" s="81"/>
      <c r="N298" s="81"/>
      <c r="O298" s="81" t="str">
        <f>Objects!$AZ$154</f>
        <v>Redstone Block</v>
      </c>
      <c r="P298" s="81">
        <v>1</v>
      </c>
      <c r="Q298" s="81"/>
      <c r="R298" s="91"/>
      <c r="S298" s="84" t="str">
        <f>Objects!$F$12</f>
        <v>Block of Tungsten</v>
      </c>
      <c r="T298" s="81">
        <v>1</v>
      </c>
      <c r="U298" s="81" t="str">
        <f>Objects!$AZ$63</f>
        <v>Furnace</v>
      </c>
      <c r="V298" s="81">
        <v>1</v>
      </c>
      <c r="W298" s="81" t="str">
        <f>Objects!$F$12</f>
        <v>Block of Tungsten</v>
      </c>
      <c r="X298" s="91">
        <v>1</v>
      </c>
      <c r="AA298" s="81"/>
      <c r="AB298" s="81"/>
      <c r="AC298" s="81"/>
    </row>
    <row r="299" spans="1:29" ht="15" customHeight="1" x14ac:dyDescent="0.25">
      <c r="A299" s="33" t="str">
        <f>[3]Enums!$A$155</f>
        <v>1.3.4</v>
      </c>
      <c r="B299" s="81" t="b">
        <v>1</v>
      </c>
      <c r="C299" s="81" t="b">
        <v>0</v>
      </c>
      <c r="D299" s="81">
        <v>8</v>
      </c>
      <c r="E299" s="84" t="str">
        <f>Objects!$AT$24</f>
        <v>Trading House</v>
      </c>
      <c r="F299" s="91">
        <v>1</v>
      </c>
      <c r="G299" s="84" t="str">
        <f>Objects!$AW$67</f>
        <v>Bars (Copper)</v>
      </c>
      <c r="H299" s="81">
        <v>1</v>
      </c>
      <c r="I299" s="84" t="str">
        <f>Objects!$AW$67</f>
        <v>Bars (Copper)</v>
      </c>
      <c r="J299" s="81">
        <v>1</v>
      </c>
      <c r="K299" s="84" t="str">
        <f>Objects!$AW$67</f>
        <v>Bars (Copper)</v>
      </c>
      <c r="L299" s="91">
        <v>1</v>
      </c>
      <c r="M299" s="81"/>
      <c r="N299" s="81"/>
      <c r="O299" s="81" t="str">
        <f>Objects!$AZ$154</f>
        <v>Redstone Block</v>
      </c>
      <c r="P299" s="81">
        <v>1</v>
      </c>
      <c r="Q299" s="81"/>
      <c r="R299" s="91"/>
      <c r="S299" s="84" t="str">
        <f>Objects!$F$6</f>
        <v>Block of Nickel</v>
      </c>
      <c r="T299" s="81">
        <v>1</v>
      </c>
      <c r="U299" s="81" t="str">
        <f>Objects!$AZ$63</f>
        <v>Furnace</v>
      </c>
      <c r="V299" s="81">
        <v>1</v>
      </c>
      <c r="W299" s="81" t="str">
        <f>Objects!$F$12</f>
        <v>Block of Tungsten</v>
      </c>
      <c r="X299" s="91">
        <v>1</v>
      </c>
      <c r="AA299" s="81"/>
      <c r="AB299" s="81"/>
      <c r="AC299" s="81"/>
    </row>
    <row r="300" spans="1:29" ht="15" customHeight="1" x14ac:dyDescent="0.25">
      <c r="A300" s="33" t="str">
        <f>[3]Enums!$A$155</f>
        <v>1.3.4</v>
      </c>
      <c r="B300" s="81" t="b">
        <v>1</v>
      </c>
      <c r="C300" s="81" t="b">
        <v>0</v>
      </c>
      <c r="D300" s="81">
        <v>8</v>
      </c>
      <c r="E300" s="84" t="str">
        <f>Objects!$AT$24</f>
        <v>Trading House</v>
      </c>
      <c r="F300" s="91">
        <v>1</v>
      </c>
      <c r="G300" s="84" t="str">
        <f>Objects!$AW$67</f>
        <v>Bars (Copper)</v>
      </c>
      <c r="H300" s="81">
        <v>1</v>
      </c>
      <c r="I300" s="84" t="str">
        <f>Objects!$AW$67</f>
        <v>Bars (Copper)</v>
      </c>
      <c r="J300" s="81">
        <v>1</v>
      </c>
      <c r="K300" s="84" t="str">
        <f>Objects!$AW$67</f>
        <v>Bars (Copper)</v>
      </c>
      <c r="L300" s="91">
        <v>1</v>
      </c>
      <c r="M300" s="81"/>
      <c r="N300" s="81"/>
      <c r="O300" s="81" t="str">
        <f>Objects!$AZ$154</f>
        <v>Redstone Block</v>
      </c>
      <c r="P300" s="81">
        <v>1</v>
      </c>
      <c r="Q300" s="81"/>
      <c r="R300" s="91"/>
      <c r="S300" s="84" t="str">
        <f>Objects!$F$20</f>
        <v>Block of Bronze</v>
      </c>
      <c r="T300" s="81">
        <v>1</v>
      </c>
      <c r="U300" s="81" t="str">
        <f>Objects!$AZ$63</f>
        <v>Furnace</v>
      </c>
      <c r="V300" s="81">
        <v>1</v>
      </c>
      <c r="W300" s="81" t="str">
        <f>Objects!$F$12</f>
        <v>Block of Tungsten</v>
      </c>
      <c r="X300" s="91">
        <v>1</v>
      </c>
      <c r="AA300" s="81"/>
      <c r="AB300" s="81"/>
      <c r="AC300" s="81"/>
    </row>
    <row r="301" spans="1:29" ht="15" customHeight="1" x14ac:dyDescent="0.25">
      <c r="A301" s="33" t="str">
        <f>[3]Enums!$A$155</f>
        <v>1.3.4</v>
      </c>
      <c r="B301" s="81" t="b">
        <v>1</v>
      </c>
      <c r="C301" s="81" t="b">
        <v>0</v>
      </c>
      <c r="D301" s="81">
        <v>8</v>
      </c>
      <c r="E301" s="84" t="str">
        <f>Objects!$AT$24</f>
        <v>Trading House</v>
      </c>
      <c r="F301" s="91">
        <v>1</v>
      </c>
      <c r="G301" s="84" t="str">
        <f>Objects!$AW$67</f>
        <v>Bars (Copper)</v>
      </c>
      <c r="H301" s="81">
        <v>1</v>
      </c>
      <c r="I301" s="84" t="str">
        <f>Objects!$AW$67</f>
        <v>Bars (Copper)</v>
      </c>
      <c r="J301" s="81">
        <v>1</v>
      </c>
      <c r="K301" s="84" t="str">
        <f>Objects!$AW$67</f>
        <v>Bars (Copper)</v>
      </c>
      <c r="L301" s="91">
        <v>1</v>
      </c>
      <c r="M301" s="81"/>
      <c r="N301" s="81"/>
      <c r="O301" s="81" t="str">
        <f>Objects!$AZ$154</f>
        <v>Redstone Block</v>
      </c>
      <c r="P301" s="81">
        <v>1</v>
      </c>
      <c r="Q301" s="81"/>
      <c r="R301" s="91"/>
      <c r="S301" s="84" t="str">
        <f>Objects!$F$19</f>
        <v>Block of Brass</v>
      </c>
      <c r="T301" s="81">
        <v>1</v>
      </c>
      <c r="U301" s="81" t="str">
        <f>Objects!$AZ$63</f>
        <v>Furnace</v>
      </c>
      <c r="V301" s="81">
        <v>1</v>
      </c>
      <c r="W301" s="81" t="str">
        <f>Objects!$F$12</f>
        <v>Block of Tungsten</v>
      </c>
      <c r="X301" s="91">
        <v>1</v>
      </c>
      <c r="AA301" s="81"/>
      <c r="AB301" s="81"/>
      <c r="AC301" s="81"/>
    </row>
    <row r="302" spans="1:29" ht="15" customHeight="1" x14ac:dyDescent="0.25">
      <c r="A302" s="33" t="str">
        <f>[3]Enums!$A$155</f>
        <v>1.3.4</v>
      </c>
      <c r="B302" s="81" t="b">
        <v>1</v>
      </c>
      <c r="C302" s="81" t="b">
        <v>0</v>
      </c>
      <c r="D302" s="81">
        <v>8</v>
      </c>
      <c r="E302" s="84" t="str">
        <f>Objects!$AT$25</f>
        <v>Territory Flag</v>
      </c>
      <c r="F302" s="91">
        <v>1</v>
      </c>
      <c r="G302" s="84"/>
      <c r="H302" s="81"/>
      <c r="I302" s="81" t="str">
        <f>Objects!$AZ$157</f>
        <v>Quartz Block</v>
      </c>
      <c r="J302" s="81">
        <v>1</v>
      </c>
      <c r="K302" s="81"/>
      <c r="L302" s="91"/>
      <c r="M302" s="84"/>
      <c r="N302" s="81"/>
      <c r="O302" s="81" t="str">
        <f>Objects!$AZ$157</f>
        <v>Quartz Block</v>
      </c>
      <c r="P302" s="81">
        <v>1</v>
      </c>
      <c r="Q302" s="81"/>
      <c r="R302" s="91"/>
      <c r="S302" s="84"/>
      <c r="T302" s="81"/>
      <c r="U302" s="81" t="str">
        <f>Objects!$AZ$157</f>
        <v>Quartz Block</v>
      </c>
      <c r="V302" s="81">
        <v>1</v>
      </c>
      <c r="W302" s="81"/>
      <c r="X302" s="91"/>
      <c r="AA302" s="81"/>
      <c r="AB302" s="81"/>
      <c r="AC302" s="81"/>
    </row>
    <row r="303" spans="1:29" ht="15" customHeight="1" x14ac:dyDescent="0.25">
      <c r="A303" s="33" t="str">
        <f>[3]Enums!$A$155</f>
        <v>1.3.4</v>
      </c>
      <c r="B303" s="81" t="b">
        <v>1</v>
      </c>
      <c r="C303" s="81" t="b">
        <v>0</v>
      </c>
      <c r="D303" s="81">
        <v>8</v>
      </c>
      <c r="E303" s="84" t="str">
        <f>Objects!$AT$26</f>
        <v>Printing Press</v>
      </c>
      <c r="F303" s="91">
        <v>1</v>
      </c>
      <c r="G303" s="84" t="str">
        <f>Objects!$AY$85</f>
        <v>Paper</v>
      </c>
      <c r="H303" s="81">
        <v>64</v>
      </c>
      <c r="I303" s="84" t="str">
        <f>Objects!$AY$85</f>
        <v>Paper</v>
      </c>
      <c r="J303" s="81">
        <v>64</v>
      </c>
      <c r="K303" s="84" t="str">
        <f>Objects!$AY$85</f>
        <v>Paper</v>
      </c>
      <c r="L303" s="81">
        <v>64</v>
      </c>
      <c r="M303" s="84"/>
      <c r="N303" s="81"/>
      <c r="O303" s="81" t="str">
        <f>Objects!$AZ$154</f>
        <v>Redstone Block</v>
      </c>
      <c r="P303" s="81">
        <v>1</v>
      </c>
      <c r="Q303" s="81"/>
      <c r="R303" s="91"/>
      <c r="S303" s="84" t="str">
        <f>Objects!$F$12</f>
        <v>Block of Tungsten</v>
      </c>
      <c r="T303" s="81">
        <v>1</v>
      </c>
      <c r="U303" s="81" t="str">
        <f>Objects!$AZ$63</f>
        <v>Furnace</v>
      </c>
      <c r="V303" s="81">
        <v>1</v>
      </c>
      <c r="W303" s="81" t="str">
        <f>Objects!$F$12</f>
        <v>Block of Tungsten</v>
      </c>
      <c r="X303" s="91">
        <v>1</v>
      </c>
      <c r="AA303" s="81"/>
      <c r="AB303" s="81"/>
      <c r="AC303" s="81"/>
    </row>
    <row r="304" spans="1:29" ht="15" customHeight="1" x14ac:dyDescent="0.25">
      <c r="A304" s="33" t="str">
        <f>[3]Enums!$A$155</f>
        <v>1.3.4</v>
      </c>
      <c r="B304" s="81" t="b">
        <v>1</v>
      </c>
      <c r="C304" s="81" t="b">
        <v>0</v>
      </c>
      <c r="D304" s="81">
        <v>8</v>
      </c>
      <c r="E304" s="84" t="str">
        <f>Objects!$AT$26</f>
        <v>Printing Press</v>
      </c>
      <c r="F304" s="91">
        <v>1</v>
      </c>
      <c r="G304" s="84" t="str">
        <f>Objects!$AY$85</f>
        <v>Paper</v>
      </c>
      <c r="H304" s="81">
        <v>64</v>
      </c>
      <c r="I304" s="84" t="str">
        <f>Objects!$AY$85</f>
        <v>Paper</v>
      </c>
      <c r="J304" s="81">
        <v>64</v>
      </c>
      <c r="K304" s="84" t="str">
        <f>Objects!$AY$85</f>
        <v>Paper</v>
      </c>
      <c r="L304" s="81">
        <v>64</v>
      </c>
      <c r="M304" s="84"/>
      <c r="N304" s="81"/>
      <c r="O304" s="81" t="str">
        <f>Objects!$AZ$154</f>
        <v>Redstone Block</v>
      </c>
      <c r="P304" s="81">
        <v>1</v>
      </c>
      <c r="Q304" s="81"/>
      <c r="R304" s="91"/>
      <c r="S304" s="84" t="str">
        <f>Objects!$F$6</f>
        <v>Block of Nickel</v>
      </c>
      <c r="T304" s="81">
        <v>1</v>
      </c>
      <c r="U304" s="81" t="str">
        <f>Objects!$AZ$63</f>
        <v>Furnace</v>
      </c>
      <c r="V304" s="81">
        <v>1</v>
      </c>
      <c r="W304" s="84" t="str">
        <f>Objects!$F$6</f>
        <v>Block of Nickel</v>
      </c>
      <c r="X304" s="91">
        <v>1</v>
      </c>
      <c r="AA304" s="81"/>
      <c r="AB304" s="81"/>
      <c r="AC304" s="81"/>
    </row>
    <row r="305" spans="1:29" ht="15" customHeight="1" x14ac:dyDescent="0.25">
      <c r="A305" s="33" t="str">
        <f>[3]Enums!$A$155</f>
        <v>1.3.4</v>
      </c>
      <c r="B305" s="81" t="b">
        <v>1</v>
      </c>
      <c r="C305" s="81" t="b">
        <v>0</v>
      </c>
      <c r="D305" s="81">
        <v>8</v>
      </c>
      <c r="E305" s="84" t="str">
        <f>Objects!$AT$26</f>
        <v>Printing Press</v>
      </c>
      <c r="F305" s="91">
        <v>1</v>
      </c>
      <c r="G305" s="84" t="str">
        <f>Objects!$AY$85</f>
        <v>Paper</v>
      </c>
      <c r="H305" s="81">
        <v>64</v>
      </c>
      <c r="I305" s="84" t="str">
        <f>Objects!$AY$85</f>
        <v>Paper</v>
      </c>
      <c r="J305" s="81">
        <v>64</v>
      </c>
      <c r="K305" s="84" t="str">
        <f>Objects!$AY$85</f>
        <v>Paper</v>
      </c>
      <c r="L305" s="81">
        <v>64</v>
      </c>
      <c r="M305" s="84"/>
      <c r="N305" s="81"/>
      <c r="O305" s="81" t="str">
        <f>Objects!$AZ$154</f>
        <v>Redstone Block</v>
      </c>
      <c r="P305" s="81">
        <v>1</v>
      </c>
      <c r="Q305" s="81"/>
      <c r="R305" s="91"/>
      <c r="S305" s="84" t="str">
        <f>Objects!$F$20</f>
        <v>Block of Bronze</v>
      </c>
      <c r="T305" s="81">
        <v>1</v>
      </c>
      <c r="U305" s="81" t="str">
        <f>Objects!$AZ$63</f>
        <v>Furnace</v>
      </c>
      <c r="V305" s="81">
        <v>1</v>
      </c>
      <c r="W305" s="84" t="str">
        <f>Objects!$F$20</f>
        <v>Block of Bronze</v>
      </c>
      <c r="X305" s="91">
        <v>1</v>
      </c>
      <c r="AA305" s="81"/>
      <c r="AB305" s="81"/>
      <c r="AC305" s="81"/>
    </row>
    <row r="306" spans="1:29" ht="15" customHeight="1" x14ac:dyDescent="0.25">
      <c r="A306" s="33" t="str">
        <f>[3]Enums!$A$155</f>
        <v>1.3.4</v>
      </c>
      <c r="B306" s="81" t="b">
        <v>1</v>
      </c>
      <c r="C306" s="81" t="b">
        <v>0</v>
      </c>
      <c r="D306" s="81">
        <v>8</v>
      </c>
      <c r="E306" s="84" t="str">
        <f>Objects!$AT$26</f>
        <v>Printing Press</v>
      </c>
      <c r="F306" s="91">
        <v>1</v>
      </c>
      <c r="G306" s="84" t="str">
        <f>Objects!$AY$85</f>
        <v>Paper</v>
      </c>
      <c r="H306" s="81">
        <v>64</v>
      </c>
      <c r="I306" s="84" t="str">
        <f>Objects!$AY$85</f>
        <v>Paper</v>
      </c>
      <c r="J306" s="81">
        <v>64</v>
      </c>
      <c r="K306" s="84" t="str">
        <f>Objects!$AY$85</f>
        <v>Paper</v>
      </c>
      <c r="L306" s="81">
        <v>64</v>
      </c>
      <c r="M306" s="84"/>
      <c r="N306" s="81"/>
      <c r="O306" s="81" t="str">
        <f>Objects!$AZ$154</f>
        <v>Redstone Block</v>
      </c>
      <c r="P306" s="81">
        <v>1</v>
      </c>
      <c r="Q306" s="81"/>
      <c r="R306" s="91"/>
      <c r="S306" s="84" t="str">
        <f>Objects!$F$19</f>
        <v>Block of Brass</v>
      </c>
      <c r="T306" s="81">
        <v>1</v>
      </c>
      <c r="U306" s="81" t="str">
        <f>Objects!$AZ$63</f>
        <v>Furnace</v>
      </c>
      <c r="V306" s="81">
        <v>1</v>
      </c>
      <c r="W306" s="84" t="str">
        <f>Objects!$F$19</f>
        <v>Block of Brass</v>
      </c>
      <c r="X306" s="91">
        <v>1</v>
      </c>
      <c r="AA306" s="81"/>
      <c r="AB306" s="81"/>
      <c r="AC306" s="81"/>
    </row>
    <row r="307" spans="1:29" ht="15" customHeight="1" x14ac:dyDescent="0.25">
      <c r="A307" s="33" t="str">
        <f>[3]Enums!$A$155</f>
        <v>1.3.4</v>
      </c>
      <c r="B307" s="81" t="b">
        <v>1</v>
      </c>
      <c r="C307" s="81" t="b">
        <v>0</v>
      </c>
      <c r="D307" s="81">
        <v>8</v>
      </c>
      <c r="E307" s="84" t="str">
        <f>Objects!$AT$20</f>
        <v>Mask Writer</v>
      </c>
      <c r="F307" s="91">
        <v>1</v>
      </c>
      <c r="G307" s="84" t="str">
        <f>Objects!$AZ$104</f>
        <v>Glass Pane</v>
      </c>
      <c r="H307" s="81">
        <v>1</v>
      </c>
      <c r="I307" s="84" t="str">
        <f>Objects!$AZ$104</f>
        <v>Glass Pane</v>
      </c>
      <c r="J307" s="81">
        <v>1</v>
      </c>
      <c r="K307" s="84" t="str">
        <f>Objects!$AZ$104</f>
        <v>Glass Pane</v>
      </c>
      <c r="L307" s="81">
        <v>1</v>
      </c>
      <c r="M307" s="84"/>
      <c r="N307" s="81"/>
      <c r="O307" s="81" t="str">
        <f>Objects!$AZ$154</f>
        <v>Redstone Block</v>
      </c>
      <c r="P307" s="81">
        <v>1</v>
      </c>
      <c r="Q307" s="81"/>
      <c r="R307" s="91"/>
      <c r="S307" s="84"/>
      <c r="T307" s="81"/>
      <c r="U307" s="84" t="str">
        <f>Objects!$AT$3</f>
        <v>Machining Mill</v>
      </c>
      <c r="V307" s="81">
        <v>1</v>
      </c>
      <c r="W307" s="81"/>
      <c r="X307" s="91"/>
      <c r="AA307" s="81"/>
      <c r="AB307" s="81"/>
      <c r="AC307" s="81"/>
    </row>
    <row r="308" spans="1:29" ht="15" customHeight="1" x14ac:dyDescent="0.25">
      <c r="A308" s="33" t="str">
        <f>[3]Enums!$A$156</f>
        <v>1.3.5</v>
      </c>
      <c r="B308" s="81" t="b">
        <v>1</v>
      </c>
      <c r="C308" s="81" t="b">
        <v>0</v>
      </c>
      <c r="D308" s="81">
        <v>4</v>
      </c>
      <c r="E308" s="84" t="str">
        <f>Objects!AW78</f>
        <v>Air Quality Detector</v>
      </c>
      <c r="F308" s="91">
        <v>1</v>
      </c>
      <c r="G308" s="84" t="str">
        <f>Objects!$AH$3</f>
        <v>Processor</v>
      </c>
      <c r="H308" s="81">
        <v>1</v>
      </c>
      <c r="I308" s="81" t="str">
        <f>Objects!AE154</f>
        <v>Air Quality Detector Case (PS)</v>
      </c>
      <c r="J308" s="81">
        <v>1</v>
      </c>
      <c r="K308" s="84" t="str">
        <f>Objects!$AH$6</f>
        <v>Low Power Radio</v>
      </c>
      <c r="L308" s="81">
        <v>1</v>
      </c>
      <c r="M308" s="84"/>
      <c r="N308" s="81"/>
      <c r="O308" s="81"/>
      <c r="P308" s="81"/>
      <c r="Q308" s="81"/>
      <c r="R308" s="91"/>
      <c r="S308" s="84"/>
      <c r="T308" s="81"/>
      <c r="U308" s="81"/>
      <c r="V308" s="81"/>
      <c r="W308" s="81"/>
      <c r="X308" s="91"/>
      <c r="AA308" s="81"/>
      <c r="AB308" s="81"/>
      <c r="AC308" s="81"/>
    </row>
    <row r="309" spans="1:29" ht="15" customHeight="1" x14ac:dyDescent="0.25">
      <c r="A309" s="33" t="str">
        <f>[3]Enums!$A$157</f>
        <v>1.3.6</v>
      </c>
      <c r="B309" s="81" t="b">
        <v>1</v>
      </c>
      <c r="C309" s="81" t="b">
        <v>0</v>
      </c>
      <c r="D309" s="81">
        <v>8</v>
      </c>
      <c r="E309" s="84" t="str">
        <f>Objects!AW10</f>
        <v>Parachute</v>
      </c>
      <c r="F309" s="91">
        <v>1</v>
      </c>
      <c r="G309" s="84"/>
      <c r="H309" s="81"/>
      <c r="I309" s="81" t="str">
        <f>Objects!$AW$79</f>
        <v>Ripstop Nylon Sheet</v>
      </c>
      <c r="J309" s="81">
        <v>1</v>
      </c>
      <c r="K309" s="81"/>
      <c r="L309" s="91"/>
      <c r="M309" s="84" t="str">
        <f>Objects!$AE$133</f>
        <v>Fibers (Nylon 6)</v>
      </c>
      <c r="N309" s="81">
        <v>1</v>
      </c>
      <c r="O309" s="84"/>
      <c r="P309" s="81"/>
      <c r="Q309" s="84" t="str">
        <f>Objects!$AE$133</f>
        <v>Fibers (Nylon 6)</v>
      </c>
      <c r="R309" s="81">
        <v>1</v>
      </c>
      <c r="S309" s="84" t="str">
        <f>Objects!$AE$133</f>
        <v>Fibers (Nylon 6)</v>
      </c>
      <c r="T309" s="81">
        <v>1</v>
      </c>
      <c r="U309" s="84"/>
      <c r="V309" s="81"/>
      <c r="W309" s="84" t="str">
        <f>Objects!$AE$133</f>
        <v>Fibers (Nylon 6)</v>
      </c>
      <c r="X309" s="81">
        <v>1</v>
      </c>
      <c r="AA309" s="81"/>
      <c r="AB309" s="81"/>
      <c r="AC309" s="81"/>
    </row>
    <row r="310" spans="1:29" ht="15" customHeight="1" x14ac:dyDescent="0.25">
      <c r="A310" s="33" t="str">
        <f>[3]Enums!$A$157</f>
        <v>1.3.6</v>
      </c>
      <c r="B310" s="81" t="b">
        <v>1</v>
      </c>
      <c r="C310" s="81" t="b">
        <v>0</v>
      </c>
      <c r="D310" s="81">
        <v>8</v>
      </c>
      <c r="E310" s="81" t="str">
        <f>Objects!$AW$79</f>
        <v>Ripstop Nylon Sheet</v>
      </c>
      <c r="F310" s="91">
        <v>1</v>
      </c>
      <c r="G310" s="84" t="str">
        <f>Objects!$AE$133</f>
        <v>Fibers (Nylon 6)</v>
      </c>
      <c r="H310" s="81">
        <v>1</v>
      </c>
      <c r="I310" s="81"/>
      <c r="J310" s="81"/>
      <c r="K310" s="84" t="str">
        <f>Objects!$AE$133</f>
        <v>Fibers (Nylon 6)</v>
      </c>
      <c r="L310" s="81">
        <v>1</v>
      </c>
      <c r="M310" s="84"/>
      <c r="N310" s="81"/>
      <c r="O310" s="84" t="str">
        <f>Objects!$AE$133</f>
        <v>Fibers (Nylon 6)</v>
      </c>
      <c r="P310" s="81">
        <v>1</v>
      </c>
      <c r="Q310" s="81"/>
      <c r="R310" s="91"/>
      <c r="S310" s="84" t="str">
        <f>Objects!$AE$133</f>
        <v>Fibers (Nylon 6)</v>
      </c>
      <c r="T310" s="81">
        <v>1</v>
      </c>
      <c r="U310" s="81"/>
      <c r="V310" s="81"/>
      <c r="W310" s="84" t="str">
        <f>Objects!$AE$133</f>
        <v>Fibers (Nylon 6)</v>
      </c>
      <c r="X310" s="81">
        <v>1</v>
      </c>
      <c r="AA310" s="81"/>
      <c r="AB310" s="81"/>
      <c r="AC310" s="81"/>
    </row>
    <row r="311" spans="1:29" ht="15" customHeight="1" x14ac:dyDescent="0.25">
      <c r="A311" s="33" t="str">
        <f>[3]Enums!$A$159</f>
        <v>1.3.8</v>
      </c>
      <c r="B311" s="81" t="b">
        <v>1</v>
      </c>
      <c r="C311" s="81" t="b">
        <v>0</v>
      </c>
      <c r="D311" s="81">
        <v>2</v>
      </c>
      <c r="E311" s="84" t="str">
        <f>Objects!$AY$129&amp;":90"</f>
        <v>Spawn Egg:90</v>
      </c>
      <c r="F311" s="91">
        <v>1</v>
      </c>
      <c r="G311" s="84" t="str">
        <f>Objects!$AY$65</f>
        <v>Porkchop</v>
      </c>
      <c r="H311" s="81">
        <v>1</v>
      </c>
      <c r="I311" s="84" t="str">
        <f>Objects!$AY$65</f>
        <v>Porkchop</v>
      </c>
      <c r="J311" s="81">
        <v>1</v>
      </c>
      <c r="K311" s="84" t="str">
        <f>Objects!$AY$65</f>
        <v>Porkchop</v>
      </c>
      <c r="L311" s="81">
        <v>1</v>
      </c>
      <c r="M311" s="84" t="str">
        <f>Objects!$AY$90</f>
        <v>Egg</v>
      </c>
      <c r="N311" s="81">
        <v>1</v>
      </c>
      <c r="O311" s="81" t="str">
        <f>Objects!$AJ$2</f>
        <v>Cell Culture Dish (Pig)</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[3]Enums!$A$159</f>
        <v>1.3.8</v>
      </c>
      <c r="B312" s="81" t="b">
        <v>1</v>
      </c>
      <c r="C312" s="81" t="b">
        <v>0</v>
      </c>
      <c r="D312" s="81">
        <v>2</v>
      </c>
      <c r="E312" s="84" t="str">
        <f>Objects!$AY$129&amp;":91"</f>
        <v>Spawn Egg:91</v>
      </c>
      <c r="F312" s="91">
        <v>1</v>
      </c>
      <c r="G312" s="84" t="str">
        <f>Objects!$AZ$37</f>
        <v>Wool</v>
      </c>
      <c r="H312" s="81">
        <v>1</v>
      </c>
      <c r="I312" s="84" t="str">
        <f>Objects!$AZ$37</f>
        <v>Wool</v>
      </c>
      <c r="J312" s="81">
        <v>1</v>
      </c>
      <c r="K312" s="84" t="str">
        <f>Objects!$AZ$37</f>
        <v>Wool</v>
      </c>
      <c r="L312" s="81">
        <v>1</v>
      </c>
      <c r="M312" s="84" t="str">
        <f>Objects!$AY$90</f>
        <v>Egg</v>
      </c>
      <c r="N312" s="81">
        <v>1</v>
      </c>
      <c r="O312" s="81" t="str">
        <f>Objects!AJ3</f>
        <v>Cell Culture Dish (Sheep)</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[3]Enums!$A$159</f>
        <v>1.3.8</v>
      </c>
      <c r="B313" s="81" t="b">
        <v>1</v>
      </c>
      <c r="C313" s="81" t="b">
        <v>0</v>
      </c>
      <c r="D313" s="81">
        <v>2</v>
      </c>
      <c r="E313" s="84" t="str">
        <f>Objects!$AY$129&amp;":92"</f>
        <v>Spawn Egg:92</v>
      </c>
      <c r="F313" s="91">
        <v>1</v>
      </c>
      <c r="G313" s="84" t="str">
        <f>Objects!$AY$109</f>
        <v>Beef</v>
      </c>
      <c r="H313" s="81">
        <v>1</v>
      </c>
      <c r="I313" s="84" t="str">
        <f>Objects!$AY$109</f>
        <v>Beef</v>
      </c>
      <c r="J313" s="81">
        <v>1</v>
      </c>
      <c r="K313" s="84" t="str">
        <f>Objects!$AY$109</f>
        <v>Beef</v>
      </c>
      <c r="L313" s="81">
        <v>1</v>
      </c>
      <c r="M313" s="84" t="str">
        <f>Objects!$AY$90</f>
        <v>Egg</v>
      </c>
      <c r="N313" s="81">
        <v>1</v>
      </c>
      <c r="O313" s="81" t="str">
        <f>Objects!AJ4</f>
        <v>Cell Culture Dish (Cow)</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[3]Enums!$A$159</f>
        <v>1.3.8</v>
      </c>
      <c r="B314" s="81" t="b">
        <v>1</v>
      </c>
      <c r="C314" s="81" t="b">
        <v>0</v>
      </c>
      <c r="D314" s="81">
        <v>2</v>
      </c>
      <c r="E314" s="84" t="str">
        <f>Objects!$AY$129&amp;":93"</f>
        <v>Spawn Egg:93</v>
      </c>
      <c r="F314" s="91">
        <v>1</v>
      </c>
      <c r="G314" s="84" t="str">
        <f>Objects!$AY$111</f>
        <v>Chicken</v>
      </c>
      <c r="H314" s="81">
        <v>1</v>
      </c>
      <c r="I314" s="84" t="str">
        <f>Objects!$AY$111</f>
        <v>Chicken</v>
      </c>
      <c r="J314" s="81">
        <v>1</v>
      </c>
      <c r="K314" s="84" t="str">
        <f>Objects!$AY$111</f>
        <v>Chicken</v>
      </c>
      <c r="L314" s="81">
        <v>1</v>
      </c>
      <c r="M314" s="84" t="str">
        <f>Objects!$AY$90</f>
        <v>Egg</v>
      </c>
      <c r="N314" s="81">
        <v>1</v>
      </c>
      <c r="O314" s="81" t="str">
        <f>Objects!AJ5</f>
        <v>Cell Culture Dish (Chicken)</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[3]Enums!$A$159</f>
        <v>1.3.8</v>
      </c>
      <c r="B315" s="81" t="b">
        <v>1</v>
      </c>
      <c r="C315" s="81" t="b">
        <v>0</v>
      </c>
      <c r="D315" s="81">
        <v>4</v>
      </c>
      <c r="E315" s="84" t="str">
        <f>Objects!$AY$129&amp;":94"</f>
        <v>Spawn Egg:94</v>
      </c>
      <c r="F315" s="91">
        <v>1</v>
      </c>
      <c r="G315" s="83" t="str">
        <f>Objects!$AY$97</f>
        <v>Dye</v>
      </c>
      <c r="H315" s="82">
        <v>1</v>
      </c>
      <c r="I315" s="83" t="str">
        <f>Objects!$AY$97</f>
        <v>Dye</v>
      </c>
      <c r="J315" s="82">
        <v>1</v>
      </c>
      <c r="K315" s="83" t="str">
        <f>Objects!$AY$97</f>
        <v>Dye</v>
      </c>
      <c r="L315" s="82">
        <v>1</v>
      </c>
      <c r="M315" s="84" t="str">
        <f>Objects!$AY$90</f>
        <v>Egg</v>
      </c>
      <c r="N315" s="81">
        <v>1</v>
      </c>
      <c r="O315" s="81" t="str">
        <f>Objects!AJ6</f>
        <v>Cell Culture Dish (Squid)</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[3]Enums!$A$159</f>
        <v>1.3.8</v>
      </c>
      <c r="B316" s="81" t="b">
        <v>1</v>
      </c>
      <c r="C316" s="81" t="b">
        <v>0</v>
      </c>
      <c r="D316" s="81">
        <v>4</v>
      </c>
      <c r="E316" s="84" t="str">
        <f>Objects!$AY$129&amp;":95"</f>
        <v>Spawn Egg:95</v>
      </c>
      <c r="F316" s="91">
        <v>1</v>
      </c>
      <c r="G316" s="84" t="str">
        <f>Objects!$R$20</f>
        <v>Bag (Potassium)</v>
      </c>
      <c r="H316" s="81">
        <v>3</v>
      </c>
      <c r="I316" s="84" t="str">
        <f>Objects!$R$20</f>
        <v>Bag (Potassium)</v>
      </c>
      <c r="J316" s="81">
        <v>3</v>
      </c>
      <c r="K316" s="84" t="str">
        <f>Objects!$R$20</f>
        <v>Bag (Potassium)</v>
      </c>
      <c r="L316" s="81">
        <v>3</v>
      </c>
      <c r="M316" s="84" t="str">
        <f>Objects!$AY$90</f>
        <v>Egg</v>
      </c>
      <c r="N316" s="81">
        <v>1</v>
      </c>
      <c r="O316" s="81" t="str">
        <f>Objects!AJ7</f>
        <v>Cell Culture Dish (Wolf)</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[3]Enums!$A$159</f>
        <v>1.3.8</v>
      </c>
      <c r="B317" s="81" t="b">
        <v>1</v>
      </c>
      <c r="C317" s="81" t="b">
        <v>0</v>
      </c>
      <c r="D317" s="81">
        <v>4</v>
      </c>
      <c r="E317" s="84" t="str">
        <f>Objects!$AY$129&amp;":98"</f>
        <v>Spawn Egg:98</v>
      </c>
      <c r="F317" s="91">
        <v>1</v>
      </c>
      <c r="G317" s="84" t="str">
        <f>Objects!$AY$11</f>
        <v>Iron Ingot</v>
      </c>
      <c r="H317" s="81">
        <v>1</v>
      </c>
      <c r="I317" s="84" t="str">
        <f>Objects!$AY$11</f>
        <v>Iron Ingot</v>
      </c>
      <c r="J317" s="81">
        <v>1</v>
      </c>
      <c r="K317" s="84" t="str">
        <f>Objects!$AY$11</f>
        <v>Iron Ingot</v>
      </c>
      <c r="L317" s="81">
        <v>1</v>
      </c>
      <c r="M317" s="84" t="str">
        <f>Objects!$AY$90</f>
        <v>Egg</v>
      </c>
      <c r="N317" s="81">
        <v>1</v>
      </c>
      <c r="O317" s="81" t="str">
        <f>Objects!AJ8</f>
        <v>Cell Culture Dish (Ocelot)</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[3]Enums!$A$159</f>
        <v>1.3.8</v>
      </c>
      <c r="B318" s="81" t="b">
        <v>1</v>
      </c>
      <c r="C318" s="81" t="b">
        <v>0</v>
      </c>
      <c r="D318" s="81">
        <v>4</v>
      </c>
      <c r="E318" s="84" t="str">
        <f>Objects!$AY$129&amp;":65"</f>
        <v>Spawn Egg:65</v>
      </c>
      <c r="F318" s="91">
        <v>1</v>
      </c>
      <c r="G318" s="84" t="str">
        <f>Objects!$AW$85</f>
        <v>Guano</v>
      </c>
      <c r="H318" s="82">
        <v>1</v>
      </c>
      <c r="I318" s="84" t="str">
        <f>Objects!$AW$85</f>
        <v>Guano</v>
      </c>
      <c r="J318" s="82">
        <v>1</v>
      </c>
      <c r="K318" s="84" t="str">
        <f>Objects!$AW$85</f>
        <v>Guano</v>
      </c>
      <c r="L318" s="85">
        <v>1</v>
      </c>
      <c r="M318" s="84" t="str">
        <f>Objects!$AY$90</f>
        <v>Egg</v>
      </c>
      <c r="N318" s="81">
        <v>1</v>
      </c>
      <c r="O318" s="81" t="str">
        <f>Objects!AJ9</f>
        <v>Cell Culture Dish (Bat)</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[3]Enums!$A$159</f>
        <v>1.3.8</v>
      </c>
      <c r="B319" s="81" t="b">
        <v>1</v>
      </c>
      <c r="C319" s="81" t="b">
        <v>0</v>
      </c>
      <c r="D319" s="81">
        <v>8</v>
      </c>
      <c r="E319" s="84" t="str">
        <f>Objects!$AY$129&amp;":52"</f>
        <v>Spawn Egg:52</v>
      </c>
      <c r="F319" s="91">
        <v>1</v>
      </c>
      <c r="G319" s="84" t="str">
        <f>Objects!$AY$121</f>
        <v>Spider Eye</v>
      </c>
      <c r="H319" s="81">
        <v>3</v>
      </c>
      <c r="I319" s="84" t="str">
        <f>Objects!$AY$121</f>
        <v>Spider Eye</v>
      </c>
      <c r="J319" s="81">
        <v>2</v>
      </c>
      <c r="K319" s="84" t="str">
        <f>Objects!$AY$121</f>
        <v>Spider Eye</v>
      </c>
      <c r="L319" s="81">
        <v>3</v>
      </c>
      <c r="M319" s="84" t="str">
        <f>Objects!$AY$90</f>
        <v>Egg</v>
      </c>
      <c r="N319" s="81">
        <v>1</v>
      </c>
      <c r="O319" s="81" t="str">
        <f>Objects!AJ10</f>
        <v>Cell Culture Dish (Spider)</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[3]Enums!$A$159</f>
        <v>1.3.8</v>
      </c>
      <c r="B320" s="81" t="b">
        <v>1</v>
      </c>
      <c r="C320" s="81" t="b">
        <v>0</v>
      </c>
      <c r="D320" s="81">
        <v>8</v>
      </c>
      <c r="E320" s="84" t="str">
        <f>Objects!$AY$129&amp;":54"</f>
        <v>Spawn Egg:54</v>
      </c>
      <c r="F320" s="91">
        <v>1</v>
      </c>
      <c r="G320" s="84" t="str">
        <f>Objects!$AY$113</f>
        <v>Rotten Flesh</v>
      </c>
      <c r="H320" s="81">
        <v>1</v>
      </c>
      <c r="I320" s="81" t="str">
        <f>Objects!$AJ$22</f>
        <v>Cell Culture Dish (Person)</v>
      </c>
      <c r="J320" s="81">
        <v>1</v>
      </c>
      <c r="K320" s="84" t="str">
        <f>Objects!$AY$113</f>
        <v>Rotten Flesh</v>
      </c>
      <c r="L320" s="81">
        <v>1</v>
      </c>
      <c r="M320" s="84" t="str">
        <f>Objects!$AY$90</f>
        <v>Egg</v>
      </c>
      <c r="N320" s="81">
        <v>1</v>
      </c>
      <c r="O320" s="81" t="str">
        <f>Objects!AJ11</f>
        <v>Cell Culture Dish (Zombie)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[3]Enums!$A$159</f>
        <v>1.3.8</v>
      </c>
      <c r="B321" s="81" t="b">
        <v>1</v>
      </c>
      <c r="C321" s="81" t="b">
        <v>0</v>
      </c>
      <c r="D321" s="81">
        <v>8</v>
      </c>
      <c r="E321" s="84" t="str">
        <f>Objects!$AY$129&amp;":51"</f>
        <v>Spawn Egg:51</v>
      </c>
      <c r="F321" s="91">
        <v>1</v>
      </c>
      <c r="G321" s="84" t="str">
        <f>Objects!$AY$7</f>
        <v>Bow</v>
      </c>
      <c r="H321" s="81">
        <v>1</v>
      </c>
      <c r="I321" s="81" t="str">
        <f>Objects!$AJ$22</f>
        <v>Cell Culture Dish (Person)</v>
      </c>
      <c r="J321" s="81">
        <v>1</v>
      </c>
      <c r="K321" s="81" t="str">
        <f>Objects!$AY$8</f>
        <v>Arrow</v>
      </c>
      <c r="L321" s="91">
        <v>1</v>
      </c>
      <c r="M321" s="84" t="str">
        <f>Objects!$AY$90</f>
        <v>Egg</v>
      </c>
      <c r="N321" s="81">
        <v>1</v>
      </c>
      <c r="O321" s="81" t="str">
        <f>Objects!AJ12</f>
        <v>Cell Culture Dish (Skeleton)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[3]Enums!$A$159</f>
        <v>1.3.8</v>
      </c>
      <c r="B322" s="81" t="b">
        <v>1</v>
      </c>
      <c r="C322" s="81" t="b">
        <v>0</v>
      </c>
      <c r="D322" s="81">
        <v>8</v>
      </c>
      <c r="E322" s="84" t="str">
        <f>Objects!$AY$129&amp;":100"</f>
        <v>Spawn Egg:100</v>
      </c>
      <c r="F322" s="91">
        <v>1</v>
      </c>
      <c r="G322" s="84" t="str">
        <f>Objects!$AY$127</f>
        <v>Ender Eye</v>
      </c>
      <c r="H322" s="81">
        <v>1</v>
      </c>
      <c r="I322" s="81" t="str">
        <f>Objects!$AY$68</f>
        <v>Golden Apple</v>
      </c>
      <c r="J322" s="81">
        <v>1</v>
      </c>
      <c r="K322" s="84" t="str">
        <f>Objects!$AY$127</f>
        <v>Ender Eye</v>
      </c>
      <c r="L322" s="81">
        <v>1</v>
      </c>
      <c r="M322" s="84" t="str">
        <f>Objects!$AY$90</f>
        <v>Egg</v>
      </c>
      <c r="N322" s="81">
        <v>1</v>
      </c>
      <c r="O322" s="81" t="str">
        <f>Objects!AJ13</f>
        <v>Cell Culture Dish (Horse)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[3]Enums!$A$159</f>
        <v>1.3.8</v>
      </c>
      <c r="B323" s="81" t="b">
        <v>1</v>
      </c>
      <c r="C323" s="81" t="b">
        <v>0</v>
      </c>
      <c r="D323" s="81">
        <v>8</v>
      </c>
      <c r="E323" s="84" t="str">
        <f>Objects!$AY$129&amp;":66"</f>
        <v>Spawn Egg:66</v>
      </c>
      <c r="F323" s="91">
        <v>1</v>
      </c>
      <c r="G323" s="84" t="str">
        <f>Objects!$G$37</f>
        <v>Vanadium Pentoxide Catalyst</v>
      </c>
      <c r="H323" s="81">
        <v>1</v>
      </c>
      <c r="I323" s="81" t="str">
        <f>Objects!$AJ$22</f>
        <v>Cell Culture Dish (Person)</v>
      </c>
      <c r="J323" s="81">
        <v>1</v>
      </c>
      <c r="K323" s="81" t="str">
        <f>Objects!$AY$94</f>
        <v>Glowstone Dust</v>
      </c>
      <c r="L323" s="91">
        <v>1</v>
      </c>
      <c r="M323" s="84" t="str">
        <f>Objects!$AY$90</f>
        <v>Egg</v>
      </c>
      <c r="N323" s="81">
        <v>1</v>
      </c>
      <c r="O323" s="81" t="str">
        <f>Objects!AJ14</f>
        <v>Cell Culture Dish (Witch)</v>
      </c>
      <c r="P323" s="81">
        <v>1</v>
      </c>
      <c r="Q323" s="84" t="str">
        <f>Objects!$AY$90</f>
        <v>Egg</v>
      </c>
      <c r="R323" s="81">
        <v>1</v>
      </c>
      <c r="S323" s="84" t="str">
        <f>Objects!$AY$99</f>
        <v>Sugar</v>
      </c>
      <c r="T323" s="81">
        <v>1</v>
      </c>
      <c r="U323" s="84" t="str">
        <f>Objects!$AY$99</f>
        <v>Sugar</v>
      </c>
      <c r="V323" s="81">
        <v>1</v>
      </c>
      <c r="W323" s="84" t="str">
        <f>Objects!$AY$99</f>
        <v>Sugar</v>
      </c>
      <c r="X323" s="81">
        <v>1</v>
      </c>
      <c r="AA323" s="81"/>
      <c r="AB323" s="81"/>
      <c r="AC323" s="81"/>
    </row>
    <row r="324" spans="1:29" ht="15" customHeight="1" x14ac:dyDescent="0.25">
      <c r="A324" s="33" t="str">
        <f>[3]Enums!$A$159</f>
        <v>1.3.8</v>
      </c>
      <c r="B324" s="81" t="b">
        <v>1</v>
      </c>
      <c r="C324" s="81" t="b">
        <v>0</v>
      </c>
      <c r="D324" s="81">
        <v>8</v>
      </c>
      <c r="E324" s="84" t="str">
        <f>Objects!$AY$129&amp;":50"</f>
        <v>Spawn Egg:50</v>
      </c>
      <c r="F324" s="91">
        <v>1</v>
      </c>
      <c r="G324" s="84" t="str">
        <f>Objects!$AZ$37</f>
        <v>Wool</v>
      </c>
      <c r="H324" s="81">
        <v>1</v>
      </c>
      <c r="I324" s="81" t="str">
        <f>Objects!$AZ$48</f>
        <v>Tnt</v>
      </c>
      <c r="J324" s="81">
        <v>1</v>
      </c>
      <c r="K324" s="84" t="str">
        <f>Objects!$AY$97&amp;":10"</f>
        <v>Dye:10</v>
      </c>
      <c r="L324" s="81">
        <v>1</v>
      </c>
      <c r="M324" s="84" t="str">
        <f>Objects!$AY$90</f>
        <v>Egg</v>
      </c>
      <c r="N324" s="81">
        <v>1</v>
      </c>
      <c r="O324" s="81" t="str">
        <f>Objects!AJ15</f>
        <v>Cell Culture Dish (Creeper)</v>
      </c>
      <c r="P324" s="81">
        <v>1</v>
      </c>
      <c r="Q324" s="84" t="str">
        <f>Objects!$AY$90</f>
        <v>Egg</v>
      </c>
      <c r="R324" s="81">
        <v>1</v>
      </c>
      <c r="S324" s="84" t="str">
        <f>Objects!$AY$99</f>
        <v>Sugar</v>
      </c>
      <c r="T324" s="81">
        <v>1</v>
      </c>
      <c r="U324" s="84" t="str">
        <f>Objects!$AY$99</f>
        <v>Sugar</v>
      </c>
      <c r="V324" s="81">
        <v>1</v>
      </c>
      <c r="W324" s="84" t="str">
        <f>Objects!$AY$99</f>
        <v>Sugar</v>
      </c>
      <c r="X324" s="81">
        <v>1</v>
      </c>
      <c r="AA324" s="81"/>
      <c r="AB324" s="81"/>
      <c r="AC324" s="81"/>
    </row>
    <row r="325" spans="1:29" ht="15" customHeight="1" x14ac:dyDescent="0.25">
      <c r="A325" s="33" t="str">
        <f>[3]Enums!$A$159</f>
        <v>1.3.8</v>
      </c>
      <c r="B325" s="81" t="b">
        <v>1</v>
      </c>
      <c r="C325" s="81" t="b">
        <v>0</v>
      </c>
      <c r="D325" s="81">
        <v>8</v>
      </c>
      <c r="E325" s="84" t="str">
        <f>Objects!$AY$129&amp;":60"</f>
        <v>Spawn Egg:60</v>
      </c>
      <c r="F325" s="91">
        <v>1</v>
      </c>
      <c r="G325" s="84" t="str">
        <f>Objects!$AY$95</f>
        <v>Fish</v>
      </c>
      <c r="H325" s="81">
        <v>1</v>
      </c>
      <c r="I325" s="81" t="str">
        <f>Objects!$D$10</f>
        <v>Silver Ingot</v>
      </c>
      <c r="J325" s="81">
        <v>1</v>
      </c>
      <c r="K325" s="84" t="str">
        <f>Objects!$AY$95</f>
        <v>Fish</v>
      </c>
      <c r="L325" s="81">
        <v>1</v>
      </c>
      <c r="M325" s="84" t="str">
        <f>Objects!$AY$90</f>
        <v>Egg</v>
      </c>
      <c r="N325" s="81">
        <v>1</v>
      </c>
      <c r="O325" s="81" t="str">
        <f>Objects!AJ16</f>
        <v>Cell Culture Dish (Silverfish)</v>
      </c>
      <c r="P325" s="81">
        <v>1</v>
      </c>
      <c r="Q325" s="84" t="str">
        <f>Objects!$AY$90</f>
        <v>Egg</v>
      </c>
      <c r="R325" s="81">
        <v>1</v>
      </c>
      <c r="S325" s="84" t="str">
        <f>Objects!$AY$99</f>
        <v>Sugar</v>
      </c>
      <c r="T325" s="81">
        <v>1</v>
      </c>
      <c r="U325" s="84" t="str">
        <f>Objects!$AY$99</f>
        <v>Sugar</v>
      </c>
      <c r="V325" s="81">
        <v>1</v>
      </c>
      <c r="W325" s="84" t="str">
        <f>Objects!$AY$99</f>
        <v>Sugar</v>
      </c>
      <c r="X325" s="81">
        <v>1</v>
      </c>
      <c r="AA325" s="81"/>
      <c r="AB325" s="81"/>
      <c r="AC325" s="81"/>
    </row>
    <row r="326" spans="1:29" ht="15" customHeight="1" x14ac:dyDescent="0.25">
      <c r="A326" s="33" t="str">
        <f>[3]Enums!$A$159</f>
        <v>1.3.8</v>
      </c>
      <c r="B326" s="81" t="b">
        <v>1</v>
      </c>
      <c r="C326" s="81" t="b">
        <v>0</v>
      </c>
      <c r="D326" s="81">
        <v>8</v>
      </c>
      <c r="E326" s="84" t="str">
        <f>Objects!$AY$129&amp;":59"</f>
        <v>Spawn Egg:59</v>
      </c>
      <c r="F326" s="91">
        <v>1</v>
      </c>
      <c r="G326" s="84" t="str">
        <f>Objects!$AY$121</f>
        <v>Spider Eye</v>
      </c>
      <c r="H326" s="81">
        <v>4</v>
      </c>
      <c r="I326" s="81" t="str">
        <f>Objects!$R$34</f>
        <v>Bag (Arsenic)</v>
      </c>
      <c r="J326" s="81">
        <v>1</v>
      </c>
      <c r="K326" s="84" t="str">
        <f>Objects!$AY$121</f>
        <v>Spider Eye</v>
      </c>
      <c r="L326" s="81">
        <v>4</v>
      </c>
      <c r="M326" s="84" t="str">
        <f>Objects!$AY$90</f>
        <v>Egg</v>
      </c>
      <c r="N326" s="81">
        <v>1</v>
      </c>
      <c r="O326" s="81" t="str">
        <f>Objects!AJ17</f>
        <v>Cell Culture Dish (Cave Spider)</v>
      </c>
      <c r="P326" s="81">
        <v>1</v>
      </c>
      <c r="Q326" s="84" t="str">
        <f>Objects!$AY$90</f>
        <v>Egg</v>
      </c>
      <c r="R326" s="81">
        <v>1</v>
      </c>
      <c r="S326" s="84" t="str">
        <f>Objects!$AY$99</f>
        <v>Sugar</v>
      </c>
      <c r="T326" s="81">
        <v>1</v>
      </c>
      <c r="U326" s="84" t="str">
        <f>Objects!$AY$99</f>
        <v>Sugar</v>
      </c>
      <c r="V326" s="81">
        <v>1</v>
      </c>
      <c r="W326" s="84" t="str">
        <f>Objects!$AY$99</f>
        <v>Sugar</v>
      </c>
      <c r="X326" s="81">
        <v>1</v>
      </c>
      <c r="AA326" s="81"/>
      <c r="AB326" s="81"/>
      <c r="AC326" s="81"/>
    </row>
    <row r="327" spans="1:29" ht="15" customHeight="1" x14ac:dyDescent="0.25">
      <c r="A327" s="33" t="str">
        <f>[3]Enums!$A$159</f>
        <v>1.3.8</v>
      </c>
      <c r="B327" s="81" t="b">
        <v>1</v>
      </c>
      <c r="C327" s="81" t="b">
        <v>0</v>
      </c>
      <c r="D327" s="81">
        <v>8</v>
      </c>
      <c r="E327" s="84" t="str">
        <f>Objects!$AY$129&amp;":56"</f>
        <v>Spawn Egg:56</v>
      </c>
      <c r="F327" s="91">
        <v>1</v>
      </c>
      <c r="G327" s="84" t="str">
        <f>Objects!$AY$131</f>
        <v>Fire Charge</v>
      </c>
      <c r="H327" s="81">
        <v>1</v>
      </c>
      <c r="I327" s="81" t="str">
        <f>Objects!$AY$116</f>
        <v>Ghast Tear</v>
      </c>
      <c r="J327" s="81">
        <v>1</v>
      </c>
      <c r="K327" s="84" t="str">
        <f>Objects!$AY$131</f>
        <v>Fire Charge</v>
      </c>
      <c r="L327" s="81">
        <v>1</v>
      </c>
      <c r="M327" s="84" t="str">
        <f>Objects!$AY$90</f>
        <v>Egg</v>
      </c>
      <c r="N327" s="81">
        <v>1</v>
      </c>
      <c r="O327" s="81" t="str">
        <f>Objects!AJ18</f>
        <v>Cell Culture Dish (Ghast)</v>
      </c>
      <c r="P327" s="81">
        <v>1</v>
      </c>
      <c r="Q327" s="84" t="str">
        <f>Objects!$AY$90</f>
        <v>Egg</v>
      </c>
      <c r="R327" s="81">
        <v>1</v>
      </c>
      <c r="S327" s="84" t="str">
        <f>Objects!$AY$99</f>
        <v>Sugar</v>
      </c>
      <c r="T327" s="81">
        <v>1</v>
      </c>
      <c r="U327" s="84" t="str">
        <f>Objects!$AY$99</f>
        <v>Sugar</v>
      </c>
      <c r="V327" s="81">
        <v>1</v>
      </c>
      <c r="W327" s="84" t="str">
        <f>Objects!$AY$99</f>
        <v>Sugar</v>
      </c>
      <c r="X327" s="81">
        <v>1</v>
      </c>
      <c r="AA327" s="81"/>
      <c r="AB327" s="81"/>
      <c r="AC327" s="81"/>
    </row>
    <row r="328" spans="1:29" ht="15" customHeight="1" x14ac:dyDescent="0.25">
      <c r="A328" s="33" t="str">
        <f>[3]Enums!$A$159</f>
        <v>1.3.8</v>
      </c>
      <c r="B328" s="81" t="b">
        <v>1</v>
      </c>
      <c r="C328" s="81" t="b">
        <v>0</v>
      </c>
      <c r="D328" s="81">
        <v>8</v>
      </c>
      <c r="E328" s="84" t="str">
        <f>Objects!$AY$129&amp;":61"</f>
        <v>Spawn Egg:61</v>
      </c>
      <c r="F328" s="91">
        <v>1</v>
      </c>
      <c r="G328" s="84" t="str">
        <f>Objects!$AY$131</f>
        <v>Fire Charge</v>
      </c>
      <c r="H328" s="81">
        <v>1</v>
      </c>
      <c r="I328" s="81" t="str">
        <f>Objects!$AY$115</f>
        <v>Blaze Rod</v>
      </c>
      <c r="J328" s="81">
        <v>1</v>
      </c>
      <c r="K328" s="84" t="str">
        <f>Objects!$AY$131</f>
        <v>Fire Charge</v>
      </c>
      <c r="L328" s="81">
        <v>1</v>
      </c>
      <c r="M328" s="84" t="str">
        <f>Objects!$AY$90</f>
        <v>Egg</v>
      </c>
      <c r="N328" s="81">
        <v>1</v>
      </c>
      <c r="O328" s="81" t="str">
        <f>Objects!AJ19</f>
        <v>Cell Culture Dish (Blaze)</v>
      </c>
      <c r="P328" s="81">
        <v>1</v>
      </c>
      <c r="Q328" s="84" t="str">
        <f>Objects!$AY$90</f>
        <v>Egg</v>
      </c>
      <c r="R328" s="81">
        <v>1</v>
      </c>
      <c r="S328" s="84" t="str">
        <f>Objects!$AY$99</f>
        <v>Sugar</v>
      </c>
      <c r="T328" s="81">
        <v>1</v>
      </c>
      <c r="U328" s="84" t="str">
        <f>Objects!$AY$99</f>
        <v>Sugar</v>
      </c>
      <c r="V328" s="81">
        <v>1</v>
      </c>
      <c r="W328" s="84" t="str">
        <f>Objects!$AY$99</f>
        <v>Sugar</v>
      </c>
      <c r="X328" s="81">
        <v>1</v>
      </c>
      <c r="AA328" s="81"/>
      <c r="AB328" s="81"/>
      <c r="AC328" s="81"/>
    </row>
    <row r="329" spans="1:29" ht="15" customHeight="1" x14ac:dyDescent="0.25">
      <c r="A329" s="33" t="str">
        <f>[3]Enums!$A$159</f>
        <v>1.3.8</v>
      </c>
      <c r="B329" s="81" t="b">
        <v>1</v>
      </c>
      <c r="C329" s="81" t="b">
        <v>0</v>
      </c>
      <c r="D329" s="81">
        <v>8</v>
      </c>
      <c r="E329" s="84" t="str">
        <f>Objects!$AY$129&amp;":57"</f>
        <v>Spawn Egg:57</v>
      </c>
      <c r="F329" s="91">
        <v>1</v>
      </c>
      <c r="G329" s="81" t="str">
        <f>Objects!$AJ$2</f>
        <v>Cell Culture Dish (Pig)</v>
      </c>
      <c r="H329" s="81">
        <v>1</v>
      </c>
      <c r="I329" s="82" t="str">
        <f>Objects!AY117</f>
        <v>Gold Nugget</v>
      </c>
      <c r="J329" s="82">
        <v>1</v>
      </c>
      <c r="K329" s="81" t="str">
        <f>Objects!$AJ$22</f>
        <v>Cell Culture Dish (Person)</v>
      </c>
      <c r="L329" s="81">
        <v>1</v>
      </c>
      <c r="M329" s="84" t="str">
        <f>Objects!$AY$90</f>
        <v>Egg</v>
      </c>
      <c r="N329" s="81">
        <v>1</v>
      </c>
      <c r="O329" s="81" t="str">
        <f>Objects!AJ20</f>
        <v>Cell Culture Dish (Zombie Pigman)</v>
      </c>
      <c r="P329" s="81">
        <v>1</v>
      </c>
      <c r="Q329" s="84" t="str">
        <f>Objects!$AY$90</f>
        <v>Egg</v>
      </c>
      <c r="R329" s="81">
        <v>1</v>
      </c>
      <c r="S329" s="84" t="str">
        <f>Objects!$AY$99</f>
        <v>Sugar</v>
      </c>
      <c r="T329" s="81">
        <v>1</v>
      </c>
      <c r="U329" s="84" t="str">
        <f>Objects!$AY$99</f>
        <v>Sugar</v>
      </c>
      <c r="V329" s="81">
        <v>1</v>
      </c>
      <c r="W329" s="84" t="str">
        <f>Objects!$AY$99</f>
        <v>Sugar</v>
      </c>
      <c r="X329" s="81">
        <v>1</v>
      </c>
      <c r="AA329" s="81"/>
      <c r="AB329" s="81"/>
      <c r="AC329" s="81"/>
    </row>
    <row r="330" spans="1:29" ht="15" customHeight="1" x14ac:dyDescent="0.25">
      <c r="A330" s="33" t="str">
        <f>[3]Enums!$A$159</f>
        <v>1.3.8</v>
      </c>
      <c r="B330" s="81" t="b">
        <v>1</v>
      </c>
      <c r="C330" s="81" t="b">
        <v>0</v>
      </c>
      <c r="D330" s="81">
        <v>8</v>
      </c>
      <c r="E330" s="84" t="str">
        <f>Objects!$AY$129&amp;":62"</f>
        <v>Spawn Egg:62</v>
      </c>
      <c r="F330" s="91">
        <v>1</v>
      </c>
      <c r="G330" s="84" t="str">
        <f>Objects!$AY$87</f>
        <v>Slime Ball</v>
      </c>
      <c r="H330" s="81">
        <v>1</v>
      </c>
      <c r="I330" s="81" t="str">
        <f>Objects!$AY$73</f>
        <v>Lava Bucket</v>
      </c>
      <c r="J330" s="81">
        <v>1</v>
      </c>
      <c r="K330" s="84" t="str">
        <f>Objects!$AY$87</f>
        <v>Slime Ball</v>
      </c>
      <c r="L330" s="81">
        <v>1</v>
      </c>
      <c r="M330" s="84" t="str">
        <f>Objects!$AY$90</f>
        <v>Egg</v>
      </c>
      <c r="N330" s="81">
        <v>1</v>
      </c>
      <c r="O330" s="81" t="str">
        <f>Objects!AJ21</f>
        <v>Cell Culture Dish (Magma Cube)</v>
      </c>
      <c r="P330" s="81">
        <v>1</v>
      </c>
      <c r="Q330" s="84" t="str">
        <f>Objects!$AY$90</f>
        <v>Egg</v>
      </c>
      <c r="R330" s="81">
        <v>1</v>
      </c>
      <c r="S330" s="84" t="str">
        <f>Objects!$AY$99</f>
        <v>Sugar</v>
      </c>
      <c r="T330" s="81">
        <v>1</v>
      </c>
      <c r="U330" s="84" t="str">
        <f>Objects!$AY$99</f>
        <v>Sugar</v>
      </c>
      <c r="V330" s="81">
        <v>1</v>
      </c>
      <c r="W330" s="84" t="str">
        <f>Objects!$AY$99</f>
        <v>Sugar</v>
      </c>
      <c r="X330" s="81">
        <v>1</v>
      </c>
      <c r="AA330" s="81"/>
      <c r="AB330" s="81"/>
      <c r="AC330" s="81"/>
    </row>
    <row r="331" spans="1:29" ht="15" customHeight="1" x14ac:dyDescent="0.25">
      <c r="A331" s="33" t="str">
        <f>[3]Enums!$A$159</f>
        <v>1.3.8</v>
      </c>
      <c r="B331" s="81" t="b">
        <v>1</v>
      </c>
      <c r="C331" s="81" t="b">
        <v>0</v>
      </c>
      <c r="D331" s="81">
        <v>2</v>
      </c>
      <c r="E331" s="84" t="str">
        <f>Objects!$AW$85</f>
        <v>Guano</v>
      </c>
      <c r="F331" s="91">
        <v>1</v>
      </c>
      <c r="G331" s="83" t="str">
        <f>Objects!$AY$97&amp;":15"</f>
        <v>Dye:15</v>
      </c>
      <c r="H331" s="81">
        <v>1</v>
      </c>
      <c r="I331" t="str">
        <f>Objects!$J$245</f>
        <v>Bag (Potassium Hydroxide)</v>
      </c>
      <c r="J331" s="81">
        <v>1</v>
      </c>
      <c r="K331" s="81"/>
      <c r="L331" s="91"/>
      <c r="M331" s="84"/>
      <c r="N331" s="81"/>
      <c r="O331" s="81"/>
      <c r="P331" s="81"/>
      <c r="Q331" s="81"/>
      <c r="R331" s="91"/>
      <c r="S331" s="84"/>
      <c r="T331" s="81"/>
      <c r="U331" s="81"/>
      <c r="V331" s="81"/>
      <c r="W331" s="81"/>
      <c r="X331" s="91"/>
      <c r="AA331" s="81"/>
      <c r="AB331" s="81"/>
      <c r="AC331" s="81"/>
    </row>
    <row r="332" spans="1:29" ht="15" customHeight="1" x14ac:dyDescent="0.25">
      <c r="A332" s="33" t="str">
        <f>[3]Enums!$A$159</f>
        <v>1.3.8</v>
      </c>
      <c r="B332" s="81" t="b">
        <v>1</v>
      </c>
      <c r="C332" s="81" t="b">
        <v>0</v>
      </c>
      <c r="D332" s="81">
        <v>2</v>
      </c>
      <c r="E332" s="84" t="str">
        <f>Objects!$AI$23</f>
        <v>DNA sampler (Beginner)</v>
      </c>
      <c r="F332" s="91">
        <v>4</v>
      </c>
      <c r="G332" s="84"/>
      <c r="H332" s="81"/>
      <c r="I332" s="81" t="str">
        <f>Objects!$AY$33</f>
        <v>String</v>
      </c>
      <c r="J332" s="81">
        <v>1</v>
      </c>
      <c r="K332" s="81"/>
      <c r="L332" s="91"/>
      <c r="M332" s="84"/>
      <c r="N332" s="81"/>
      <c r="O332" s="81" t="str">
        <f>Objects!$AY$26</f>
        <v>Stick</v>
      </c>
      <c r="P332" s="81">
        <v>1</v>
      </c>
      <c r="Q332" s="81"/>
      <c r="R332" s="91"/>
      <c r="S332" s="84"/>
      <c r="T332" s="81"/>
      <c r="U332" s="81" t="str">
        <f>Objects!$AY$26</f>
        <v>Stick</v>
      </c>
      <c r="V332" s="81">
        <v>1</v>
      </c>
      <c r="W332" s="81"/>
      <c r="X332" s="91"/>
      <c r="AA332" s="81"/>
      <c r="AB332" s="81"/>
      <c r="AC332" s="81"/>
    </row>
    <row r="333" spans="1:29" ht="15" customHeight="1" x14ac:dyDescent="0.25">
      <c r="A333" s="33" t="str">
        <f>[3]Enums!$A$159</f>
        <v>1.3.8</v>
      </c>
      <c r="B333" s="81" t="b">
        <v>1</v>
      </c>
      <c r="C333" s="81" t="b">
        <v>0</v>
      </c>
      <c r="D333" s="81">
        <v>4</v>
      </c>
      <c r="E333" s="84" t="str">
        <f>Objects!$AI$24</f>
        <v>DNA sampler (Intermediate)</v>
      </c>
      <c r="F333" s="91">
        <v>4</v>
      </c>
      <c r="G333" s="84"/>
      <c r="H333" s="81"/>
      <c r="I333" s="81" t="str">
        <f>Objects!$AE$41</f>
        <v>Fibers (LDPE)</v>
      </c>
      <c r="J333" s="81">
        <v>1</v>
      </c>
      <c r="K333" s="81"/>
      <c r="L333" s="91"/>
      <c r="M333" s="84"/>
      <c r="N333" s="81"/>
      <c r="O333" s="81" t="str">
        <f>Objects!$AY$26</f>
        <v>Stick</v>
      </c>
      <c r="P333" s="81">
        <v>1</v>
      </c>
      <c r="Q333" s="81"/>
      <c r="R333" s="91"/>
      <c r="S333" s="84"/>
      <c r="T333" s="81"/>
      <c r="U333" s="81" t="str">
        <f>Objects!$AY$26</f>
        <v>Stick</v>
      </c>
      <c r="V333" s="81">
        <v>1</v>
      </c>
      <c r="W333" s="81"/>
      <c r="X333" s="91"/>
      <c r="AA333" s="81"/>
      <c r="AB333" s="81"/>
      <c r="AC333" s="81"/>
    </row>
    <row r="334" spans="1:29" ht="15" customHeight="1" x14ac:dyDescent="0.25">
      <c r="A334" s="33" t="str">
        <f>[3]Enums!$A$159</f>
        <v>1.3.8</v>
      </c>
      <c r="B334" s="81" t="b">
        <v>1</v>
      </c>
      <c r="C334" s="81" t="b">
        <v>0</v>
      </c>
      <c r="D334" s="81">
        <v>4</v>
      </c>
      <c r="E334" s="84" t="str">
        <f>Objects!$AI$24</f>
        <v>DNA sampler (Intermediate)</v>
      </c>
      <c r="F334" s="91">
        <v>4</v>
      </c>
      <c r="G334" s="84"/>
      <c r="H334" s="81"/>
      <c r="I334" s="81" t="str">
        <f>Objects!AE102</f>
        <v>Fibers (PP)</v>
      </c>
      <c r="J334" s="81">
        <v>1</v>
      </c>
      <c r="K334" s="81"/>
      <c r="L334" s="91"/>
      <c r="M334" s="84"/>
      <c r="N334" s="81"/>
      <c r="O334" s="81" t="str">
        <f>Objects!$AY$26</f>
        <v>Stick</v>
      </c>
      <c r="P334" s="81">
        <v>1</v>
      </c>
      <c r="Q334" s="81"/>
      <c r="R334" s="91"/>
      <c r="S334" s="84"/>
      <c r="T334" s="81"/>
      <c r="U334" s="81" t="str">
        <f>Objects!$AY$26</f>
        <v>Stick</v>
      </c>
      <c r="V334" s="81">
        <v>1</v>
      </c>
      <c r="W334" s="81"/>
      <c r="X334" s="91"/>
      <c r="AA334" s="81"/>
      <c r="AB334" s="81"/>
      <c r="AC334" s="81"/>
    </row>
    <row r="335" spans="1:29" ht="15" customHeight="1" x14ac:dyDescent="0.25">
      <c r="A335" s="33" t="str">
        <f>[3]Enums!$A$159</f>
        <v>1.3.8</v>
      </c>
      <c r="B335" s="81" t="b">
        <v>1</v>
      </c>
      <c r="C335" s="81" t="b">
        <v>0</v>
      </c>
      <c r="D335" s="81">
        <v>4</v>
      </c>
      <c r="E335" s="84" t="str">
        <f>Objects!$AI$24</f>
        <v>DNA sampler (Intermediate)</v>
      </c>
      <c r="F335" s="91">
        <v>4</v>
      </c>
      <c r="G335" s="84"/>
      <c r="H335" s="81"/>
      <c r="I335" s="81" t="str">
        <f>Objects!AE105</f>
        <v>Fibers (PS)</v>
      </c>
      <c r="J335" s="81">
        <v>1</v>
      </c>
      <c r="K335" s="81"/>
      <c r="L335" s="91"/>
      <c r="M335" s="84"/>
      <c r="N335" s="81"/>
      <c r="O335" s="81" t="str">
        <f>Objects!$AY$26</f>
        <v>Stick</v>
      </c>
      <c r="P335" s="81">
        <v>1</v>
      </c>
      <c r="Q335" s="81"/>
      <c r="R335" s="91"/>
      <c r="S335" s="84"/>
      <c r="T335" s="81"/>
      <c r="U335" s="81" t="str">
        <f>Objects!$AY$26</f>
        <v>Stick</v>
      </c>
      <c r="V335" s="81">
        <v>1</v>
      </c>
      <c r="W335" s="81"/>
      <c r="X335" s="91"/>
      <c r="AA335" s="81"/>
      <c r="AB335" s="81"/>
      <c r="AC335" s="81"/>
    </row>
    <row r="336" spans="1:29" ht="15" customHeight="1" x14ac:dyDescent="0.25">
      <c r="A336" s="33" t="str">
        <f>[3]Enums!$A$159</f>
        <v>1.3.8</v>
      </c>
      <c r="B336" s="81" t="b">
        <v>1</v>
      </c>
      <c r="C336" s="81" t="b">
        <v>0</v>
      </c>
      <c r="D336" s="81">
        <v>4</v>
      </c>
      <c r="E336" s="84" t="str">
        <f>Objects!$AI$25</f>
        <v>DNA sampler (Advanced)</v>
      </c>
      <c r="F336" s="91">
        <v>4</v>
      </c>
      <c r="G336" s="84"/>
      <c r="H336" s="81"/>
      <c r="I336" s="81" t="str">
        <f>Objects!$AE$61</f>
        <v>Fibers (PC)</v>
      </c>
      <c r="J336" s="81">
        <v>1</v>
      </c>
      <c r="K336" s="81"/>
      <c r="L336" s="91"/>
      <c r="M336" s="84"/>
      <c r="N336" s="81"/>
      <c r="O336" s="81" t="str">
        <f>Objects!$AY$26</f>
        <v>Stick</v>
      </c>
      <c r="P336" s="81">
        <v>1</v>
      </c>
      <c r="Q336" s="81"/>
      <c r="R336" s="91"/>
      <c r="S336" s="84"/>
      <c r="T336" s="81"/>
      <c r="U336" s="81" t="str">
        <f>Objects!$AY$26</f>
        <v>Stick</v>
      </c>
      <c r="V336" s="81">
        <v>1</v>
      </c>
      <c r="W336" s="81"/>
      <c r="X336" s="91"/>
      <c r="AA336" s="81"/>
      <c r="AB336" s="81"/>
      <c r="AC336" s="81"/>
    </row>
    <row r="337" spans="1:29" ht="15" customHeight="1" x14ac:dyDescent="0.25">
      <c r="A337" s="33" t="str">
        <f>[3]Enums!$A$159</f>
        <v>1.3.8</v>
      </c>
      <c r="B337" s="81" t="b">
        <v>1</v>
      </c>
      <c r="C337" s="81" t="b">
        <v>0</v>
      </c>
      <c r="D337" s="81">
        <v>4</v>
      </c>
      <c r="E337" s="84" t="str">
        <f>Objects!$AI$25</f>
        <v>DNA sampler (Advanced)</v>
      </c>
      <c r="F337" s="91">
        <v>4</v>
      </c>
      <c r="G337" s="84"/>
      <c r="H337" s="81"/>
      <c r="I337" s="81" t="str">
        <f>Objects!$AE$90</f>
        <v>Fibers (PMMA)</v>
      </c>
      <c r="J337" s="81">
        <v>1</v>
      </c>
      <c r="K337" s="81"/>
      <c r="L337" s="91"/>
      <c r="M337" s="84"/>
      <c r="N337" s="81"/>
      <c r="O337" s="81" t="str">
        <f>Objects!$AY$26</f>
        <v>Stick</v>
      </c>
      <c r="P337" s="81">
        <v>1</v>
      </c>
      <c r="Q337" s="81"/>
      <c r="R337" s="91"/>
      <c r="S337" s="84"/>
      <c r="T337" s="81"/>
      <c r="U337" s="81" t="str">
        <f>Objects!$AY$26</f>
        <v>Stick</v>
      </c>
      <c r="V337" s="81">
        <v>1</v>
      </c>
      <c r="W337" s="81"/>
      <c r="X337" s="91"/>
      <c r="AA337" s="81"/>
      <c r="AB337" s="81"/>
      <c r="AC337" s="81"/>
    </row>
    <row r="338" spans="1:29" ht="15" customHeight="1" x14ac:dyDescent="0.25">
      <c r="A338" s="33" t="str">
        <f>[3]Enums!$A$159</f>
        <v>1.3.8</v>
      </c>
      <c r="B338" s="81" t="b">
        <v>1</v>
      </c>
      <c r="C338" s="81" t="b">
        <v>0</v>
      </c>
      <c r="D338" s="81">
        <v>4</v>
      </c>
      <c r="E338" s="84" t="str">
        <f>Objects!$AI$25</f>
        <v>DNA sampler (Advanced)</v>
      </c>
      <c r="F338" s="91">
        <v>4</v>
      </c>
      <c r="G338" s="84"/>
      <c r="H338" s="81"/>
      <c r="I338" s="81" t="str">
        <f>Objects!$AE$81</f>
        <v>Fibers (PI)</v>
      </c>
      <c r="J338" s="81">
        <v>1</v>
      </c>
      <c r="K338" s="81"/>
      <c r="L338" s="91"/>
      <c r="M338" s="84"/>
      <c r="N338" s="81"/>
      <c r="O338" s="81" t="str">
        <f>Objects!$AY$26</f>
        <v>Stick</v>
      </c>
      <c r="P338" s="81">
        <v>1</v>
      </c>
      <c r="Q338" s="81"/>
      <c r="R338" s="91"/>
      <c r="S338" s="84"/>
      <c r="T338" s="81"/>
      <c r="U338" s="81" t="str">
        <f>Objects!$AY$26</f>
        <v>Stick</v>
      </c>
      <c r="V338" s="81">
        <v>1</v>
      </c>
      <c r="W338" s="81"/>
      <c r="X338" s="91"/>
      <c r="AA338" s="81"/>
      <c r="AB338" s="81"/>
      <c r="AC338" s="81"/>
    </row>
    <row r="339" spans="1:29" ht="15" customHeight="1" x14ac:dyDescent="0.25">
      <c r="A339" s="33" t="str">
        <f>[3]Enums!$A$159</f>
        <v>1.3.8</v>
      </c>
      <c r="B339" s="81" t="b">
        <v>1</v>
      </c>
      <c r="C339" s="81" t="b">
        <v>0</v>
      </c>
      <c r="D339" s="81">
        <v>8</v>
      </c>
      <c r="E339" s="84" t="str">
        <f>Objects!$AI$26</f>
        <v>DNA sampler (Expert)</v>
      </c>
      <c r="F339" s="91">
        <v>4</v>
      </c>
      <c r="G339" s="84"/>
      <c r="H339" s="81"/>
      <c r="I339" s="81" t="str">
        <f>Objects!$AE$77</f>
        <v>Fibers (Nylon 6,7)</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[3]Enums!$A$159</f>
        <v>1.3.8</v>
      </c>
      <c r="B340" s="81" t="b">
        <v>1</v>
      </c>
      <c r="C340" s="81" t="b">
        <v>0</v>
      </c>
      <c r="D340" s="81">
        <v>8</v>
      </c>
      <c r="E340" s="84" t="str">
        <f>Objects!$AI$26</f>
        <v>DNA sampler (Expert)</v>
      </c>
      <c r="F340" s="91">
        <v>4</v>
      </c>
      <c r="G340" s="84"/>
      <c r="H340" s="81"/>
      <c r="I340" s="81" t="str">
        <f>Objects!$AE$77</f>
        <v>Fibers (Nylon 6,7)</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[3]Enums!$A$159</f>
        <v>1.3.8</v>
      </c>
      <c r="B341" s="81" t="b">
        <v>1</v>
      </c>
      <c r="C341" s="81" t="b">
        <v>0</v>
      </c>
      <c r="D341" s="81">
        <v>8</v>
      </c>
      <c r="E341" s="84" t="str">
        <f>Objects!$AI$26</f>
        <v>DNA sampler (Expert)</v>
      </c>
      <c r="F341" s="91">
        <v>4</v>
      </c>
      <c r="G341" s="84"/>
      <c r="H341" s="81"/>
      <c r="I341" s="81" t="str">
        <f>Objects!$AE$78</f>
        <v>Fibers (Nylon 6,10)</v>
      </c>
      <c r="J341" s="81">
        <v>1</v>
      </c>
      <c r="K341" s="81"/>
      <c r="L341" s="91"/>
      <c r="M341" s="84"/>
      <c r="N341" s="81"/>
      <c r="O341" s="81" t="str">
        <f>Objects!$AE$148</f>
        <v>Tool Shaft (PEEK)</v>
      </c>
      <c r="P341" s="81">
        <v>1</v>
      </c>
      <c r="Q341" s="81"/>
      <c r="R341" s="91"/>
      <c r="S341" s="84"/>
      <c r="T341" s="81"/>
      <c r="U341" s="81" t="str">
        <f>Objects!$AE$148</f>
        <v>Tool Shaft (PEEK)</v>
      </c>
      <c r="V341" s="81">
        <v>1</v>
      </c>
      <c r="W341" s="81"/>
      <c r="X341" s="91"/>
      <c r="AA341" s="81"/>
      <c r="AB341" s="81"/>
      <c r="AC341" s="81"/>
    </row>
    <row r="342" spans="1:29" ht="15" customHeight="1" x14ac:dyDescent="0.25">
      <c r="A342" s="33" t="str">
        <f>[3]Enums!$A$159</f>
        <v>1.3.8</v>
      </c>
      <c r="B342" s="81" t="b">
        <v>1</v>
      </c>
      <c r="C342" s="81" t="b">
        <v>0</v>
      </c>
      <c r="D342" s="81">
        <v>8</v>
      </c>
      <c r="E342" s="84" t="str">
        <f>Objects!$AI$26</f>
        <v>DNA sampler (Expert)</v>
      </c>
      <c r="F342" s="91">
        <v>4</v>
      </c>
      <c r="G342" s="84"/>
      <c r="H342" s="81"/>
      <c r="I342" s="81" t="str">
        <f>Objects!$AE$78</f>
        <v>Fibers (Nylon 6,10)</v>
      </c>
      <c r="J342" s="81">
        <v>1</v>
      </c>
      <c r="K342" s="81"/>
      <c r="L342" s="91"/>
      <c r="M342" s="84"/>
      <c r="N342" s="81"/>
      <c r="O342" s="81" t="str">
        <f>Objects!$AE$149</f>
        <v>Tool Shaft (Carbon Fiber Composite)</v>
      </c>
      <c r="P342" s="81">
        <v>1</v>
      </c>
      <c r="Q342" s="81"/>
      <c r="R342" s="91"/>
      <c r="S342" s="84"/>
      <c r="T342" s="81"/>
      <c r="U342" s="81" t="str">
        <f>Objects!$AE$149</f>
        <v>Tool Shaft (Carbon Fiber Composite)</v>
      </c>
      <c r="V342" s="81">
        <v>1</v>
      </c>
      <c r="W342" s="81"/>
      <c r="X342" s="91"/>
      <c r="AA342" s="81"/>
      <c r="AB342" s="81"/>
      <c r="AC342" s="81"/>
    </row>
    <row r="343" spans="1:29" ht="15" customHeight="1" x14ac:dyDescent="0.25">
      <c r="A343" s="33" t="str">
        <f>[3]Enums!$A$159</f>
        <v>1.3.8</v>
      </c>
      <c r="B343" s="81" t="b">
        <v>1</v>
      </c>
      <c r="C343" s="81" t="b">
        <v>0</v>
      </c>
      <c r="D343" s="81">
        <v>8</v>
      </c>
      <c r="E343" s="84" t="str">
        <f>Objects!$AI$26</f>
        <v>DNA sampler (Expert)</v>
      </c>
      <c r="F343" s="91">
        <v>4</v>
      </c>
      <c r="G343" s="84"/>
      <c r="H343" s="81"/>
      <c r="I343" s="81" t="str">
        <f>Objects!$AE$133</f>
        <v>Fibers (Nylon 6)</v>
      </c>
      <c r="J343" s="81">
        <v>1</v>
      </c>
      <c r="K343" s="81"/>
      <c r="L343" s="91"/>
      <c r="M343" s="84"/>
      <c r="N343" s="81"/>
      <c r="O343" s="81" t="str">
        <f>Objects!$AE$148</f>
        <v>Tool Shaft (PEEK)</v>
      </c>
      <c r="P343" s="81">
        <v>1</v>
      </c>
      <c r="Q343" s="81"/>
      <c r="R343" s="91"/>
      <c r="S343" s="84"/>
      <c r="T343" s="81"/>
      <c r="U343" s="81" t="str">
        <f>Objects!$AE$148</f>
        <v>Tool Shaft (PEEK)</v>
      </c>
      <c r="V343" s="81">
        <v>1</v>
      </c>
      <c r="W343" s="81"/>
      <c r="X343" s="91"/>
      <c r="AA343" s="81"/>
      <c r="AB343" s="81"/>
      <c r="AC343" s="81"/>
    </row>
    <row r="344" spans="1:29" ht="15" customHeight="1" x14ac:dyDescent="0.25">
      <c r="A344" s="33" t="str">
        <f>[3]Enums!$A$159</f>
        <v>1.3.8</v>
      </c>
      <c r="B344" s="81" t="b">
        <v>1</v>
      </c>
      <c r="C344" s="81" t="b">
        <v>0</v>
      </c>
      <c r="D344" s="81">
        <v>8</v>
      </c>
      <c r="E344" s="84" t="str">
        <f>Objects!$AI$26</f>
        <v>DNA sampler (Expert)</v>
      </c>
      <c r="F344" s="91">
        <v>4</v>
      </c>
      <c r="G344" s="84"/>
      <c r="H344" s="81"/>
      <c r="I344" s="81" t="str">
        <f>Objects!$AE$133</f>
        <v>Fibers (Nylon 6)</v>
      </c>
      <c r="J344" s="81">
        <v>1</v>
      </c>
      <c r="K344" s="81"/>
      <c r="L344" s="91"/>
      <c r="M344" s="84"/>
      <c r="N344" s="81"/>
      <c r="O344" s="81" t="str">
        <f>Objects!$AE$149</f>
        <v>Tool Shaft (Carbon Fiber Composite)</v>
      </c>
      <c r="P344" s="81">
        <v>1</v>
      </c>
      <c r="Q344" s="81"/>
      <c r="R344" s="91"/>
      <c r="S344" s="84"/>
      <c r="T344" s="81"/>
      <c r="U344" s="81" t="str">
        <f>Objects!$AE$149</f>
        <v>Tool Shaft (Carbon Fiber Composite)</v>
      </c>
      <c r="V344" s="81">
        <v>1</v>
      </c>
      <c r="W344" s="81"/>
      <c r="X344" s="91"/>
      <c r="AA344" s="81"/>
      <c r="AB344" s="81"/>
      <c r="AC344" s="81"/>
    </row>
    <row r="345" spans="1:29" ht="15" customHeight="1" x14ac:dyDescent="0.25">
      <c r="A345" s="33" t="str">
        <f>[3]Enums!$A$159</f>
        <v>1.3.8</v>
      </c>
      <c r="B345" s="81" t="b">
        <v>1</v>
      </c>
      <c r="C345" s="81" t="b">
        <v>0</v>
      </c>
      <c r="D345" s="81">
        <v>8</v>
      </c>
      <c r="E345" s="84" t="str">
        <f>Objects!$AI$27</f>
        <v>DNA sampler (Nether)</v>
      </c>
      <c r="F345" s="91">
        <v>4</v>
      </c>
      <c r="G345" s="84"/>
      <c r="H345" s="81"/>
      <c r="I345" s="81" t="str">
        <f>Objects!$AE$92</f>
        <v>Fibers (nomex)</v>
      </c>
      <c r="J345" s="81">
        <v>1</v>
      </c>
      <c r="K345" s="81"/>
      <c r="L345" s="91"/>
      <c r="M345" s="84"/>
      <c r="N345" s="81"/>
      <c r="O345" s="81" t="str">
        <f>Objects!$AE$148</f>
        <v>Tool Shaft (PEEK)</v>
      </c>
      <c r="P345" s="81">
        <v>1</v>
      </c>
      <c r="Q345" s="81"/>
      <c r="R345" s="91"/>
      <c r="S345" s="84"/>
      <c r="T345" s="81"/>
      <c r="U345" s="81" t="str">
        <f>Objects!$AE$148</f>
        <v>Tool Shaft (PEEK)</v>
      </c>
      <c r="V345" s="81">
        <v>1</v>
      </c>
      <c r="W345" s="81"/>
      <c r="X345" s="91"/>
      <c r="AA345" s="81"/>
      <c r="AB345" s="81"/>
      <c r="AC345" s="81"/>
    </row>
    <row r="346" spans="1:29" ht="15" customHeight="1" x14ac:dyDescent="0.25">
      <c r="A346" s="33" t="str">
        <f>[3]Enums!$A$159</f>
        <v>1.3.8</v>
      </c>
      <c r="B346" s="81" t="b">
        <v>1</v>
      </c>
      <c r="C346" s="81" t="b">
        <v>0</v>
      </c>
      <c r="D346" s="81">
        <v>8</v>
      </c>
      <c r="E346" s="84" t="str">
        <f>Objects!$AI$27</f>
        <v>DNA sampler (Nether)</v>
      </c>
      <c r="F346" s="91">
        <v>4</v>
      </c>
      <c r="G346" s="84"/>
      <c r="H346" s="81"/>
      <c r="I346" s="81" t="str">
        <f>Objects!$AE$92</f>
        <v>Fibers (nomex)</v>
      </c>
      <c r="J346" s="81">
        <v>1</v>
      </c>
      <c r="K346" s="81"/>
      <c r="L346" s="91"/>
      <c r="M346" s="84"/>
      <c r="N346" s="81"/>
      <c r="O346" s="81" t="str">
        <f>Objects!$AE$149</f>
        <v>Tool Shaft (Carbon Fiber Composite)</v>
      </c>
      <c r="P346" s="81">
        <v>1</v>
      </c>
      <c r="Q346" s="81"/>
      <c r="R346" s="91"/>
      <c r="S346" s="84"/>
      <c r="T346" s="81"/>
      <c r="U346" s="81" t="str">
        <f>Objects!$AE$149</f>
        <v>Tool Shaft (Carbon Fiber Composite)</v>
      </c>
      <c r="V346" s="81">
        <v>1</v>
      </c>
      <c r="W346" s="81"/>
      <c r="X346" s="91"/>
      <c r="AA346" s="81"/>
      <c r="AB346" s="81"/>
      <c r="AC346" s="81"/>
    </row>
    <row r="347" spans="1:29" ht="15" customHeight="1" x14ac:dyDescent="0.25">
      <c r="A347" s="33" t="str">
        <f>[3]Enums!$A$159</f>
        <v>1.3.8</v>
      </c>
      <c r="B347" s="81" t="b">
        <v>1</v>
      </c>
      <c r="C347" s="81" t="b">
        <v>0</v>
      </c>
      <c r="D347" s="81">
        <v>8</v>
      </c>
      <c r="E347" s="84" t="str">
        <f>Objects!$AI$27</f>
        <v>DNA sampler (Nether)</v>
      </c>
      <c r="F347" s="91">
        <v>4</v>
      </c>
      <c r="G347" s="84"/>
      <c r="H347" s="81"/>
      <c r="I347" s="81" t="str">
        <f>Objects!$AE$101</f>
        <v>Fibers (kevlar)</v>
      </c>
      <c r="J347" s="81">
        <v>1</v>
      </c>
      <c r="K347" s="81"/>
      <c r="L347" s="91"/>
      <c r="M347" s="84"/>
      <c r="N347" s="81"/>
      <c r="O347" s="81" t="str">
        <f>Objects!$AE$148</f>
        <v>Tool Shaft (PEEK)</v>
      </c>
      <c r="P347" s="81">
        <v>1</v>
      </c>
      <c r="Q347" s="81"/>
      <c r="R347" s="91"/>
      <c r="S347" s="84"/>
      <c r="T347" s="81"/>
      <c r="U347" s="81" t="str">
        <f>Objects!$AE$148</f>
        <v>Tool Shaft (PEEK)</v>
      </c>
      <c r="V347" s="81">
        <v>1</v>
      </c>
      <c r="W347" s="81"/>
      <c r="X347" s="91"/>
      <c r="AA347" s="81"/>
      <c r="AB347" s="81"/>
      <c r="AC347" s="81"/>
    </row>
    <row r="348" spans="1:29" ht="15" customHeight="1" x14ac:dyDescent="0.25">
      <c r="A348" s="33" t="str">
        <f>[3]Enums!$A$159</f>
        <v>1.3.8</v>
      </c>
      <c r="B348" s="81" t="b">
        <v>1</v>
      </c>
      <c r="C348" s="81" t="b">
        <v>0</v>
      </c>
      <c r="D348" s="81">
        <v>8</v>
      </c>
      <c r="E348" s="84" t="str">
        <f>Objects!$AI$27</f>
        <v>DNA sampler (Nether)</v>
      </c>
      <c r="F348" s="91">
        <v>4</v>
      </c>
      <c r="G348" s="84"/>
      <c r="H348" s="81"/>
      <c r="I348" s="81" t="str">
        <f>Objects!$AE$101</f>
        <v>Fibers (kevlar)</v>
      </c>
      <c r="J348" s="81">
        <v>1</v>
      </c>
      <c r="K348" s="81"/>
      <c r="L348" s="91"/>
      <c r="M348" s="84"/>
      <c r="N348" s="81"/>
      <c r="O348" s="81" t="str">
        <f>Objects!$AE$149</f>
        <v>Tool Shaft (Carbon Fiber Composite)</v>
      </c>
      <c r="P348" s="81">
        <v>1</v>
      </c>
      <c r="Q348" s="81"/>
      <c r="R348" s="91"/>
      <c r="S348" s="84"/>
      <c r="T348" s="81"/>
      <c r="U348" s="81" t="str">
        <f>Objects!$AE$149</f>
        <v>Tool Shaft (Carbon Fiber Composite)</v>
      </c>
      <c r="V348" s="81">
        <v>1</v>
      </c>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row r="933" spans="2:29" ht="15" customHeight="1" x14ac:dyDescent="0.25">
      <c r="B933" s="81"/>
      <c r="C933" s="81"/>
      <c r="D933" s="81"/>
      <c r="E933" s="84"/>
      <c r="F933" s="91"/>
      <c r="G933" s="84"/>
      <c r="H933" s="81"/>
      <c r="I933" s="81"/>
      <c r="J933" s="81"/>
      <c r="K933" s="81"/>
      <c r="L933" s="91"/>
      <c r="M933" s="84"/>
      <c r="N933" s="81"/>
      <c r="O933" s="81"/>
      <c r="P933" s="81"/>
      <c r="Q933" s="81"/>
      <c r="R933" s="91"/>
      <c r="S933" s="84"/>
      <c r="T933" s="81"/>
      <c r="U933" s="81"/>
      <c r="V933" s="81"/>
      <c r="W933" s="81"/>
      <c r="X933" s="91"/>
      <c r="AA933" s="81"/>
      <c r="AB933" s="81"/>
      <c r="AC933" s="81"/>
    </row>
    <row r="934" spans="2:29" ht="15" customHeight="1" x14ac:dyDescent="0.25">
      <c r="B934" s="81"/>
      <c r="C934" s="81"/>
      <c r="D934" s="81"/>
      <c r="E934" s="84"/>
      <c r="F934" s="91"/>
      <c r="G934" s="84"/>
      <c r="H934" s="81"/>
      <c r="I934" s="81"/>
      <c r="J934" s="81"/>
      <c r="K934" s="81"/>
      <c r="L934" s="91"/>
      <c r="M934" s="84"/>
      <c r="N934" s="81"/>
      <c r="O934" s="81"/>
      <c r="P934" s="81"/>
      <c r="Q934" s="81"/>
      <c r="R934" s="91"/>
      <c r="S934" s="84"/>
      <c r="T934" s="81"/>
      <c r="U934" s="81"/>
      <c r="V934" s="81"/>
      <c r="W934" s="81"/>
      <c r="X934" s="91"/>
      <c r="AA934" s="81"/>
      <c r="AB934" s="81"/>
      <c r="AC934" s="81"/>
    </row>
    <row r="935" spans="2:29" ht="15" customHeight="1" x14ac:dyDescent="0.25">
      <c r="B935" s="81"/>
      <c r="C935" s="81"/>
      <c r="D935" s="81"/>
      <c r="E935" s="84"/>
      <c r="F935" s="91"/>
      <c r="G935" s="84"/>
      <c r="H935" s="81"/>
      <c r="I935" s="81"/>
      <c r="J935" s="81"/>
      <c r="K935" s="81"/>
      <c r="L935" s="91"/>
      <c r="M935" s="84"/>
      <c r="N935" s="81"/>
      <c r="O935" s="81"/>
      <c r="P935" s="81"/>
      <c r="Q935" s="81"/>
      <c r="R935" s="91"/>
      <c r="S935" s="84"/>
      <c r="T935" s="81"/>
      <c r="U935" s="81"/>
      <c r="V935" s="81"/>
      <c r="W935" s="81"/>
      <c r="X935" s="91"/>
      <c r="AA935" s="81"/>
      <c r="AB935" s="81"/>
      <c r="AC935" s="81"/>
    </row>
    <row r="936" spans="2:29" ht="15" customHeight="1" x14ac:dyDescent="0.25">
      <c r="B936" s="81"/>
      <c r="C936" s="81"/>
      <c r="D936" s="81"/>
      <c r="E936" s="84"/>
      <c r="F936" s="91"/>
      <c r="G936" s="84"/>
      <c r="H936" s="81"/>
      <c r="I936" s="81"/>
      <c r="J936" s="81"/>
      <c r="K936" s="81"/>
      <c r="L936" s="91"/>
      <c r="M936" s="84"/>
      <c r="N936" s="81"/>
      <c r="O936" s="81"/>
      <c r="P936" s="81"/>
      <c r="Q936" s="81"/>
      <c r="R936" s="91"/>
      <c r="S936" s="84"/>
      <c r="T936" s="81"/>
      <c r="U936" s="81"/>
      <c r="V936" s="81"/>
      <c r="W936" s="81"/>
      <c r="X936" s="91"/>
      <c r="AA936" s="81"/>
      <c r="AB936" s="81"/>
      <c r="AC936" s="81"/>
    </row>
    <row r="937" spans="2:29" ht="15" customHeight="1" x14ac:dyDescent="0.25">
      <c r="B937" s="81"/>
      <c r="C937" s="81"/>
      <c r="D937" s="81"/>
      <c r="E937" s="84"/>
      <c r="F937" s="91"/>
      <c r="G937" s="84"/>
      <c r="H937" s="81"/>
      <c r="I937" s="81"/>
      <c r="J937" s="81"/>
      <c r="K937" s="81"/>
      <c r="L937" s="91"/>
      <c r="M937" s="84"/>
      <c r="N937" s="81"/>
      <c r="O937" s="81"/>
      <c r="P937" s="81"/>
      <c r="Q937" s="81"/>
      <c r="R937" s="91"/>
      <c r="S937" s="84"/>
      <c r="T937" s="81"/>
      <c r="U937" s="81"/>
      <c r="V937" s="81"/>
      <c r="W937" s="81"/>
      <c r="X937" s="91"/>
      <c r="AA937" s="81"/>
      <c r="AB937" s="81"/>
      <c r="AC937" s="81"/>
    </row>
    <row r="938" spans="2:29" ht="15" customHeight="1" x14ac:dyDescent="0.25">
      <c r="B938" s="81"/>
      <c r="C938" s="81"/>
      <c r="D938" s="81"/>
      <c r="E938" s="84"/>
      <c r="F938" s="91"/>
      <c r="G938" s="84"/>
      <c r="H938" s="81"/>
      <c r="I938" s="81"/>
      <c r="J938" s="81"/>
      <c r="K938" s="81"/>
      <c r="L938" s="91"/>
      <c r="M938" s="84"/>
      <c r="N938" s="81"/>
      <c r="O938" s="81"/>
      <c r="P938" s="81"/>
      <c r="Q938" s="81"/>
      <c r="R938" s="91"/>
      <c r="S938" s="84"/>
      <c r="T938" s="81"/>
      <c r="U938" s="81"/>
      <c r="V938" s="81"/>
      <c r="W938" s="81"/>
      <c r="X938" s="91"/>
      <c r="AA938" s="81"/>
      <c r="AB938" s="81"/>
      <c r="AC938" s="81"/>
    </row>
    <row r="939" spans="2:29" ht="15" customHeight="1" x14ac:dyDescent="0.25">
      <c r="B939" s="81"/>
      <c r="C939" s="81"/>
      <c r="D939" s="81"/>
      <c r="E939" s="84"/>
      <c r="F939" s="91"/>
      <c r="G939" s="84"/>
      <c r="H939" s="81"/>
      <c r="I939" s="81"/>
      <c r="J939" s="81"/>
      <c r="K939" s="81"/>
      <c r="L939" s="91"/>
      <c r="M939" s="84"/>
      <c r="N939" s="81"/>
      <c r="O939" s="81"/>
      <c r="P939" s="81"/>
      <c r="Q939" s="81"/>
      <c r="R939" s="91"/>
      <c r="S939" s="84"/>
      <c r="T939" s="81"/>
      <c r="U939" s="81"/>
      <c r="V939" s="81"/>
      <c r="W939" s="81"/>
      <c r="X939" s="91"/>
      <c r="AA939" s="81"/>
      <c r="AB939" s="81"/>
      <c r="AC939" s="81"/>
    </row>
    <row r="940" spans="2:29" ht="15" customHeight="1" x14ac:dyDescent="0.25">
      <c r="B940" s="81"/>
      <c r="C940" s="81"/>
      <c r="D940" s="81"/>
      <c r="E940" s="84"/>
      <c r="F940" s="91"/>
      <c r="G940" s="84"/>
      <c r="H940" s="81"/>
      <c r="I940" s="81"/>
      <c r="J940" s="81"/>
      <c r="K940" s="81"/>
      <c r="L940" s="91"/>
      <c r="M940" s="84"/>
      <c r="N940" s="81"/>
      <c r="O940" s="81"/>
      <c r="P940" s="81"/>
      <c r="Q940" s="81"/>
      <c r="R940" s="91"/>
      <c r="S940" s="84"/>
      <c r="T940" s="81"/>
      <c r="U940" s="81"/>
      <c r="V940" s="81"/>
      <c r="W940" s="81"/>
      <c r="X940" s="91"/>
      <c r="AA940" s="81"/>
      <c r="AB940" s="81"/>
      <c r="AC940" s="81"/>
    </row>
  </sheetData>
  <sortState ref="A2:AD907">
    <sortCondition ref="D2:D907"/>
    <sortCondition ref="E2:E90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R336"/>
  <sheetViews>
    <sheetView workbookViewId="0">
      <pane ySplit="1" topLeftCell="A56" activePane="bottomLeft" state="frozen"/>
      <selection activeCell="I33" sqref="I33"/>
      <selection pane="bottomLeft" activeCell="G74" sqref="G74"/>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53</v>
      </c>
      <c r="C1" s="30" t="s">
        <v>55</v>
      </c>
      <c r="D1" s="34" t="s">
        <v>13</v>
      </c>
      <c r="E1" s="30" t="s">
        <v>54</v>
      </c>
      <c r="F1" s="34" t="s">
        <v>3</v>
      </c>
      <c r="G1" s="34" t="s">
        <v>169</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Q334"/>
  <sheetViews>
    <sheetView workbookViewId="0">
      <pane ySplit="1" topLeftCell="A2" activePane="bottomLeft" state="frozen"/>
      <selection activeCell="I33" sqref="I33"/>
      <selection pane="bottomLeft" activeCell="A17" sqref="A17"/>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53</v>
      </c>
      <c r="C1" s="34" t="s">
        <v>56</v>
      </c>
      <c r="I1" s="215"/>
    </row>
    <row r="2" spans="1:9" ht="15.75" customHeight="1" x14ac:dyDescent="0.2">
      <c r="A2" s="33" t="str">
        <f>[3]Enums!$A$134</f>
        <v>1.0.0</v>
      </c>
      <c r="B2">
        <v>3</v>
      </c>
      <c r="C2" t="str">
        <f>Objects!$AD$3</f>
        <v>Mold (Running Shoes)</v>
      </c>
      <c r="D2" s="50" t="s">
        <v>57</v>
      </c>
      <c r="E2" s="51" t="s">
        <v>57</v>
      </c>
      <c r="F2" s="51" t="s">
        <v>57</v>
      </c>
      <c r="G2" s="52" t="s">
        <v>57</v>
      </c>
      <c r="H2" s="53" t="s">
        <v>57</v>
      </c>
    </row>
    <row r="3" spans="1:9" ht="15.75" customHeight="1" x14ac:dyDescent="0.2">
      <c r="A3" s="33"/>
      <c r="D3" s="44" t="s">
        <v>57</v>
      </c>
      <c r="E3" s="59" t="s">
        <v>57</v>
      </c>
      <c r="F3" s="59" t="s">
        <v>57</v>
      </c>
      <c r="G3" s="58" t="s">
        <v>57</v>
      </c>
      <c r="H3" s="54" t="s">
        <v>57</v>
      </c>
    </row>
    <row r="4" spans="1:9" ht="15.75" customHeight="1" x14ac:dyDescent="0.2">
      <c r="A4" s="33"/>
      <c r="D4" s="44" t="s">
        <v>57</v>
      </c>
      <c r="E4" s="59"/>
      <c r="F4" s="59" t="s">
        <v>57</v>
      </c>
      <c r="G4" s="58" t="s">
        <v>57</v>
      </c>
      <c r="H4" s="54" t="s">
        <v>57</v>
      </c>
    </row>
    <row r="5" spans="1:9" ht="15.75" customHeight="1" x14ac:dyDescent="0.2">
      <c r="A5" s="33"/>
      <c r="D5" s="44" t="s">
        <v>57</v>
      </c>
      <c r="E5" s="59"/>
      <c r="F5" s="59"/>
      <c r="G5" s="58"/>
      <c r="H5" s="54" t="s">
        <v>57</v>
      </c>
    </row>
    <row r="6" spans="1:9" ht="15.75" customHeight="1" thickBot="1" x14ac:dyDescent="0.25">
      <c r="A6" s="33"/>
      <c r="D6" s="45" t="s">
        <v>57</v>
      </c>
      <c r="E6" s="57" t="s">
        <v>57</v>
      </c>
      <c r="F6" s="57" t="s">
        <v>57</v>
      </c>
      <c r="G6" s="56" t="s">
        <v>57</v>
      </c>
      <c r="H6" s="55" t="s">
        <v>57</v>
      </c>
    </row>
    <row r="7" spans="1:9" ht="15.75" customHeight="1" x14ac:dyDescent="0.2">
      <c r="A7" s="33" t="str">
        <f>[3]Enums!$A$134</f>
        <v>1.0.0</v>
      </c>
      <c r="B7">
        <v>3</v>
      </c>
      <c r="C7" t="str">
        <f>Objects!$AD$4</f>
        <v>Mold (Scuba Fins)</v>
      </c>
      <c r="D7" s="50" t="s">
        <v>57</v>
      </c>
      <c r="E7" s="51" t="s">
        <v>57</v>
      </c>
      <c r="F7" s="51" t="s">
        <v>57</v>
      </c>
      <c r="G7" s="52" t="s">
        <v>57</v>
      </c>
      <c r="H7" s="53" t="s">
        <v>57</v>
      </c>
    </row>
    <row r="8" spans="1:9" ht="15.75" customHeight="1" x14ac:dyDescent="0.2">
      <c r="A8" s="33"/>
      <c r="D8" s="44" t="s">
        <v>57</v>
      </c>
      <c r="E8" s="59"/>
      <c r="F8" s="59" t="s">
        <v>57</v>
      </c>
      <c r="G8" s="58" t="s">
        <v>57</v>
      </c>
      <c r="H8" s="54" t="s">
        <v>57</v>
      </c>
    </row>
    <row r="9" spans="1:9" ht="15.75" customHeight="1" x14ac:dyDescent="0.2">
      <c r="A9" s="33"/>
      <c r="D9" s="44" t="s">
        <v>57</v>
      </c>
      <c r="E9" s="59"/>
      <c r="F9" s="59"/>
      <c r="G9" s="58"/>
      <c r="H9" s="54" t="s">
        <v>57</v>
      </c>
    </row>
    <row r="10" spans="1:9" ht="15.75" customHeight="1" x14ac:dyDescent="0.2">
      <c r="A10" s="33"/>
      <c r="D10" s="44" t="s">
        <v>57</v>
      </c>
      <c r="E10" s="59"/>
      <c r="F10" s="59"/>
      <c r="G10" s="58"/>
      <c r="H10" s="54" t="s">
        <v>57</v>
      </c>
    </row>
    <row r="11" spans="1:9" ht="15.75" customHeight="1" thickBot="1" x14ac:dyDescent="0.25">
      <c r="A11" s="33"/>
      <c r="D11" s="45" t="s">
        <v>57</v>
      </c>
      <c r="E11" s="57" t="s">
        <v>57</v>
      </c>
      <c r="F11" s="57" t="s">
        <v>57</v>
      </c>
      <c r="G11" s="56" t="s">
        <v>57</v>
      </c>
      <c r="H11" s="55" t="s">
        <v>57</v>
      </c>
    </row>
    <row r="12" spans="1:9" ht="15.75" customHeight="1" x14ac:dyDescent="0.2">
      <c r="A12" s="33" t="str">
        <f>[3]Enums!$A$134</f>
        <v>1.0.0</v>
      </c>
      <c r="B12">
        <v>3</v>
      </c>
      <c r="C12" t="str">
        <f>Objects!$AD$5</f>
        <v>Mold (Scuba Mask)</v>
      </c>
      <c r="D12" s="50" t="s">
        <v>57</v>
      </c>
      <c r="E12" s="51" t="s">
        <v>57</v>
      </c>
      <c r="F12" s="51" t="s">
        <v>57</v>
      </c>
      <c r="G12" s="52" t="s">
        <v>57</v>
      </c>
      <c r="H12" s="53" t="s">
        <v>57</v>
      </c>
    </row>
    <row r="13" spans="1:9" ht="15.75" customHeight="1" x14ac:dyDescent="0.2">
      <c r="A13" s="33"/>
      <c r="D13" s="44" t="s">
        <v>57</v>
      </c>
      <c r="E13" s="59"/>
      <c r="F13" s="59"/>
      <c r="G13" s="58"/>
      <c r="H13" s="54" t="s">
        <v>57</v>
      </c>
    </row>
    <row r="14" spans="1:9" ht="15.75" customHeight="1" x14ac:dyDescent="0.2">
      <c r="A14" s="33"/>
      <c r="D14" s="44" t="s">
        <v>57</v>
      </c>
      <c r="E14" s="59"/>
      <c r="F14" s="59" t="s">
        <v>57</v>
      </c>
      <c r="G14" s="58"/>
      <c r="H14" s="54" t="s">
        <v>57</v>
      </c>
    </row>
    <row r="15" spans="1:9" ht="15.75" customHeight="1" x14ac:dyDescent="0.2">
      <c r="A15" s="33"/>
      <c r="D15" s="44" t="s">
        <v>57</v>
      </c>
      <c r="E15" s="59" t="s">
        <v>57</v>
      </c>
      <c r="F15" s="59" t="s">
        <v>57</v>
      </c>
      <c r="G15" s="58" t="s">
        <v>57</v>
      </c>
      <c r="H15" s="54" t="s">
        <v>57</v>
      </c>
    </row>
    <row r="16" spans="1:9" ht="15.75" customHeight="1" thickBot="1" x14ac:dyDescent="0.25">
      <c r="A16" s="33"/>
      <c r="D16" s="45" t="s">
        <v>57</v>
      </c>
      <c r="E16" s="57" t="s">
        <v>57</v>
      </c>
      <c r="F16" s="57" t="s">
        <v>57</v>
      </c>
      <c r="G16" s="56" t="s">
        <v>57</v>
      </c>
      <c r="H16" s="55" t="s">
        <v>57</v>
      </c>
    </row>
    <row r="17" spans="1:8" ht="15.75" customHeight="1" x14ac:dyDescent="0.2">
      <c r="A17" s="33" t="str">
        <f>[3]Enums!$A$134</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[3]Enums!$A$134</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[3]Enums!$A$134</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[3]Enums!$A$134</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[3]Enums!$A$134</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[3]Enums!$A$134</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[3]Enums!$A$134</f>
        <v>1.0.0</v>
      </c>
      <c r="B47">
        <v>3</v>
      </c>
      <c r="C47" t="str">
        <f>Objects!$AD$12</f>
        <v>Metal Die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[3]Enums!$A$134</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[3]Enums!$A$134</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[3]Enums!$A$134</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[3]Enums!$A$134</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[3]Enums!$A$134</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[3]Enums!$A$134</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[3]Enums!$A$134</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[3]Enums!$A$134</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[3]Enums!$A$134</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[3]Enums!$A$134</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[3]Enums!$A$134</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[3]Enums!$A$134</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[3]Enums!$A$134</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[3]Enums!$A$134</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[3]Enums!$A$137</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[3]Enums!$A$144</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[3]Enums!$A$144</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[3]Enums!$A$144</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[3]Enums!$A$144</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[3]Enums!$A$144</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[3]Enums!$A$144</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[3]Enums!$A$144</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[3]Enums!$A$156</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Q334"/>
  <sheetViews>
    <sheetView workbookViewId="0">
      <pane ySplit="1" topLeftCell="A248" activePane="bottomLeft" state="frozen"/>
      <selection activeCell="I33" sqref="I33"/>
      <selection pane="bottomLeft" activeCell="C257" sqref="C257"/>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53</v>
      </c>
      <c r="C1" s="34" t="s">
        <v>56</v>
      </c>
      <c r="I1" s="215"/>
      <c r="K1"/>
      <c r="M1"/>
      <c r="O1"/>
      <c r="Q1"/>
    </row>
    <row r="2" spans="1:17" ht="15.75" customHeight="1" x14ac:dyDescent="0.2">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
      <c r="A3" s="33"/>
      <c r="D3" s="44" t="s">
        <v>195</v>
      </c>
      <c r="E3" s="59" t="s">
        <v>57</v>
      </c>
      <c r="F3" s="59" t="s">
        <v>195</v>
      </c>
      <c r="G3" s="58" t="s">
        <v>57</v>
      </c>
      <c r="H3" s="54" t="s">
        <v>195</v>
      </c>
      <c r="K3"/>
      <c r="M3"/>
      <c r="O3"/>
      <c r="Q3"/>
    </row>
    <row r="4" spans="1:17" ht="15.75" customHeight="1" x14ac:dyDescent="0.2">
      <c r="A4" s="33"/>
      <c r="D4" s="44" t="s">
        <v>195</v>
      </c>
      <c r="E4" s="59" t="s">
        <v>57</v>
      </c>
      <c r="F4" s="59" t="s">
        <v>195</v>
      </c>
      <c r="G4" s="58" t="s">
        <v>57</v>
      </c>
      <c r="H4" s="54" t="s">
        <v>195</v>
      </c>
      <c r="K4"/>
      <c r="M4"/>
      <c r="O4"/>
      <c r="Q4"/>
    </row>
    <row r="5" spans="1:17" ht="15.75" customHeight="1" x14ac:dyDescent="0.2">
      <c r="A5" s="33"/>
      <c r="D5" s="44" t="s">
        <v>195</v>
      </c>
      <c r="E5" s="59" t="s">
        <v>57</v>
      </c>
      <c r="F5" s="59" t="s">
        <v>195</v>
      </c>
      <c r="G5" s="58" t="s">
        <v>57</v>
      </c>
      <c r="H5" s="54" t="s">
        <v>195</v>
      </c>
      <c r="K5"/>
      <c r="M5"/>
      <c r="O5"/>
      <c r="Q5"/>
    </row>
    <row r="6" spans="1:17" ht="15.75" customHeight="1" thickBot="1" x14ac:dyDescent="0.25">
      <c r="A6" s="33"/>
      <c r="D6" s="45" t="s">
        <v>195</v>
      </c>
      <c r="E6" s="57" t="s">
        <v>57</v>
      </c>
      <c r="F6" s="57" t="s">
        <v>195</v>
      </c>
      <c r="G6" s="56" t="s">
        <v>57</v>
      </c>
      <c r="H6" s="55" t="s">
        <v>195</v>
      </c>
      <c r="K6"/>
      <c r="M6"/>
      <c r="O6"/>
      <c r="Q6"/>
    </row>
    <row r="7" spans="1:17" ht="15.75" customHeight="1" x14ac:dyDescent="0.2">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
      <c r="A8" s="33"/>
      <c r="D8" s="44" t="s">
        <v>195</v>
      </c>
      <c r="E8" s="59" t="s">
        <v>57</v>
      </c>
      <c r="F8" s="59" t="s">
        <v>195</v>
      </c>
      <c r="G8" s="58" t="s">
        <v>195</v>
      </c>
      <c r="H8" s="54" t="s">
        <v>195</v>
      </c>
      <c r="K8"/>
      <c r="M8"/>
      <c r="O8"/>
      <c r="Q8"/>
    </row>
    <row r="9" spans="1:17" ht="15.75" customHeight="1" x14ac:dyDescent="0.2">
      <c r="A9" s="33"/>
      <c r="D9" s="44" t="s">
        <v>195</v>
      </c>
      <c r="E9" s="59" t="s">
        <v>195</v>
      </c>
      <c r="F9" s="59" t="s">
        <v>195</v>
      </c>
      <c r="G9" s="58" t="s">
        <v>195</v>
      </c>
      <c r="H9" s="54" t="s">
        <v>195</v>
      </c>
      <c r="K9"/>
      <c r="M9"/>
      <c r="O9"/>
      <c r="Q9"/>
    </row>
    <row r="10" spans="1:17" ht="15.75" customHeight="1" x14ac:dyDescent="0.2">
      <c r="A10" s="33"/>
      <c r="D10" s="44" t="s">
        <v>195</v>
      </c>
      <c r="E10" s="59" t="s">
        <v>195</v>
      </c>
      <c r="F10" s="59" t="s">
        <v>195</v>
      </c>
      <c r="G10" s="58" t="s">
        <v>57</v>
      </c>
      <c r="H10" s="54" t="s">
        <v>195</v>
      </c>
      <c r="K10"/>
      <c r="M10"/>
      <c r="O10"/>
      <c r="Q10"/>
    </row>
    <row r="11" spans="1:17" ht="15.75" customHeight="1" thickBot="1" x14ac:dyDescent="0.25">
      <c r="A11" s="33"/>
      <c r="D11" s="45" t="s">
        <v>195</v>
      </c>
      <c r="E11" s="57" t="s">
        <v>195</v>
      </c>
      <c r="F11" s="57" t="s">
        <v>195</v>
      </c>
      <c r="G11" s="56" t="s">
        <v>195</v>
      </c>
      <c r="H11" s="55" t="s">
        <v>195</v>
      </c>
      <c r="K11"/>
      <c r="M11"/>
      <c r="O11"/>
      <c r="Q11"/>
    </row>
    <row r="12" spans="1:17" ht="15.75" customHeight="1" x14ac:dyDescent="0.2">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
      <c r="A13" s="33"/>
      <c r="D13" s="44" t="s">
        <v>57</v>
      </c>
      <c r="E13" s="59" t="s">
        <v>57</v>
      </c>
      <c r="F13" s="59" t="s">
        <v>57</v>
      </c>
      <c r="G13" s="58" t="s">
        <v>195</v>
      </c>
      <c r="H13" s="54" t="s">
        <v>195</v>
      </c>
      <c r="K13"/>
      <c r="M13"/>
      <c r="O13"/>
      <c r="Q13"/>
    </row>
    <row r="14" spans="1:17" ht="15.75" customHeight="1" x14ac:dyDescent="0.2">
      <c r="A14" s="33"/>
      <c r="D14" s="44" t="s">
        <v>195</v>
      </c>
      <c r="E14" s="59" t="s">
        <v>57</v>
      </c>
      <c r="F14" s="59" t="s">
        <v>195</v>
      </c>
      <c r="G14" s="58" t="s">
        <v>57</v>
      </c>
      <c r="H14" s="54" t="s">
        <v>195</v>
      </c>
      <c r="K14"/>
      <c r="M14"/>
      <c r="O14"/>
      <c r="Q14"/>
    </row>
    <row r="15" spans="1:17" ht="15.75" customHeight="1" x14ac:dyDescent="0.2">
      <c r="A15" s="33"/>
      <c r="D15" s="44" t="s">
        <v>195</v>
      </c>
      <c r="E15" s="59" t="s">
        <v>195</v>
      </c>
      <c r="F15" s="59" t="s">
        <v>57</v>
      </c>
      <c r="G15" s="58" t="s">
        <v>57</v>
      </c>
      <c r="H15" s="54" t="s">
        <v>57</v>
      </c>
      <c r="K15"/>
      <c r="M15"/>
      <c r="O15"/>
      <c r="Q15"/>
    </row>
    <row r="16" spans="1:17" ht="15.75" customHeight="1" thickBot="1" x14ac:dyDescent="0.25">
      <c r="A16" s="33"/>
      <c r="D16" s="45" t="s">
        <v>195</v>
      </c>
      <c r="E16" s="57" t="s">
        <v>195</v>
      </c>
      <c r="F16" s="57" t="s">
        <v>195</v>
      </c>
      <c r="G16" s="56" t="s">
        <v>57</v>
      </c>
      <c r="H16" s="55" t="s">
        <v>195</v>
      </c>
      <c r="K16"/>
      <c r="M16"/>
      <c r="O16"/>
      <c r="Q16"/>
    </row>
    <row r="17" spans="1:17" ht="15.75" customHeight="1" x14ac:dyDescent="0.2">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195</v>
      </c>
      <c r="E19" s="59" t="s">
        <v>195</v>
      </c>
      <c r="F19" s="59" t="s">
        <v>195</v>
      </c>
      <c r="G19" s="58" t="s">
        <v>195</v>
      </c>
      <c r="H19" s="54" t="s">
        <v>195</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195</v>
      </c>
      <c r="E21" s="57" t="s">
        <v>195</v>
      </c>
      <c r="F21" s="57" t="s">
        <v>195</v>
      </c>
      <c r="G21" s="56" t="s">
        <v>195</v>
      </c>
      <c r="H21" s="55" t="s">
        <v>195</v>
      </c>
      <c r="K21"/>
      <c r="M21"/>
      <c r="O21"/>
      <c r="Q21"/>
    </row>
    <row r="22" spans="1:17" ht="15.75" customHeight="1" x14ac:dyDescent="0.2">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
      <c r="A23" s="33"/>
      <c r="D23" s="44" t="s">
        <v>57</v>
      </c>
      <c r="E23" s="59" t="s">
        <v>195</v>
      </c>
      <c r="F23" s="59" t="s">
        <v>195</v>
      </c>
      <c r="G23" s="58" t="s">
        <v>195</v>
      </c>
      <c r="H23" s="54" t="s">
        <v>195</v>
      </c>
      <c r="K23"/>
      <c r="M23"/>
      <c r="O23"/>
      <c r="Q23"/>
    </row>
    <row r="24" spans="1:17" ht="15.75" customHeight="1" x14ac:dyDescent="0.2">
      <c r="A24" s="33"/>
      <c r="D24" s="44" t="s">
        <v>195</v>
      </c>
      <c r="E24" s="59" t="s">
        <v>195</v>
      </c>
      <c r="F24" s="59" t="s">
        <v>195</v>
      </c>
      <c r="G24" s="58" t="s">
        <v>195</v>
      </c>
      <c r="H24" s="54" t="s">
        <v>195</v>
      </c>
      <c r="K24"/>
      <c r="M24"/>
      <c r="O24"/>
      <c r="Q24"/>
    </row>
    <row r="25" spans="1:17" ht="15.75" customHeight="1" x14ac:dyDescent="0.2">
      <c r="A25" s="33"/>
      <c r="D25" s="44" t="s">
        <v>57</v>
      </c>
      <c r="E25" s="59" t="s">
        <v>195</v>
      </c>
      <c r="F25" s="59" t="s">
        <v>195</v>
      </c>
      <c r="G25" s="58" t="s">
        <v>195</v>
      </c>
      <c r="H25" s="54" t="s">
        <v>195</v>
      </c>
      <c r="K25"/>
      <c r="M25"/>
      <c r="O25"/>
      <c r="Q25"/>
    </row>
    <row r="26" spans="1:17" ht="15.75" customHeight="1" thickBot="1" x14ac:dyDescent="0.25">
      <c r="A26" s="33"/>
      <c r="D26" s="45" t="s">
        <v>195</v>
      </c>
      <c r="E26" s="57" t="s">
        <v>57</v>
      </c>
      <c r="F26" s="57" t="s">
        <v>195</v>
      </c>
      <c r="G26" s="56" t="s">
        <v>57</v>
      </c>
      <c r="H26" s="55" t="s">
        <v>195</v>
      </c>
      <c r="K26"/>
      <c r="M26"/>
      <c r="O26"/>
      <c r="Q26"/>
    </row>
    <row r="27" spans="1:17" ht="15.75" customHeight="1" x14ac:dyDescent="0.2">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
      <c r="A28" s="33"/>
      <c r="D28" s="44" t="s">
        <v>195</v>
      </c>
      <c r="E28" s="59" t="s">
        <v>57</v>
      </c>
      <c r="F28" s="59" t="s">
        <v>195</v>
      </c>
      <c r="G28" s="58" t="s">
        <v>57</v>
      </c>
      <c r="H28" s="54" t="s">
        <v>195</v>
      </c>
      <c r="K28"/>
      <c r="M28"/>
      <c r="O28"/>
      <c r="Q28"/>
    </row>
    <row r="29" spans="1:17" ht="15.75" customHeight="1" x14ac:dyDescent="0.2">
      <c r="A29" s="33"/>
      <c r="D29" s="44" t="s">
        <v>195</v>
      </c>
      <c r="E29" s="59" t="s">
        <v>57</v>
      </c>
      <c r="F29" s="59" t="s">
        <v>195</v>
      </c>
      <c r="G29" s="58" t="s">
        <v>57</v>
      </c>
      <c r="H29" s="54" t="s">
        <v>195</v>
      </c>
      <c r="K29"/>
      <c r="M29"/>
      <c r="O29"/>
      <c r="Q29"/>
    </row>
    <row r="30" spans="1:17" ht="15.75" customHeight="1" x14ac:dyDescent="0.2">
      <c r="A30" s="33"/>
      <c r="D30" s="44" t="s">
        <v>195</v>
      </c>
      <c r="E30" s="59" t="s">
        <v>57</v>
      </c>
      <c r="F30" s="59" t="s">
        <v>195</v>
      </c>
      <c r="G30" s="58" t="s">
        <v>57</v>
      </c>
      <c r="H30" s="54" t="s">
        <v>195</v>
      </c>
      <c r="K30"/>
      <c r="M30"/>
      <c r="O30"/>
      <c r="Q30"/>
    </row>
    <row r="31" spans="1:17" ht="15.75" customHeight="1" thickBot="1" x14ac:dyDescent="0.25">
      <c r="A31" s="33"/>
      <c r="D31" s="45" t="s">
        <v>195</v>
      </c>
      <c r="E31" s="57" t="s">
        <v>57</v>
      </c>
      <c r="F31" s="57" t="s">
        <v>195</v>
      </c>
      <c r="G31" s="56" t="s">
        <v>57</v>
      </c>
      <c r="H31" s="55" t="s">
        <v>195</v>
      </c>
      <c r="K31"/>
      <c r="M31"/>
      <c r="O31"/>
      <c r="Q31"/>
    </row>
    <row r="32" spans="1:17" ht="15.75" customHeight="1" x14ac:dyDescent="0.2">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
      <c r="A33" s="33"/>
      <c r="D33" s="44" t="s">
        <v>195</v>
      </c>
      <c r="E33" s="59" t="s">
        <v>57</v>
      </c>
      <c r="F33" s="59" t="s">
        <v>195</v>
      </c>
      <c r="G33" s="58" t="s">
        <v>195</v>
      </c>
      <c r="H33" s="54" t="s">
        <v>195</v>
      </c>
      <c r="K33"/>
      <c r="M33"/>
      <c r="O33"/>
      <c r="Q33"/>
    </row>
    <row r="34" spans="1:17" ht="15.75" customHeight="1" x14ac:dyDescent="0.2">
      <c r="A34" s="33"/>
      <c r="D34" s="44" t="s">
        <v>195</v>
      </c>
      <c r="E34" s="59" t="s">
        <v>195</v>
      </c>
      <c r="F34" s="59" t="s">
        <v>195</v>
      </c>
      <c r="G34" s="58" t="s">
        <v>195</v>
      </c>
      <c r="H34" s="54" t="s">
        <v>195</v>
      </c>
      <c r="K34"/>
      <c r="M34"/>
      <c r="O34"/>
      <c r="Q34"/>
    </row>
    <row r="35" spans="1:17" ht="15.75" customHeight="1" x14ac:dyDescent="0.2">
      <c r="A35" s="33"/>
      <c r="D35" s="44" t="s">
        <v>195</v>
      </c>
      <c r="E35" s="59" t="s">
        <v>195</v>
      </c>
      <c r="F35" s="59" t="s">
        <v>195</v>
      </c>
      <c r="G35" s="58" t="s">
        <v>57</v>
      </c>
      <c r="H35" s="54" t="s">
        <v>195</v>
      </c>
      <c r="K35"/>
      <c r="M35"/>
      <c r="O35"/>
      <c r="Q35"/>
    </row>
    <row r="36" spans="1:17" ht="15.75" customHeight="1" thickBot="1" x14ac:dyDescent="0.25">
      <c r="A36" s="33"/>
      <c r="D36" s="45" t="s">
        <v>195</v>
      </c>
      <c r="E36" s="57" t="s">
        <v>195</v>
      </c>
      <c r="F36" s="57" t="s">
        <v>195</v>
      </c>
      <c r="G36" s="56" t="s">
        <v>195</v>
      </c>
      <c r="H36" s="55" t="s">
        <v>195</v>
      </c>
      <c r="K36"/>
      <c r="M36"/>
      <c r="O36"/>
      <c r="Q36"/>
    </row>
    <row r="37" spans="1:17" ht="15.75" customHeight="1" x14ac:dyDescent="0.2">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
      <c r="A38" s="33"/>
      <c r="D38" s="44" t="s">
        <v>195</v>
      </c>
      <c r="E38" s="59" t="s">
        <v>195</v>
      </c>
      <c r="F38" s="59" t="s">
        <v>195</v>
      </c>
      <c r="G38" s="58" t="s">
        <v>195</v>
      </c>
      <c r="H38" s="54" t="s">
        <v>195</v>
      </c>
      <c r="K38"/>
      <c r="M38"/>
      <c r="O38"/>
      <c r="Q38"/>
    </row>
    <row r="39" spans="1:17" ht="15.75" customHeight="1" x14ac:dyDescent="0.2">
      <c r="A39" s="33"/>
      <c r="D39" s="44" t="s">
        <v>195</v>
      </c>
      <c r="E39" s="59" t="s">
        <v>57</v>
      </c>
      <c r="F39" s="59" t="s">
        <v>195</v>
      </c>
      <c r="G39" s="58" t="s">
        <v>195</v>
      </c>
      <c r="H39" s="54" t="s">
        <v>195</v>
      </c>
      <c r="K39"/>
      <c r="M39"/>
      <c r="O39"/>
      <c r="Q39"/>
    </row>
    <row r="40" spans="1:17" ht="15.75" customHeight="1" x14ac:dyDescent="0.2">
      <c r="A40" s="33"/>
      <c r="D40" s="44" t="s">
        <v>195</v>
      </c>
      <c r="E40" s="59" t="s">
        <v>195</v>
      </c>
      <c r="F40" s="59" t="s">
        <v>195</v>
      </c>
      <c r="G40" s="58" t="s">
        <v>195</v>
      </c>
      <c r="H40" s="54" t="s">
        <v>195</v>
      </c>
      <c r="K40"/>
      <c r="M40"/>
      <c r="O40"/>
      <c r="Q40"/>
    </row>
    <row r="41" spans="1:17" ht="15.75" customHeight="1" thickBot="1" x14ac:dyDescent="0.25">
      <c r="A41" s="33"/>
      <c r="D41" s="45" t="s">
        <v>195</v>
      </c>
      <c r="E41" s="57" t="s">
        <v>195</v>
      </c>
      <c r="F41" s="57" t="s">
        <v>195</v>
      </c>
      <c r="G41" s="56" t="s">
        <v>57</v>
      </c>
      <c r="H41" s="55" t="s">
        <v>195</v>
      </c>
      <c r="K41"/>
      <c r="M41"/>
      <c r="O41"/>
      <c r="Q41"/>
    </row>
    <row r="42" spans="1:17" ht="15.75" customHeight="1" x14ac:dyDescent="0.2">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
      <c r="A43" s="33"/>
      <c r="D43" s="44" t="s">
        <v>57</v>
      </c>
      <c r="E43" s="59" t="s">
        <v>57</v>
      </c>
      <c r="F43" s="59" t="s">
        <v>57</v>
      </c>
      <c r="G43" s="58" t="s">
        <v>195</v>
      </c>
      <c r="H43" s="54" t="s">
        <v>195</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195</v>
      </c>
      <c r="E45" s="59" t="s">
        <v>195</v>
      </c>
      <c r="F45" s="59" t="s">
        <v>57</v>
      </c>
      <c r="G45" s="58" t="s">
        <v>57</v>
      </c>
      <c r="H45" s="54" t="s">
        <v>57</v>
      </c>
      <c r="K45"/>
      <c r="M45"/>
      <c r="O45"/>
      <c r="Q45"/>
    </row>
    <row r="46" spans="1:17" ht="15.75" customHeight="1" thickBot="1" x14ac:dyDescent="0.25">
      <c r="A46" s="33"/>
      <c r="D46" s="45" t="s">
        <v>195</v>
      </c>
      <c r="E46" s="57" t="s">
        <v>195</v>
      </c>
      <c r="F46" s="57" t="s">
        <v>57</v>
      </c>
      <c r="G46" s="56" t="s">
        <v>57</v>
      </c>
      <c r="H46" s="55" t="s">
        <v>57</v>
      </c>
      <c r="K46"/>
      <c r="M46"/>
      <c r="O46"/>
      <c r="Q46"/>
    </row>
    <row r="47" spans="1:17" ht="15.75" customHeight="1" x14ac:dyDescent="0.2">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
      <c r="A48" s="33"/>
      <c r="D48" s="44" t="s">
        <v>195</v>
      </c>
      <c r="E48" s="59" t="s">
        <v>195</v>
      </c>
      <c r="F48" s="59" t="s">
        <v>195</v>
      </c>
      <c r="G48" s="58" t="s">
        <v>195</v>
      </c>
      <c r="H48" s="54" t="s">
        <v>195</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195</v>
      </c>
      <c r="E50" s="59" t="s">
        <v>195</v>
      </c>
      <c r="F50" s="59" t="s">
        <v>195</v>
      </c>
      <c r="G50" s="58" t="s">
        <v>195</v>
      </c>
      <c r="H50" s="54" t="s">
        <v>195</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
      <c r="A53" s="33"/>
      <c r="D53" s="44" t="s">
        <v>195</v>
      </c>
      <c r="E53" s="59" t="s">
        <v>57</v>
      </c>
      <c r="F53" s="59" t="s">
        <v>195</v>
      </c>
      <c r="G53" s="58" t="s">
        <v>195</v>
      </c>
      <c r="H53" s="54" t="s">
        <v>195</v>
      </c>
      <c r="K53"/>
      <c r="M53"/>
      <c r="O53"/>
      <c r="Q53"/>
    </row>
    <row r="54" spans="1:17" ht="15.75" customHeight="1" x14ac:dyDescent="0.2">
      <c r="A54" s="33"/>
      <c r="D54" s="40" t="s">
        <v>195</v>
      </c>
      <c r="E54" s="59" t="s">
        <v>57</v>
      </c>
      <c r="F54" s="41" t="s">
        <v>195</v>
      </c>
      <c r="G54" s="58" t="s">
        <v>195</v>
      </c>
      <c r="H54" s="43" t="s">
        <v>195</v>
      </c>
      <c r="K54"/>
      <c r="M54"/>
      <c r="O54"/>
      <c r="Q54"/>
    </row>
    <row r="55" spans="1:17" ht="15.75" customHeight="1" x14ac:dyDescent="0.2">
      <c r="A55" s="33"/>
      <c r="D55" s="40" t="s">
        <v>195</v>
      </c>
      <c r="E55" s="41" t="s">
        <v>195</v>
      </c>
      <c r="F55" s="41" t="s">
        <v>195</v>
      </c>
      <c r="G55" s="58" t="s">
        <v>57</v>
      </c>
      <c r="H55" s="43" t="s">
        <v>195</v>
      </c>
      <c r="K55"/>
      <c r="M55"/>
      <c r="O55"/>
      <c r="Q55"/>
    </row>
    <row r="56" spans="1:17" ht="15.75" customHeight="1" thickBot="1" x14ac:dyDescent="0.25">
      <c r="A56" s="33"/>
      <c r="D56" s="49" t="s">
        <v>195</v>
      </c>
      <c r="E56" s="46" t="s">
        <v>195</v>
      </c>
      <c r="F56" s="46" t="s">
        <v>195</v>
      </c>
      <c r="G56" s="56" t="s">
        <v>57</v>
      </c>
      <c r="H56" s="48" t="s">
        <v>195</v>
      </c>
      <c r="K56"/>
      <c r="M56"/>
      <c r="O56"/>
      <c r="Q56"/>
    </row>
    <row r="57" spans="1:17" ht="15.75" customHeight="1" x14ac:dyDescent="0.2">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195</v>
      </c>
      <c r="E59" s="41" t="s">
        <v>195</v>
      </c>
      <c r="F59" s="41" t="s">
        <v>195</v>
      </c>
      <c r="G59" s="42" t="s">
        <v>195</v>
      </c>
      <c r="H59" s="43" t="s">
        <v>195</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195</v>
      </c>
      <c r="E61" s="46" t="s">
        <v>195</v>
      </c>
      <c r="F61" s="46" t="s">
        <v>195</v>
      </c>
      <c r="G61" s="47" t="s">
        <v>195</v>
      </c>
      <c r="H61" s="48" t="s">
        <v>195</v>
      </c>
      <c r="K61"/>
      <c r="M61"/>
      <c r="O61"/>
      <c r="Q61"/>
    </row>
    <row r="62" spans="1:17" ht="15.75" customHeight="1" x14ac:dyDescent="0.2">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
      <c r="A63" s="33"/>
      <c r="D63" s="44" t="s">
        <v>57</v>
      </c>
      <c r="E63" s="59" t="s">
        <v>195</v>
      </c>
      <c r="F63" s="59" t="s">
        <v>195</v>
      </c>
      <c r="G63" s="58" t="s">
        <v>195</v>
      </c>
      <c r="H63" s="54" t="s">
        <v>195</v>
      </c>
      <c r="K63"/>
      <c r="M63"/>
      <c r="O63"/>
      <c r="Q63"/>
    </row>
    <row r="64" spans="1:17" ht="15.75" customHeight="1" x14ac:dyDescent="0.2">
      <c r="A64" s="33"/>
      <c r="D64" s="44" t="s">
        <v>57</v>
      </c>
      <c r="E64" s="41" t="s">
        <v>195</v>
      </c>
      <c r="F64" s="41" t="s">
        <v>195</v>
      </c>
      <c r="G64" s="42" t="s">
        <v>195</v>
      </c>
      <c r="H64" s="43" t="s">
        <v>195</v>
      </c>
      <c r="K64"/>
      <c r="M64"/>
      <c r="O64"/>
      <c r="Q64"/>
    </row>
    <row r="65" spans="1:17" ht="15.75" customHeight="1" x14ac:dyDescent="0.2">
      <c r="A65" s="33"/>
      <c r="D65" s="44" t="s">
        <v>57</v>
      </c>
      <c r="E65" s="41" t="s">
        <v>195</v>
      </c>
      <c r="F65" s="41" t="s">
        <v>195</v>
      </c>
      <c r="G65" s="42" t="s">
        <v>195</v>
      </c>
      <c r="H65" s="43" t="s">
        <v>195</v>
      </c>
      <c r="K65"/>
      <c r="M65"/>
      <c r="O65"/>
      <c r="Q65"/>
    </row>
    <row r="66" spans="1:17" ht="15.75" customHeight="1" thickBot="1" x14ac:dyDescent="0.25">
      <c r="A66" s="33"/>
      <c r="D66" s="45" t="s">
        <v>57</v>
      </c>
      <c r="E66" s="57" t="s">
        <v>57</v>
      </c>
      <c r="F66" s="57" t="s">
        <v>195</v>
      </c>
      <c r="G66" s="56" t="s">
        <v>57</v>
      </c>
      <c r="H66" s="55" t="s">
        <v>195</v>
      </c>
      <c r="K66"/>
      <c r="M66"/>
      <c r="O66"/>
      <c r="Q66"/>
    </row>
    <row r="67" spans="1:17" ht="15.75" customHeight="1" x14ac:dyDescent="0.2">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
      <c r="A68" s="33"/>
      <c r="D68" s="44" t="s">
        <v>195</v>
      </c>
      <c r="E68" s="59" t="s">
        <v>57</v>
      </c>
      <c r="F68" s="59" t="s">
        <v>195</v>
      </c>
      <c r="G68" s="58" t="s">
        <v>57</v>
      </c>
      <c r="H68" s="54" t="s">
        <v>195</v>
      </c>
      <c r="K68"/>
      <c r="M68"/>
      <c r="O68"/>
      <c r="Q68"/>
    </row>
    <row r="69" spans="1:17" ht="15.75" customHeight="1" x14ac:dyDescent="0.2">
      <c r="A69" s="33"/>
      <c r="D69" s="44" t="s">
        <v>195</v>
      </c>
      <c r="E69" s="59" t="s">
        <v>57</v>
      </c>
      <c r="F69" s="59" t="s">
        <v>195</v>
      </c>
      <c r="G69" s="58" t="s">
        <v>57</v>
      </c>
      <c r="H69" s="54" t="s">
        <v>195</v>
      </c>
      <c r="K69"/>
      <c r="M69"/>
      <c r="O69"/>
      <c r="Q69"/>
    </row>
    <row r="70" spans="1:17" ht="15.75" customHeight="1" x14ac:dyDescent="0.2">
      <c r="A70" s="33"/>
      <c r="D70" s="44" t="s">
        <v>195</v>
      </c>
      <c r="E70" s="59" t="s">
        <v>57</v>
      </c>
      <c r="F70" s="59" t="s">
        <v>195</v>
      </c>
      <c r="G70" s="58" t="s">
        <v>57</v>
      </c>
      <c r="H70" s="54" t="s">
        <v>195</v>
      </c>
      <c r="K70"/>
      <c r="M70"/>
      <c r="O70"/>
      <c r="Q70"/>
    </row>
    <row r="71" spans="1:17" ht="15.75" customHeight="1" thickBot="1" x14ac:dyDescent="0.25">
      <c r="A71" s="33"/>
      <c r="D71" s="45" t="s">
        <v>195</v>
      </c>
      <c r="E71" s="57" t="s">
        <v>57</v>
      </c>
      <c r="F71" s="57" t="s">
        <v>195</v>
      </c>
      <c r="G71" s="56" t="s">
        <v>57</v>
      </c>
      <c r="H71" s="55" t="s">
        <v>195</v>
      </c>
      <c r="K71"/>
      <c r="M71"/>
      <c r="O71"/>
      <c r="Q71"/>
    </row>
    <row r="72" spans="1:17" ht="15.75" customHeight="1" x14ac:dyDescent="0.2">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
      <c r="A73" s="33"/>
      <c r="D73" s="44" t="s">
        <v>195</v>
      </c>
      <c r="E73" s="59" t="s">
        <v>57</v>
      </c>
      <c r="F73" s="59" t="s">
        <v>195</v>
      </c>
      <c r="G73" s="58" t="s">
        <v>195</v>
      </c>
      <c r="H73" s="54" t="s">
        <v>195</v>
      </c>
      <c r="K73"/>
      <c r="M73"/>
      <c r="O73"/>
      <c r="Q73"/>
    </row>
    <row r="74" spans="1:17" ht="15.75" customHeight="1" x14ac:dyDescent="0.2">
      <c r="A74" s="33"/>
      <c r="D74" s="44" t="s">
        <v>195</v>
      </c>
      <c r="E74" s="59" t="s">
        <v>195</v>
      </c>
      <c r="F74" s="59" t="s">
        <v>195</v>
      </c>
      <c r="G74" s="58" t="s">
        <v>195</v>
      </c>
      <c r="H74" s="54" t="s">
        <v>195</v>
      </c>
      <c r="K74"/>
      <c r="M74"/>
      <c r="O74"/>
      <c r="Q74"/>
    </row>
    <row r="75" spans="1:17" ht="15.75" customHeight="1" x14ac:dyDescent="0.2">
      <c r="A75" s="33"/>
      <c r="D75" s="44" t="s">
        <v>195</v>
      </c>
      <c r="E75" s="59" t="s">
        <v>195</v>
      </c>
      <c r="F75" s="59" t="s">
        <v>195</v>
      </c>
      <c r="G75" s="58" t="s">
        <v>57</v>
      </c>
      <c r="H75" s="54" t="s">
        <v>195</v>
      </c>
      <c r="K75"/>
      <c r="M75"/>
      <c r="O75"/>
      <c r="Q75"/>
    </row>
    <row r="76" spans="1:17" ht="15.75" customHeight="1" thickBot="1" x14ac:dyDescent="0.25">
      <c r="A76" s="33"/>
      <c r="D76" s="45" t="s">
        <v>195</v>
      </c>
      <c r="E76" s="57" t="s">
        <v>195</v>
      </c>
      <c r="F76" s="57" t="s">
        <v>195</v>
      </c>
      <c r="G76" s="56" t="s">
        <v>195</v>
      </c>
      <c r="H76" s="55" t="s">
        <v>195</v>
      </c>
      <c r="K76"/>
      <c r="M76"/>
      <c r="O76"/>
      <c r="Q76"/>
    </row>
    <row r="77" spans="1:17" ht="15.75" customHeight="1" x14ac:dyDescent="0.2">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
      <c r="A78" s="33"/>
      <c r="D78" s="44" t="s">
        <v>57</v>
      </c>
      <c r="E78" s="59" t="s">
        <v>57</v>
      </c>
      <c r="F78" s="59" t="s">
        <v>57</v>
      </c>
      <c r="G78" s="58" t="s">
        <v>195</v>
      </c>
      <c r="H78" s="54" t="s">
        <v>195</v>
      </c>
      <c r="K78"/>
      <c r="M78"/>
      <c r="O78"/>
      <c r="Q78"/>
    </row>
    <row r="79" spans="1:17" ht="15.75" customHeight="1" x14ac:dyDescent="0.2">
      <c r="A79" s="33"/>
      <c r="D79" s="44" t="s">
        <v>195</v>
      </c>
      <c r="E79" s="59" t="s">
        <v>57</v>
      </c>
      <c r="F79" s="59" t="s">
        <v>195</v>
      </c>
      <c r="G79" s="58" t="s">
        <v>57</v>
      </c>
      <c r="H79" s="54" t="s">
        <v>195</v>
      </c>
      <c r="K79"/>
      <c r="M79"/>
      <c r="O79"/>
      <c r="Q79"/>
    </row>
    <row r="80" spans="1:17" ht="15.75" customHeight="1" x14ac:dyDescent="0.2">
      <c r="A80" s="33"/>
      <c r="D80" s="44" t="s">
        <v>195</v>
      </c>
      <c r="E80" s="59" t="s">
        <v>195</v>
      </c>
      <c r="F80" s="59" t="s">
        <v>57</v>
      </c>
      <c r="G80" s="58" t="s">
        <v>57</v>
      </c>
      <c r="H80" s="54" t="s">
        <v>57</v>
      </c>
      <c r="K80"/>
      <c r="M80"/>
      <c r="O80"/>
      <c r="Q80"/>
    </row>
    <row r="81" spans="1:17" ht="15.75" customHeight="1" thickBot="1" x14ac:dyDescent="0.25">
      <c r="A81" s="33"/>
      <c r="D81" s="45" t="s">
        <v>195</v>
      </c>
      <c r="E81" s="57" t="s">
        <v>195</v>
      </c>
      <c r="F81" s="57" t="s">
        <v>195</v>
      </c>
      <c r="G81" s="56" t="s">
        <v>57</v>
      </c>
      <c r="H81" s="55" t="s">
        <v>195</v>
      </c>
      <c r="K81"/>
      <c r="M81"/>
      <c r="O81"/>
      <c r="Q81"/>
    </row>
    <row r="82" spans="1:17" ht="15.75" customHeight="1" x14ac:dyDescent="0.2">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195</v>
      </c>
      <c r="E84" s="59" t="s">
        <v>195</v>
      </c>
      <c r="F84" s="59" t="s">
        <v>195</v>
      </c>
      <c r="G84" s="58" t="s">
        <v>195</v>
      </c>
      <c r="H84" s="54" t="s">
        <v>195</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195</v>
      </c>
      <c r="E86" s="57" t="s">
        <v>195</v>
      </c>
      <c r="F86" s="57" t="s">
        <v>195</v>
      </c>
      <c r="G86" s="56" t="s">
        <v>195</v>
      </c>
      <c r="H86" s="55" t="s">
        <v>195</v>
      </c>
      <c r="K86"/>
      <c r="M86"/>
      <c r="O86"/>
      <c r="Q86"/>
    </row>
    <row r="87" spans="1:17" ht="15.75" customHeight="1" x14ac:dyDescent="0.2">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
      <c r="A88" s="33"/>
      <c r="D88" s="44" t="s">
        <v>57</v>
      </c>
      <c r="E88" s="59" t="s">
        <v>195</v>
      </c>
      <c r="F88" s="59" t="s">
        <v>195</v>
      </c>
      <c r="G88" s="58" t="s">
        <v>195</v>
      </c>
      <c r="H88" s="54" t="s">
        <v>195</v>
      </c>
      <c r="K88"/>
      <c r="M88"/>
      <c r="O88"/>
      <c r="Q88"/>
    </row>
    <row r="89" spans="1:17" ht="15.75" customHeight="1" x14ac:dyDescent="0.2">
      <c r="A89" s="33"/>
      <c r="D89" s="44" t="s">
        <v>195</v>
      </c>
      <c r="E89" s="59" t="s">
        <v>195</v>
      </c>
      <c r="F89" s="59" t="s">
        <v>195</v>
      </c>
      <c r="G89" s="58" t="s">
        <v>195</v>
      </c>
      <c r="H89" s="54" t="s">
        <v>195</v>
      </c>
      <c r="K89"/>
      <c r="M89"/>
      <c r="O89"/>
      <c r="Q89"/>
    </row>
    <row r="90" spans="1:17" ht="15.75" customHeight="1" x14ac:dyDescent="0.2">
      <c r="A90" s="33"/>
      <c r="D90" s="44" t="s">
        <v>57</v>
      </c>
      <c r="E90" s="59" t="s">
        <v>195</v>
      </c>
      <c r="F90" s="59" t="s">
        <v>195</v>
      </c>
      <c r="G90" s="58" t="s">
        <v>195</v>
      </c>
      <c r="H90" s="54" t="s">
        <v>195</v>
      </c>
      <c r="K90"/>
      <c r="M90"/>
      <c r="O90"/>
      <c r="Q90"/>
    </row>
    <row r="91" spans="1:17" ht="15.75" customHeight="1" thickBot="1" x14ac:dyDescent="0.25">
      <c r="A91" s="33"/>
      <c r="D91" s="45" t="s">
        <v>195</v>
      </c>
      <c r="E91" s="57" t="s">
        <v>57</v>
      </c>
      <c r="F91" s="57" t="s">
        <v>195</v>
      </c>
      <c r="G91" s="56" t="s">
        <v>57</v>
      </c>
      <c r="H91" s="55" t="s">
        <v>195</v>
      </c>
      <c r="K91"/>
      <c r="M91"/>
      <c r="O91"/>
      <c r="Q91"/>
    </row>
    <row r="92" spans="1:17" ht="15.75" customHeight="1" x14ac:dyDescent="0.2">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
      <c r="A93" s="33"/>
      <c r="D93" s="44" t="s">
        <v>195</v>
      </c>
      <c r="E93" s="59" t="s">
        <v>57</v>
      </c>
      <c r="F93" s="59" t="s">
        <v>195</v>
      </c>
      <c r="G93" s="58" t="s">
        <v>57</v>
      </c>
      <c r="H93" s="54" t="s">
        <v>195</v>
      </c>
      <c r="K93"/>
      <c r="M93"/>
      <c r="O93"/>
      <c r="Q93"/>
    </row>
    <row r="94" spans="1:17" ht="15.75" customHeight="1" x14ac:dyDescent="0.2">
      <c r="A94" s="33"/>
      <c r="D94" s="44" t="s">
        <v>195</v>
      </c>
      <c r="E94" s="59" t="s">
        <v>57</v>
      </c>
      <c r="F94" s="59" t="s">
        <v>195</v>
      </c>
      <c r="G94" s="58" t="s">
        <v>57</v>
      </c>
      <c r="H94" s="54" t="s">
        <v>195</v>
      </c>
      <c r="K94"/>
      <c r="M94"/>
      <c r="O94"/>
      <c r="Q94"/>
    </row>
    <row r="95" spans="1:17" ht="15.75" customHeight="1" x14ac:dyDescent="0.2">
      <c r="A95" s="33"/>
      <c r="D95" s="44" t="s">
        <v>195</v>
      </c>
      <c r="E95" s="59" t="s">
        <v>57</v>
      </c>
      <c r="F95" s="59" t="s">
        <v>195</v>
      </c>
      <c r="G95" s="58" t="s">
        <v>57</v>
      </c>
      <c r="H95" s="54" t="s">
        <v>195</v>
      </c>
      <c r="K95"/>
      <c r="M95"/>
      <c r="O95"/>
      <c r="Q95"/>
    </row>
    <row r="96" spans="1:17" ht="15.75" customHeight="1" thickBot="1" x14ac:dyDescent="0.25">
      <c r="A96" s="33"/>
      <c r="D96" s="45" t="s">
        <v>195</v>
      </c>
      <c r="E96" s="57" t="s">
        <v>57</v>
      </c>
      <c r="F96" s="57" t="s">
        <v>195</v>
      </c>
      <c r="G96" s="56" t="s">
        <v>57</v>
      </c>
      <c r="H96" s="55" t="s">
        <v>195</v>
      </c>
      <c r="K96"/>
      <c r="M96"/>
      <c r="O96"/>
      <c r="Q96"/>
    </row>
    <row r="97" spans="1:17" ht="15.75" customHeight="1" x14ac:dyDescent="0.2">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
      <c r="A98" s="33"/>
      <c r="D98" s="44" t="s">
        <v>195</v>
      </c>
      <c r="E98" s="59" t="s">
        <v>57</v>
      </c>
      <c r="F98" s="59" t="s">
        <v>195</v>
      </c>
      <c r="G98" s="58" t="s">
        <v>195</v>
      </c>
      <c r="H98" s="54" t="s">
        <v>195</v>
      </c>
      <c r="K98"/>
      <c r="M98"/>
      <c r="O98"/>
      <c r="Q98"/>
    </row>
    <row r="99" spans="1:17" ht="15.75" customHeight="1" x14ac:dyDescent="0.2">
      <c r="A99" s="33"/>
      <c r="D99" s="44" t="s">
        <v>195</v>
      </c>
      <c r="E99" s="59" t="s">
        <v>195</v>
      </c>
      <c r="F99" s="59" t="s">
        <v>195</v>
      </c>
      <c r="G99" s="58" t="s">
        <v>195</v>
      </c>
      <c r="H99" s="54" t="s">
        <v>195</v>
      </c>
      <c r="K99"/>
      <c r="M99"/>
      <c r="O99"/>
      <c r="Q99"/>
    </row>
    <row r="100" spans="1:17" ht="15.75" customHeight="1" x14ac:dyDescent="0.2">
      <c r="A100" s="33"/>
      <c r="D100" s="44" t="s">
        <v>195</v>
      </c>
      <c r="E100" s="59" t="s">
        <v>195</v>
      </c>
      <c r="F100" s="59" t="s">
        <v>195</v>
      </c>
      <c r="G100" s="58" t="s">
        <v>57</v>
      </c>
      <c r="H100" s="54" t="s">
        <v>195</v>
      </c>
      <c r="K100"/>
      <c r="M100"/>
      <c r="O100"/>
      <c r="Q100"/>
    </row>
    <row r="101" spans="1:17" ht="15.75" customHeight="1" thickBot="1" x14ac:dyDescent="0.25">
      <c r="A101" s="33"/>
      <c r="D101" s="45" t="s">
        <v>195</v>
      </c>
      <c r="E101" s="57" t="s">
        <v>195</v>
      </c>
      <c r="F101" s="57" t="s">
        <v>195</v>
      </c>
      <c r="G101" s="56" t="s">
        <v>195</v>
      </c>
      <c r="H101" s="55" t="s">
        <v>195</v>
      </c>
      <c r="K101"/>
      <c r="M101"/>
      <c r="O101"/>
      <c r="Q101"/>
    </row>
    <row r="102" spans="1:17" ht="15.75" customHeight="1" x14ac:dyDescent="0.2">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
      <c r="A103" s="33"/>
      <c r="D103" s="44" t="s">
        <v>57</v>
      </c>
      <c r="E103" s="59" t="s">
        <v>57</v>
      </c>
      <c r="F103" s="59" t="s">
        <v>57</v>
      </c>
      <c r="G103" s="58" t="s">
        <v>195</v>
      </c>
      <c r="H103" s="54" t="s">
        <v>195</v>
      </c>
      <c r="K103"/>
      <c r="M103"/>
      <c r="O103"/>
      <c r="Q103"/>
    </row>
    <row r="104" spans="1:17" ht="15.75" customHeight="1" x14ac:dyDescent="0.2">
      <c r="A104" s="33"/>
      <c r="D104" s="44" t="s">
        <v>195</v>
      </c>
      <c r="E104" s="59" t="s">
        <v>57</v>
      </c>
      <c r="F104" s="59" t="s">
        <v>195</v>
      </c>
      <c r="G104" s="58" t="s">
        <v>57</v>
      </c>
      <c r="H104" s="54" t="s">
        <v>195</v>
      </c>
      <c r="K104"/>
      <c r="M104"/>
      <c r="O104"/>
      <c r="Q104"/>
    </row>
    <row r="105" spans="1:17" ht="15.75" customHeight="1" x14ac:dyDescent="0.2">
      <c r="A105" s="33"/>
      <c r="D105" s="44" t="s">
        <v>195</v>
      </c>
      <c r="E105" s="59" t="s">
        <v>195</v>
      </c>
      <c r="F105" s="59" t="s">
        <v>57</v>
      </c>
      <c r="G105" s="58" t="s">
        <v>57</v>
      </c>
      <c r="H105" s="54" t="s">
        <v>57</v>
      </c>
      <c r="K105"/>
      <c r="M105"/>
      <c r="O105"/>
      <c r="Q105"/>
    </row>
    <row r="106" spans="1:17" ht="15.75" customHeight="1" thickBot="1" x14ac:dyDescent="0.25">
      <c r="A106" s="33"/>
      <c r="D106" s="45" t="s">
        <v>195</v>
      </c>
      <c r="E106" s="57" t="s">
        <v>195</v>
      </c>
      <c r="F106" s="57" t="s">
        <v>195</v>
      </c>
      <c r="G106" s="56" t="s">
        <v>57</v>
      </c>
      <c r="H106" s="55" t="s">
        <v>195</v>
      </c>
      <c r="K106"/>
      <c r="M106"/>
      <c r="O106"/>
      <c r="Q106"/>
    </row>
    <row r="107" spans="1:17" ht="15.75" customHeight="1" x14ac:dyDescent="0.2">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195</v>
      </c>
      <c r="E109" s="59" t="s">
        <v>195</v>
      </c>
      <c r="F109" s="59" t="s">
        <v>195</v>
      </c>
      <c r="G109" s="58" t="s">
        <v>195</v>
      </c>
      <c r="H109" s="54" t="s">
        <v>195</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195</v>
      </c>
      <c r="E111" s="57" t="s">
        <v>195</v>
      </c>
      <c r="F111" s="57" t="s">
        <v>195</v>
      </c>
      <c r="G111" s="56" t="s">
        <v>195</v>
      </c>
      <c r="H111" s="55" t="s">
        <v>195</v>
      </c>
      <c r="K111"/>
      <c r="M111"/>
      <c r="O111"/>
      <c r="Q111"/>
    </row>
    <row r="112" spans="1:17" ht="15.75" customHeight="1" x14ac:dyDescent="0.2">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
      <c r="A113" s="33"/>
      <c r="D113" s="44" t="s">
        <v>57</v>
      </c>
      <c r="E113" s="59" t="s">
        <v>195</v>
      </c>
      <c r="F113" s="59" t="s">
        <v>195</v>
      </c>
      <c r="G113" s="58" t="s">
        <v>195</v>
      </c>
      <c r="H113" s="54" t="s">
        <v>195</v>
      </c>
      <c r="K113"/>
      <c r="M113"/>
      <c r="O113"/>
      <c r="Q113"/>
    </row>
    <row r="114" spans="1:17" ht="15.75" customHeight="1" x14ac:dyDescent="0.2">
      <c r="A114" s="33"/>
      <c r="D114" s="44" t="s">
        <v>195</v>
      </c>
      <c r="E114" s="59" t="s">
        <v>195</v>
      </c>
      <c r="F114" s="59" t="s">
        <v>195</v>
      </c>
      <c r="G114" s="58" t="s">
        <v>195</v>
      </c>
      <c r="H114" s="54" t="s">
        <v>195</v>
      </c>
      <c r="K114"/>
      <c r="M114"/>
      <c r="O114"/>
      <c r="Q114"/>
    </row>
    <row r="115" spans="1:17" ht="15.75" customHeight="1" x14ac:dyDescent="0.2">
      <c r="A115" s="33"/>
      <c r="D115" s="44" t="s">
        <v>57</v>
      </c>
      <c r="E115" s="59" t="s">
        <v>195</v>
      </c>
      <c r="F115" s="59" t="s">
        <v>195</v>
      </c>
      <c r="G115" s="58" t="s">
        <v>195</v>
      </c>
      <c r="H115" s="54" t="s">
        <v>195</v>
      </c>
      <c r="K115"/>
      <c r="M115"/>
      <c r="O115"/>
      <c r="Q115"/>
    </row>
    <row r="116" spans="1:17" ht="15.75" customHeight="1" thickBot="1" x14ac:dyDescent="0.25">
      <c r="A116" s="33"/>
      <c r="D116" s="45" t="s">
        <v>195</v>
      </c>
      <c r="E116" s="57" t="s">
        <v>57</v>
      </c>
      <c r="F116" s="57" t="s">
        <v>195</v>
      </c>
      <c r="G116" s="56" t="s">
        <v>57</v>
      </c>
      <c r="H116" s="55" t="s">
        <v>195</v>
      </c>
      <c r="K116"/>
      <c r="M116"/>
      <c r="O116"/>
      <c r="Q116"/>
    </row>
    <row r="117" spans="1:17" ht="15.75" customHeight="1" x14ac:dyDescent="0.2">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
      <c r="A118" s="33"/>
      <c r="D118" s="44" t="s">
        <v>195</v>
      </c>
      <c r="E118" s="59" t="s">
        <v>57</v>
      </c>
      <c r="F118" s="59" t="s">
        <v>195</v>
      </c>
      <c r="G118" s="58" t="s">
        <v>57</v>
      </c>
      <c r="H118" s="54" t="s">
        <v>195</v>
      </c>
      <c r="K118"/>
      <c r="M118"/>
      <c r="O118"/>
      <c r="Q118"/>
    </row>
    <row r="119" spans="1:17" ht="15.75" customHeight="1" x14ac:dyDescent="0.2">
      <c r="A119" s="33"/>
      <c r="D119" s="44" t="s">
        <v>195</v>
      </c>
      <c r="E119" s="59" t="s">
        <v>57</v>
      </c>
      <c r="F119" s="59" t="s">
        <v>195</v>
      </c>
      <c r="G119" s="58" t="s">
        <v>57</v>
      </c>
      <c r="H119" s="54" t="s">
        <v>195</v>
      </c>
      <c r="K119"/>
      <c r="M119"/>
      <c r="O119"/>
      <c r="Q119"/>
    </row>
    <row r="120" spans="1:17" ht="15.75" customHeight="1" x14ac:dyDescent="0.2">
      <c r="A120" s="33"/>
      <c r="D120" s="44" t="s">
        <v>195</v>
      </c>
      <c r="E120" s="59" t="s">
        <v>57</v>
      </c>
      <c r="F120" s="59" t="s">
        <v>195</v>
      </c>
      <c r="G120" s="58" t="s">
        <v>57</v>
      </c>
      <c r="H120" s="54" t="s">
        <v>195</v>
      </c>
      <c r="K120"/>
      <c r="M120"/>
      <c r="O120"/>
      <c r="Q120"/>
    </row>
    <row r="121" spans="1:17" ht="15.75" customHeight="1" thickBot="1" x14ac:dyDescent="0.25">
      <c r="A121" s="33"/>
      <c r="D121" s="45" t="s">
        <v>195</v>
      </c>
      <c r="E121" s="57" t="s">
        <v>57</v>
      </c>
      <c r="F121" s="57" t="s">
        <v>195</v>
      </c>
      <c r="G121" s="56" t="s">
        <v>57</v>
      </c>
      <c r="H121" s="55" t="s">
        <v>195</v>
      </c>
      <c r="K121"/>
      <c r="M121"/>
      <c r="O121"/>
      <c r="Q121"/>
    </row>
    <row r="122" spans="1:17" ht="15.75" customHeight="1" x14ac:dyDescent="0.2">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
      <c r="A123" s="33"/>
      <c r="D123" s="44" t="s">
        <v>195</v>
      </c>
      <c r="E123" s="59" t="s">
        <v>57</v>
      </c>
      <c r="F123" s="59" t="s">
        <v>195</v>
      </c>
      <c r="G123" s="58" t="s">
        <v>195</v>
      </c>
      <c r="H123" s="54" t="s">
        <v>195</v>
      </c>
      <c r="K123"/>
      <c r="M123"/>
      <c r="O123"/>
      <c r="Q123"/>
    </row>
    <row r="124" spans="1:17" ht="15.75" customHeight="1" x14ac:dyDescent="0.2">
      <c r="A124" s="33"/>
      <c r="D124" s="44" t="s">
        <v>195</v>
      </c>
      <c r="E124" s="59" t="s">
        <v>195</v>
      </c>
      <c r="F124" s="59" t="s">
        <v>195</v>
      </c>
      <c r="G124" s="58" t="s">
        <v>195</v>
      </c>
      <c r="H124" s="54" t="s">
        <v>195</v>
      </c>
      <c r="K124"/>
      <c r="M124"/>
      <c r="O124"/>
      <c r="Q124"/>
    </row>
    <row r="125" spans="1:17" ht="15.75" customHeight="1" x14ac:dyDescent="0.2">
      <c r="A125" s="33"/>
      <c r="D125" s="44" t="s">
        <v>195</v>
      </c>
      <c r="E125" s="59" t="s">
        <v>195</v>
      </c>
      <c r="F125" s="59" t="s">
        <v>195</v>
      </c>
      <c r="G125" s="58" t="s">
        <v>57</v>
      </c>
      <c r="H125" s="54" t="s">
        <v>195</v>
      </c>
      <c r="K125"/>
      <c r="M125"/>
      <c r="O125"/>
      <c r="Q125"/>
    </row>
    <row r="126" spans="1:17" ht="15.75" customHeight="1" thickBot="1" x14ac:dyDescent="0.25">
      <c r="A126" s="33"/>
      <c r="D126" s="45" t="s">
        <v>195</v>
      </c>
      <c r="E126" s="57" t="s">
        <v>195</v>
      </c>
      <c r="F126" s="57" t="s">
        <v>195</v>
      </c>
      <c r="G126" s="56" t="s">
        <v>195</v>
      </c>
      <c r="H126" s="55" t="s">
        <v>195</v>
      </c>
      <c r="K126"/>
      <c r="M126"/>
      <c r="O126"/>
      <c r="Q126"/>
    </row>
    <row r="127" spans="1:17" ht="15.75" customHeight="1" x14ac:dyDescent="0.2">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
      <c r="A128" s="33"/>
      <c r="D128" s="44" t="s">
        <v>195</v>
      </c>
      <c r="E128" s="59" t="s">
        <v>195</v>
      </c>
      <c r="F128" s="59" t="s">
        <v>195</v>
      </c>
      <c r="G128" s="58" t="s">
        <v>195</v>
      </c>
      <c r="H128" s="54" t="s">
        <v>195</v>
      </c>
      <c r="K128"/>
      <c r="M128"/>
      <c r="O128"/>
      <c r="Q128"/>
    </row>
    <row r="129" spans="1:17" ht="15.75" customHeight="1" x14ac:dyDescent="0.2">
      <c r="A129" s="33"/>
      <c r="D129" s="44" t="s">
        <v>195</v>
      </c>
      <c r="E129" s="59" t="s">
        <v>57</v>
      </c>
      <c r="F129" s="59" t="s">
        <v>195</v>
      </c>
      <c r="G129" s="58" t="s">
        <v>195</v>
      </c>
      <c r="H129" s="54" t="s">
        <v>195</v>
      </c>
      <c r="K129"/>
      <c r="M129"/>
      <c r="O129"/>
      <c r="Q129"/>
    </row>
    <row r="130" spans="1:17" ht="15.75" customHeight="1" x14ac:dyDescent="0.2">
      <c r="A130" s="33"/>
      <c r="D130" s="44" t="s">
        <v>195</v>
      </c>
      <c r="E130" s="59" t="s">
        <v>195</v>
      </c>
      <c r="F130" s="59" t="s">
        <v>195</v>
      </c>
      <c r="G130" s="58" t="s">
        <v>195</v>
      </c>
      <c r="H130" s="54" t="s">
        <v>195</v>
      </c>
      <c r="K130"/>
      <c r="M130"/>
      <c r="O130"/>
      <c r="Q130"/>
    </row>
    <row r="131" spans="1:17" ht="15.75" customHeight="1" thickBot="1" x14ac:dyDescent="0.25">
      <c r="A131" s="33"/>
      <c r="D131" s="45" t="s">
        <v>195</v>
      </c>
      <c r="E131" s="57" t="s">
        <v>195</v>
      </c>
      <c r="F131" s="57" t="s">
        <v>195</v>
      </c>
      <c r="G131" s="56" t="s">
        <v>57</v>
      </c>
      <c r="H131" s="55" t="s">
        <v>195</v>
      </c>
      <c r="K131"/>
      <c r="M131"/>
      <c r="O131"/>
      <c r="Q131"/>
    </row>
    <row r="132" spans="1:17" ht="15.75" customHeight="1" x14ac:dyDescent="0.2">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
      <c r="A133" s="33"/>
      <c r="D133" s="44" t="s">
        <v>57</v>
      </c>
      <c r="E133" s="59" t="s">
        <v>57</v>
      </c>
      <c r="F133" s="59" t="s">
        <v>57</v>
      </c>
      <c r="G133" s="58" t="s">
        <v>195</v>
      </c>
      <c r="H133" s="54" t="s">
        <v>195</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195</v>
      </c>
      <c r="E135" s="59" t="s">
        <v>195</v>
      </c>
      <c r="F135" s="59" t="s">
        <v>57</v>
      </c>
      <c r="G135" s="58" t="s">
        <v>57</v>
      </c>
      <c r="H135" s="54" t="s">
        <v>57</v>
      </c>
      <c r="K135"/>
      <c r="M135"/>
      <c r="O135"/>
      <c r="Q135"/>
    </row>
    <row r="136" spans="1:17" ht="15.75" customHeight="1" thickBot="1" x14ac:dyDescent="0.25">
      <c r="A136" s="33"/>
      <c r="D136" s="45" t="s">
        <v>195</v>
      </c>
      <c r="E136" s="57" t="s">
        <v>195</v>
      </c>
      <c r="F136" s="57" t="s">
        <v>57</v>
      </c>
      <c r="G136" s="56" t="s">
        <v>57</v>
      </c>
      <c r="H136" s="55" t="s">
        <v>57</v>
      </c>
      <c r="K136"/>
      <c r="M136"/>
      <c r="O136"/>
      <c r="Q136"/>
    </row>
    <row r="137" spans="1:17" ht="15.75" customHeight="1" x14ac:dyDescent="0.2">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
      <c r="A138" s="33"/>
      <c r="D138" s="44" t="s">
        <v>195</v>
      </c>
      <c r="E138" s="59" t="s">
        <v>195</v>
      </c>
      <c r="F138" s="59" t="s">
        <v>195</v>
      </c>
      <c r="G138" s="58" t="s">
        <v>195</v>
      </c>
      <c r="H138" s="54" t="s">
        <v>195</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195</v>
      </c>
      <c r="E140" s="59" t="s">
        <v>195</v>
      </c>
      <c r="F140" s="59" t="s">
        <v>195</v>
      </c>
      <c r="G140" s="58" t="s">
        <v>195</v>
      </c>
      <c r="H140" s="54" t="s">
        <v>195</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
      <c r="A143" s="33"/>
      <c r="D143" s="44" t="s">
        <v>195</v>
      </c>
      <c r="E143" s="59" t="s">
        <v>57</v>
      </c>
      <c r="F143" s="59" t="s">
        <v>195</v>
      </c>
      <c r="G143" s="58" t="s">
        <v>195</v>
      </c>
      <c r="H143" s="54" t="s">
        <v>195</v>
      </c>
      <c r="K143"/>
      <c r="M143"/>
      <c r="O143"/>
      <c r="Q143"/>
    </row>
    <row r="144" spans="1:17" ht="15.75" customHeight="1" x14ac:dyDescent="0.2">
      <c r="A144" s="33"/>
      <c r="D144" s="40" t="s">
        <v>195</v>
      </c>
      <c r="E144" s="59" t="s">
        <v>57</v>
      </c>
      <c r="F144" s="41" t="s">
        <v>195</v>
      </c>
      <c r="G144" s="58" t="s">
        <v>195</v>
      </c>
      <c r="H144" s="43" t="s">
        <v>195</v>
      </c>
      <c r="K144"/>
      <c r="M144"/>
      <c r="O144"/>
      <c r="Q144"/>
    </row>
    <row r="145" spans="1:17" ht="15.75" customHeight="1" x14ac:dyDescent="0.2">
      <c r="A145" s="33"/>
      <c r="D145" s="40" t="s">
        <v>195</v>
      </c>
      <c r="E145" s="41" t="s">
        <v>195</v>
      </c>
      <c r="F145" s="41" t="s">
        <v>195</v>
      </c>
      <c r="G145" s="58" t="s">
        <v>57</v>
      </c>
      <c r="H145" s="43" t="s">
        <v>195</v>
      </c>
      <c r="K145"/>
      <c r="M145"/>
      <c r="O145"/>
      <c r="Q145"/>
    </row>
    <row r="146" spans="1:17" ht="15.75" customHeight="1" thickBot="1" x14ac:dyDescent="0.25">
      <c r="A146" s="33"/>
      <c r="D146" s="49" t="s">
        <v>195</v>
      </c>
      <c r="E146" s="46" t="s">
        <v>195</v>
      </c>
      <c r="F146" s="46" t="s">
        <v>195</v>
      </c>
      <c r="G146" s="56" t="s">
        <v>57</v>
      </c>
      <c r="H146" s="48" t="s">
        <v>195</v>
      </c>
      <c r="K146"/>
      <c r="M146"/>
      <c r="O146"/>
      <c r="Q146"/>
    </row>
    <row r="147" spans="1:17" ht="15.75" customHeight="1" x14ac:dyDescent="0.2">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195</v>
      </c>
      <c r="E149" s="41" t="s">
        <v>195</v>
      </c>
      <c r="F149" s="41" t="s">
        <v>195</v>
      </c>
      <c r="G149" s="42" t="s">
        <v>195</v>
      </c>
      <c r="H149" s="43" t="s">
        <v>195</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195</v>
      </c>
      <c r="E151" s="46" t="s">
        <v>195</v>
      </c>
      <c r="F151" s="46" t="s">
        <v>195</v>
      </c>
      <c r="G151" s="47" t="s">
        <v>195</v>
      </c>
      <c r="H151" s="48" t="s">
        <v>195</v>
      </c>
      <c r="K151"/>
      <c r="M151"/>
      <c r="O151"/>
      <c r="Q151"/>
    </row>
    <row r="152" spans="1:17" ht="15.75" customHeight="1" x14ac:dyDescent="0.2">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
      <c r="A153" s="33"/>
      <c r="D153" s="44" t="s">
        <v>57</v>
      </c>
      <c r="E153" s="59" t="s">
        <v>195</v>
      </c>
      <c r="F153" s="59" t="s">
        <v>195</v>
      </c>
      <c r="G153" s="58" t="s">
        <v>195</v>
      </c>
      <c r="H153" s="54" t="s">
        <v>195</v>
      </c>
      <c r="K153"/>
      <c r="M153"/>
      <c r="O153"/>
      <c r="Q153"/>
    </row>
    <row r="154" spans="1:17" ht="15.75" customHeight="1" x14ac:dyDescent="0.2">
      <c r="A154" s="33"/>
      <c r="D154" s="44" t="s">
        <v>57</v>
      </c>
      <c r="E154" s="41" t="s">
        <v>195</v>
      </c>
      <c r="F154" s="41" t="s">
        <v>195</v>
      </c>
      <c r="G154" s="42" t="s">
        <v>195</v>
      </c>
      <c r="H154" s="43" t="s">
        <v>195</v>
      </c>
      <c r="K154"/>
      <c r="M154"/>
      <c r="O154"/>
      <c r="Q154"/>
    </row>
    <row r="155" spans="1:17" ht="15.75" customHeight="1" x14ac:dyDescent="0.2">
      <c r="A155" s="33"/>
      <c r="D155" s="44" t="s">
        <v>57</v>
      </c>
      <c r="E155" s="59" t="s">
        <v>195</v>
      </c>
      <c r="F155" s="59" t="s">
        <v>195</v>
      </c>
      <c r="G155" s="58" t="s">
        <v>195</v>
      </c>
      <c r="H155" s="54" t="s">
        <v>195</v>
      </c>
      <c r="K155"/>
      <c r="M155"/>
      <c r="O155"/>
      <c r="Q155"/>
    </row>
    <row r="156" spans="1:17" ht="15.75" customHeight="1" thickBot="1" x14ac:dyDescent="0.25">
      <c r="A156" s="33"/>
      <c r="D156" s="45" t="s">
        <v>57</v>
      </c>
      <c r="E156" s="57" t="s">
        <v>57</v>
      </c>
      <c r="F156" s="46" t="s">
        <v>195</v>
      </c>
      <c r="G156" s="56" t="s">
        <v>57</v>
      </c>
      <c r="H156" s="48" t="s">
        <v>195</v>
      </c>
      <c r="K156"/>
      <c r="M156"/>
      <c r="O156"/>
      <c r="Q156"/>
    </row>
    <row r="157" spans="1:17" ht="15.75" customHeight="1" x14ac:dyDescent="0.2">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
      <c r="A158" s="33"/>
      <c r="D158" s="44" t="s">
        <v>195</v>
      </c>
      <c r="E158" s="59" t="s">
        <v>57</v>
      </c>
      <c r="F158" s="59" t="s">
        <v>195</v>
      </c>
      <c r="G158" s="58" t="s">
        <v>57</v>
      </c>
      <c r="H158" s="54" t="s">
        <v>195</v>
      </c>
      <c r="K158"/>
      <c r="M158"/>
      <c r="O158"/>
      <c r="Q158"/>
    </row>
    <row r="159" spans="1:17" ht="15.75" customHeight="1" x14ac:dyDescent="0.2">
      <c r="A159" s="33"/>
      <c r="D159" s="44" t="s">
        <v>195</v>
      </c>
      <c r="E159" s="59" t="s">
        <v>57</v>
      </c>
      <c r="F159" s="59" t="s">
        <v>195</v>
      </c>
      <c r="G159" s="58" t="s">
        <v>57</v>
      </c>
      <c r="H159" s="54" t="s">
        <v>195</v>
      </c>
      <c r="K159"/>
      <c r="M159"/>
      <c r="O159"/>
      <c r="Q159"/>
    </row>
    <row r="160" spans="1:17" ht="15.75" customHeight="1" x14ac:dyDescent="0.2">
      <c r="A160" s="33"/>
      <c r="D160" s="44" t="s">
        <v>195</v>
      </c>
      <c r="E160" s="59" t="s">
        <v>57</v>
      </c>
      <c r="F160" s="59" t="s">
        <v>195</v>
      </c>
      <c r="G160" s="58" t="s">
        <v>57</v>
      </c>
      <c r="H160" s="54" t="s">
        <v>195</v>
      </c>
      <c r="K160"/>
      <c r="M160"/>
      <c r="O160"/>
      <c r="Q160"/>
    </row>
    <row r="161" spans="1:17" ht="15.75" customHeight="1" thickBot="1" x14ac:dyDescent="0.25">
      <c r="A161" s="33"/>
      <c r="D161" s="45" t="s">
        <v>195</v>
      </c>
      <c r="E161" s="57" t="s">
        <v>57</v>
      </c>
      <c r="F161" s="57" t="s">
        <v>195</v>
      </c>
      <c r="G161" s="56" t="s">
        <v>57</v>
      </c>
      <c r="H161" s="55" t="s">
        <v>195</v>
      </c>
      <c r="K161"/>
      <c r="M161"/>
      <c r="O161"/>
      <c r="Q161"/>
    </row>
    <row r="162" spans="1:17" ht="15.75" customHeight="1" x14ac:dyDescent="0.2">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
      <c r="A163" s="33"/>
      <c r="D163" s="44" t="s">
        <v>195</v>
      </c>
      <c r="E163" s="59" t="s">
        <v>57</v>
      </c>
      <c r="F163" s="59" t="s">
        <v>195</v>
      </c>
      <c r="G163" s="58" t="s">
        <v>195</v>
      </c>
      <c r="H163" s="54" t="s">
        <v>195</v>
      </c>
      <c r="K163"/>
      <c r="M163"/>
      <c r="O163"/>
      <c r="Q163"/>
    </row>
    <row r="164" spans="1:17" ht="15.75" customHeight="1" x14ac:dyDescent="0.2">
      <c r="A164" s="33"/>
      <c r="D164" s="44" t="s">
        <v>195</v>
      </c>
      <c r="E164" s="59" t="s">
        <v>195</v>
      </c>
      <c r="F164" s="59" t="s">
        <v>195</v>
      </c>
      <c r="G164" s="58" t="s">
        <v>195</v>
      </c>
      <c r="H164" s="54" t="s">
        <v>195</v>
      </c>
      <c r="K164"/>
      <c r="M164"/>
      <c r="O164"/>
      <c r="Q164"/>
    </row>
    <row r="165" spans="1:17" ht="15.75" customHeight="1" x14ac:dyDescent="0.2">
      <c r="A165" s="33"/>
      <c r="D165" s="44" t="s">
        <v>195</v>
      </c>
      <c r="E165" s="59" t="s">
        <v>195</v>
      </c>
      <c r="F165" s="59" t="s">
        <v>195</v>
      </c>
      <c r="G165" s="58" t="s">
        <v>57</v>
      </c>
      <c r="H165" s="54" t="s">
        <v>195</v>
      </c>
      <c r="K165"/>
      <c r="M165"/>
      <c r="O165"/>
      <c r="Q165"/>
    </row>
    <row r="166" spans="1:17" ht="15.75" customHeight="1" thickBot="1" x14ac:dyDescent="0.25">
      <c r="A166" s="33"/>
      <c r="D166" s="45" t="s">
        <v>195</v>
      </c>
      <c r="E166" s="57" t="s">
        <v>195</v>
      </c>
      <c r="F166" s="57" t="s">
        <v>195</v>
      </c>
      <c r="G166" s="56" t="s">
        <v>195</v>
      </c>
      <c r="H166" s="55" t="s">
        <v>195</v>
      </c>
      <c r="K166"/>
      <c r="M166"/>
      <c r="O166"/>
      <c r="Q166"/>
    </row>
    <row r="167" spans="1:17" ht="15.75" customHeight="1" x14ac:dyDescent="0.2">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
      <c r="A168" s="33"/>
      <c r="D168" s="44" t="s">
        <v>195</v>
      </c>
      <c r="E168" s="59" t="s">
        <v>195</v>
      </c>
      <c r="F168" s="59" t="s">
        <v>195</v>
      </c>
      <c r="G168" s="58" t="s">
        <v>195</v>
      </c>
      <c r="H168" s="54" t="s">
        <v>195</v>
      </c>
      <c r="K168"/>
      <c r="M168"/>
      <c r="O168"/>
      <c r="Q168"/>
    </row>
    <row r="169" spans="1:17" ht="15.75" customHeight="1" x14ac:dyDescent="0.2">
      <c r="A169" s="33"/>
      <c r="D169" s="44" t="s">
        <v>195</v>
      </c>
      <c r="E169" s="59" t="s">
        <v>57</v>
      </c>
      <c r="F169" s="59" t="s">
        <v>195</v>
      </c>
      <c r="G169" s="58" t="s">
        <v>195</v>
      </c>
      <c r="H169" s="54" t="s">
        <v>195</v>
      </c>
      <c r="K169"/>
      <c r="M169"/>
      <c r="O169"/>
      <c r="Q169"/>
    </row>
    <row r="170" spans="1:17" ht="15.75" customHeight="1" x14ac:dyDescent="0.2">
      <c r="A170" s="33"/>
      <c r="D170" s="44" t="s">
        <v>195</v>
      </c>
      <c r="E170" s="59" t="s">
        <v>195</v>
      </c>
      <c r="F170" s="59" t="s">
        <v>195</v>
      </c>
      <c r="G170" s="58" t="s">
        <v>195</v>
      </c>
      <c r="H170" s="54" t="s">
        <v>195</v>
      </c>
      <c r="K170"/>
      <c r="M170"/>
      <c r="O170"/>
      <c r="Q170"/>
    </row>
    <row r="171" spans="1:17" ht="15.75" customHeight="1" thickBot="1" x14ac:dyDescent="0.25">
      <c r="A171" s="33"/>
      <c r="D171" s="45" t="s">
        <v>195</v>
      </c>
      <c r="E171" s="57" t="s">
        <v>195</v>
      </c>
      <c r="F171" s="57" t="s">
        <v>195</v>
      </c>
      <c r="G171" s="56" t="s">
        <v>57</v>
      </c>
      <c r="H171" s="55" t="s">
        <v>195</v>
      </c>
      <c r="K171"/>
      <c r="M171"/>
      <c r="O171"/>
      <c r="Q171"/>
    </row>
    <row r="172" spans="1:17" ht="15.75" customHeight="1" x14ac:dyDescent="0.2">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
      <c r="A173" s="33"/>
      <c r="D173" s="44" t="s">
        <v>57</v>
      </c>
      <c r="E173" s="59" t="s">
        <v>57</v>
      </c>
      <c r="F173" s="59" t="s">
        <v>57</v>
      </c>
      <c r="G173" s="58" t="s">
        <v>195</v>
      </c>
      <c r="H173" s="54" t="s">
        <v>195</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195</v>
      </c>
      <c r="E175" s="59" t="s">
        <v>195</v>
      </c>
      <c r="F175" s="59" t="s">
        <v>57</v>
      </c>
      <c r="G175" s="58" t="s">
        <v>57</v>
      </c>
      <c r="H175" s="54" t="s">
        <v>57</v>
      </c>
      <c r="K175"/>
      <c r="M175"/>
      <c r="O175"/>
      <c r="Q175"/>
    </row>
    <row r="176" spans="1:17" ht="15.75" customHeight="1" thickBot="1" x14ac:dyDescent="0.25">
      <c r="A176" s="33"/>
      <c r="D176" s="45" t="s">
        <v>195</v>
      </c>
      <c r="E176" s="57" t="s">
        <v>195</v>
      </c>
      <c r="F176" s="57" t="s">
        <v>57</v>
      </c>
      <c r="G176" s="56" t="s">
        <v>57</v>
      </c>
      <c r="H176" s="55" t="s">
        <v>57</v>
      </c>
      <c r="K176"/>
      <c r="M176"/>
      <c r="O176"/>
      <c r="Q176"/>
    </row>
    <row r="177" spans="1:17" ht="15.75" customHeight="1" x14ac:dyDescent="0.2">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
      <c r="A178" s="33"/>
      <c r="D178" s="44" t="s">
        <v>195</v>
      </c>
      <c r="E178" s="59" t="s">
        <v>195</v>
      </c>
      <c r="F178" s="59" t="s">
        <v>195</v>
      </c>
      <c r="G178" s="58" t="s">
        <v>195</v>
      </c>
      <c r="H178" s="54" t="s">
        <v>195</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195</v>
      </c>
      <c r="E180" s="59" t="s">
        <v>195</v>
      </c>
      <c r="F180" s="59" t="s">
        <v>195</v>
      </c>
      <c r="G180" s="58" t="s">
        <v>195</v>
      </c>
      <c r="H180" s="54" t="s">
        <v>195</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
      <c r="A183" s="33"/>
      <c r="D183" s="44" t="s">
        <v>195</v>
      </c>
      <c r="E183" s="59" t="s">
        <v>57</v>
      </c>
      <c r="F183" s="59" t="s">
        <v>195</v>
      </c>
      <c r="G183" s="58" t="s">
        <v>195</v>
      </c>
      <c r="H183" s="54" t="s">
        <v>195</v>
      </c>
      <c r="K183"/>
      <c r="M183"/>
      <c r="O183"/>
      <c r="Q183"/>
    </row>
    <row r="184" spans="1:17" ht="15.75" customHeight="1" x14ac:dyDescent="0.2">
      <c r="A184" s="33"/>
      <c r="D184" s="40" t="s">
        <v>195</v>
      </c>
      <c r="E184" s="59" t="s">
        <v>57</v>
      </c>
      <c r="F184" s="41" t="s">
        <v>195</v>
      </c>
      <c r="G184" s="58" t="s">
        <v>195</v>
      </c>
      <c r="H184" s="43" t="s">
        <v>195</v>
      </c>
      <c r="K184"/>
      <c r="M184"/>
      <c r="O184"/>
      <c r="Q184"/>
    </row>
    <row r="185" spans="1:17" ht="15.75" customHeight="1" x14ac:dyDescent="0.2">
      <c r="A185" s="33"/>
      <c r="D185" s="40" t="s">
        <v>195</v>
      </c>
      <c r="E185" s="41" t="s">
        <v>195</v>
      </c>
      <c r="F185" s="41" t="s">
        <v>195</v>
      </c>
      <c r="G185" s="58" t="s">
        <v>57</v>
      </c>
      <c r="H185" s="43" t="s">
        <v>195</v>
      </c>
      <c r="K185"/>
      <c r="M185"/>
      <c r="O185"/>
      <c r="Q185"/>
    </row>
    <row r="186" spans="1:17" ht="15.75" customHeight="1" thickBot="1" x14ac:dyDescent="0.25">
      <c r="A186" s="33"/>
      <c r="D186" s="49" t="s">
        <v>195</v>
      </c>
      <c r="E186" s="46" t="s">
        <v>195</v>
      </c>
      <c r="F186" s="46" t="s">
        <v>195</v>
      </c>
      <c r="G186" s="56" t="s">
        <v>57</v>
      </c>
      <c r="H186" s="48" t="s">
        <v>195</v>
      </c>
      <c r="K186"/>
      <c r="M186"/>
      <c r="O186"/>
      <c r="Q186"/>
    </row>
    <row r="187" spans="1:17" ht="15.75" customHeight="1" x14ac:dyDescent="0.2">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195</v>
      </c>
      <c r="E189" s="41" t="s">
        <v>195</v>
      </c>
      <c r="F189" s="41" t="s">
        <v>195</v>
      </c>
      <c r="G189" s="42" t="s">
        <v>195</v>
      </c>
      <c r="H189" s="43" t="s">
        <v>195</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195</v>
      </c>
      <c r="E191" s="46" t="s">
        <v>195</v>
      </c>
      <c r="F191" s="46" t="s">
        <v>195</v>
      </c>
      <c r="G191" s="47" t="s">
        <v>195</v>
      </c>
      <c r="H191" s="48" t="s">
        <v>195</v>
      </c>
      <c r="K191"/>
      <c r="M191"/>
      <c r="O191"/>
      <c r="Q191"/>
    </row>
    <row r="192" spans="1:17" ht="15.75" customHeight="1" x14ac:dyDescent="0.2">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
      <c r="A193" s="33"/>
      <c r="D193" s="44" t="s">
        <v>57</v>
      </c>
      <c r="E193" s="59" t="s">
        <v>195</v>
      </c>
      <c r="F193" s="59" t="s">
        <v>195</v>
      </c>
      <c r="G193" s="58" t="s">
        <v>195</v>
      </c>
      <c r="H193" s="54" t="s">
        <v>195</v>
      </c>
      <c r="K193"/>
      <c r="M193"/>
      <c r="O193"/>
      <c r="Q193"/>
    </row>
    <row r="194" spans="1:17" ht="15.75" customHeight="1" x14ac:dyDescent="0.2">
      <c r="A194" s="33"/>
      <c r="D194" s="44" t="s">
        <v>57</v>
      </c>
      <c r="E194" s="41" t="s">
        <v>195</v>
      </c>
      <c r="F194" s="41" t="s">
        <v>195</v>
      </c>
      <c r="G194" s="42" t="s">
        <v>195</v>
      </c>
      <c r="H194" s="43" t="s">
        <v>195</v>
      </c>
      <c r="K194"/>
      <c r="M194"/>
      <c r="O194"/>
      <c r="Q194"/>
    </row>
    <row r="195" spans="1:17" ht="15.75" customHeight="1" x14ac:dyDescent="0.2">
      <c r="A195" s="33"/>
      <c r="D195" s="44" t="s">
        <v>57</v>
      </c>
      <c r="E195" s="59" t="s">
        <v>195</v>
      </c>
      <c r="F195" s="59" t="s">
        <v>195</v>
      </c>
      <c r="G195" s="58" t="s">
        <v>195</v>
      </c>
      <c r="H195" s="54" t="s">
        <v>195</v>
      </c>
      <c r="K195"/>
      <c r="M195"/>
      <c r="O195"/>
      <c r="Q195"/>
    </row>
    <row r="196" spans="1:17" ht="15.75" customHeight="1" thickBot="1" x14ac:dyDescent="0.25">
      <c r="A196" s="33"/>
      <c r="D196" s="45" t="s">
        <v>57</v>
      </c>
      <c r="E196" s="57" t="s">
        <v>57</v>
      </c>
      <c r="F196" s="46" t="s">
        <v>195</v>
      </c>
      <c r="G196" s="56" t="s">
        <v>57</v>
      </c>
      <c r="H196" s="48" t="s">
        <v>195</v>
      </c>
      <c r="K196"/>
      <c r="M196"/>
      <c r="O196"/>
      <c r="Q196"/>
    </row>
    <row r="197" spans="1:17" ht="15.75" customHeight="1" x14ac:dyDescent="0.2">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
      <c r="A198" s="33"/>
      <c r="D198" s="44" t="s">
        <v>195</v>
      </c>
      <c r="E198" s="59" t="s">
        <v>57</v>
      </c>
      <c r="F198" s="59" t="s">
        <v>195</v>
      </c>
      <c r="G198" s="58" t="s">
        <v>57</v>
      </c>
      <c r="H198" s="54" t="s">
        <v>195</v>
      </c>
      <c r="K198"/>
      <c r="M198"/>
      <c r="O198"/>
      <c r="Q198"/>
    </row>
    <row r="199" spans="1:17" ht="15.75" customHeight="1" x14ac:dyDescent="0.2">
      <c r="A199" s="33"/>
      <c r="D199" s="44" t="s">
        <v>195</v>
      </c>
      <c r="E199" s="59" t="s">
        <v>57</v>
      </c>
      <c r="F199" s="59" t="s">
        <v>195</v>
      </c>
      <c r="G199" s="58" t="s">
        <v>57</v>
      </c>
      <c r="H199" s="54" t="s">
        <v>195</v>
      </c>
      <c r="K199"/>
      <c r="M199"/>
      <c r="O199"/>
      <c r="Q199"/>
    </row>
    <row r="200" spans="1:17" ht="15.75" customHeight="1" x14ac:dyDescent="0.2">
      <c r="A200" s="33"/>
      <c r="D200" s="44" t="s">
        <v>195</v>
      </c>
      <c r="E200" s="59" t="s">
        <v>57</v>
      </c>
      <c r="F200" s="59" t="s">
        <v>195</v>
      </c>
      <c r="G200" s="58" t="s">
        <v>57</v>
      </c>
      <c r="H200" s="54" t="s">
        <v>195</v>
      </c>
      <c r="K200"/>
      <c r="M200"/>
      <c r="O200"/>
      <c r="Q200"/>
    </row>
    <row r="201" spans="1:17" ht="15.75" customHeight="1" thickBot="1" x14ac:dyDescent="0.25">
      <c r="A201" s="33"/>
      <c r="D201" s="45" t="s">
        <v>195</v>
      </c>
      <c r="E201" s="57" t="s">
        <v>57</v>
      </c>
      <c r="F201" s="57" t="s">
        <v>195</v>
      </c>
      <c r="G201" s="56" t="s">
        <v>57</v>
      </c>
      <c r="H201" s="55" t="s">
        <v>195</v>
      </c>
      <c r="K201"/>
      <c r="M201"/>
      <c r="O201"/>
      <c r="Q201"/>
    </row>
    <row r="202" spans="1:17" ht="15.75" customHeight="1" x14ac:dyDescent="0.2">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
      <c r="A203" s="33"/>
      <c r="D203" s="44" t="s">
        <v>195</v>
      </c>
      <c r="E203" s="59" t="s">
        <v>57</v>
      </c>
      <c r="F203" s="59" t="s">
        <v>195</v>
      </c>
      <c r="G203" s="58" t="s">
        <v>195</v>
      </c>
      <c r="H203" s="54" t="s">
        <v>195</v>
      </c>
      <c r="K203"/>
      <c r="M203"/>
      <c r="O203"/>
      <c r="Q203"/>
    </row>
    <row r="204" spans="1:17" ht="15.75" customHeight="1" x14ac:dyDescent="0.2">
      <c r="A204" s="33"/>
      <c r="D204" s="44" t="s">
        <v>195</v>
      </c>
      <c r="E204" s="59" t="s">
        <v>195</v>
      </c>
      <c r="F204" s="59" t="s">
        <v>195</v>
      </c>
      <c r="G204" s="58" t="s">
        <v>195</v>
      </c>
      <c r="H204" s="54" t="s">
        <v>195</v>
      </c>
      <c r="K204"/>
      <c r="M204"/>
      <c r="O204"/>
      <c r="Q204"/>
    </row>
    <row r="205" spans="1:17" ht="15.75" customHeight="1" x14ac:dyDescent="0.2">
      <c r="A205" s="33"/>
      <c r="D205" s="44" t="s">
        <v>195</v>
      </c>
      <c r="E205" s="59" t="s">
        <v>195</v>
      </c>
      <c r="F205" s="59" t="s">
        <v>195</v>
      </c>
      <c r="G205" s="58" t="s">
        <v>57</v>
      </c>
      <c r="H205" s="54" t="s">
        <v>195</v>
      </c>
      <c r="K205"/>
      <c r="M205"/>
      <c r="O205"/>
      <c r="Q205"/>
    </row>
    <row r="206" spans="1:17" ht="15.75" customHeight="1" thickBot="1" x14ac:dyDescent="0.25">
      <c r="A206" s="33"/>
      <c r="D206" s="45" t="s">
        <v>195</v>
      </c>
      <c r="E206" s="57" t="s">
        <v>195</v>
      </c>
      <c r="F206" s="57" t="s">
        <v>195</v>
      </c>
      <c r="G206" s="56" t="s">
        <v>195</v>
      </c>
      <c r="H206" s="55" t="s">
        <v>195</v>
      </c>
      <c r="K206"/>
      <c r="M206"/>
      <c r="O206"/>
      <c r="Q206"/>
    </row>
    <row r="207" spans="1:17" ht="15.75" customHeight="1" x14ac:dyDescent="0.2">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
      <c r="A208" s="33"/>
      <c r="D208" s="44" t="s">
        <v>57</v>
      </c>
      <c r="E208" s="59" t="s">
        <v>57</v>
      </c>
      <c r="F208" s="59" t="s">
        <v>57</v>
      </c>
      <c r="G208" s="58" t="s">
        <v>195</v>
      </c>
      <c r="H208" s="54" t="s">
        <v>195</v>
      </c>
      <c r="K208"/>
      <c r="M208"/>
      <c r="O208"/>
      <c r="Q208"/>
    </row>
    <row r="209" spans="1:17" ht="15.75" customHeight="1" x14ac:dyDescent="0.2">
      <c r="A209" s="33"/>
      <c r="D209" s="44" t="s">
        <v>195</v>
      </c>
      <c r="E209" s="59" t="s">
        <v>57</v>
      </c>
      <c r="F209" s="59" t="s">
        <v>195</v>
      </c>
      <c r="G209" s="58" t="s">
        <v>57</v>
      </c>
      <c r="H209" s="54" t="s">
        <v>195</v>
      </c>
      <c r="K209"/>
      <c r="M209"/>
      <c r="O209"/>
      <c r="Q209"/>
    </row>
    <row r="210" spans="1:17" ht="15.75" customHeight="1" x14ac:dyDescent="0.2">
      <c r="A210" s="33"/>
      <c r="D210" s="44" t="s">
        <v>195</v>
      </c>
      <c r="E210" s="59" t="s">
        <v>195</v>
      </c>
      <c r="F210" s="59" t="s">
        <v>57</v>
      </c>
      <c r="G210" s="58" t="s">
        <v>57</v>
      </c>
      <c r="H210" s="54" t="s">
        <v>57</v>
      </c>
      <c r="K210"/>
      <c r="M210"/>
      <c r="O210"/>
      <c r="Q210"/>
    </row>
    <row r="211" spans="1:17" ht="15.75" customHeight="1" thickBot="1" x14ac:dyDescent="0.25">
      <c r="A211" s="33"/>
      <c r="D211" s="45" t="s">
        <v>195</v>
      </c>
      <c r="E211" s="57" t="s">
        <v>195</v>
      </c>
      <c r="F211" s="57" t="s">
        <v>195</v>
      </c>
      <c r="G211" s="56" t="s">
        <v>57</v>
      </c>
      <c r="H211" s="55" t="s">
        <v>195</v>
      </c>
      <c r="K211"/>
      <c r="M211"/>
      <c r="O211"/>
      <c r="Q211"/>
    </row>
    <row r="212" spans="1:17" ht="15.75" customHeight="1" x14ac:dyDescent="0.2">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195</v>
      </c>
      <c r="E214" s="59" t="s">
        <v>195</v>
      </c>
      <c r="F214" s="59" t="s">
        <v>195</v>
      </c>
      <c r="G214" s="58" t="s">
        <v>195</v>
      </c>
      <c r="H214" s="54" t="s">
        <v>195</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195</v>
      </c>
      <c r="E216" s="57" t="s">
        <v>195</v>
      </c>
      <c r="F216" s="57" t="s">
        <v>195</v>
      </c>
      <c r="G216" s="56" t="s">
        <v>195</v>
      </c>
      <c r="H216" s="55" t="s">
        <v>195</v>
      </c>
      <c r="K216"/>
      <c r="M216"/>
      <c r="O216"/>
      <c r="Q216"/>
    </row>
    <row r="217" spans="1:17" ht="15.75" customHeight="1" x14ac:dyDescent="0.2">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
      <c r="A218" s="33"/>
      <c r="D218" s="44" t="s">
        <v>57</v>
      </c>
      <c r="E218" s="59" t="s">
        <v>195</v>
      </c>
      <c r="F218" s="59" t="s">
        <v>195</v>
      </c>
      <c r="G218" s="58" t="s">
        <v>195</v>
      </c>
      <c r="H218" s="54" t="s">
        <v>195</v>
      </c>
      <c r="K218"/>
      <c r="M218"/>
      <c r="O218"/>
      <c r="Q218"/>
    </row>
    <row r="219" spans="1:17" ht="15.75" customHeight="1" x14ac:dyDescent="0.2">
      <c r="A219" s="33"/>
      <c r="D219" s="44" t="s">
        <v>195</v>
      </c>
      <c r="E219" s="59" t="s">
        <v>195</v>
      </c>
      <c r="F219" s="59" t="s">
        <v>195</v>
      </c>
      <c r="G219" s="58" t="s">
        <v>195</v>
      </c>
      <c r="H219" s="54" t="s">
        <v>195</v>
      </c>
      <c r="K219"/>
      <c r="M219"/>
      <c r="O219"/>
      <c r="Q219"/>
    </row>
    <row r="220" spans="1:17" ht="15.75" customHeight="1" x14ac:dyDescent="0.2">
      <c r="A220" s="33"/>
      <c r="D220" s="44" t="s">
        <v>57</v>
      </c>
      <c r="E220" s="59" t="s">
        <v>195</v>
      </c>
      <c r="F220" s="59" t="s">
        <v>195</v>
      </c>
      <c r="G220" s="58" t="s">
        <v>195</v>
      </c>
      <c r="H220" s="54" t="s">
        <v>195</v>
      </c>
      <c r="K220"/>
      <c r="M220"/>
      <c r="O220"/>
      <c r="Q220"/>
    </row>
    <row r="221" spans="1:17" ht="15.75" customHeight="1" thickBot="1" x14ac:dyDescent="0.25">
      <c r="A221" s="33"/>
      <c r="D221" s="45" t="s">
        <v>195</v>
      </c>
      <c r="E221" s="57" t="s">
        <v>57</v>
      </c>
      <c r="F221" s="57" t="s">
        <v>195</v>
      </c>
      <c r="G221" s="56" t="s">
        <v>57</v>
      </c>
      <c r="H221" s="55" t="s">
        <v>195</v>
      </c>
      <c r="K221"/>
      <c r="M221"/>
      <c r="O221"/>
      <c r="Q221"/>
    </row>
    <row r="222" spans="1:17" ht="15.75" customHeight="1" x14ac:dyDescent="0.2">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
      <c r="A223" s="33"/>
      <c r="D223" s="44" t="s">
        <v>195</v>
      </c>
      <c r="E223" s="59" t="s">
        <v>57</v>
      </c>
      <c r="F223" s="59" t="s">
        <v>195</v>
      </c>
      <c r="G223" s="58" t="s">
        <v>57</v>
      </c>
      <c r="H223" s="54" t="s">
        <v>195</v>
      </c>
      <c r="K223"/>
      <c r="M223"/>
      <c r="O223"/>
      <c r="Q223"/>
    </row>
    <row r="224" spans="1:17" ht="15.75" customHeight="1" x14ac:dyDescent="0.2">
      <c r="A224" s="33"/>
      <c r="D224" s="44" t="s">
        <v>195</v>
      </c>
      <c r="E224" s="59" t="s">
        <v>57</v>
      </c>
      <c r="F224" s="59" t="s">
        <v>195</v>
      </c>
      <c r="G224" s="58" t="s">
        <v>57</v>
      </c>
      <c r="H224" s="54" t="s">
        <v>195</v>
      </c>
      <c r="K224"/>
      <c r="M224"/>
      <c r="O224"/>
      <c r="Q224"/>
    </row>
    <row r="225" spans="1:17" ht="15.75" customHeight="1" x14ac:dyDescent="0.2">
      <c r="A225" s="33"/>
      <c r="D225" s="44" t="s">
        <v>195</v>
      </c>
      <c r="E225" s="59" t="s">
        <v>57</v>
      </c>
      <c r="F225" s="59" t="s">
        <v>195</v>
      </c>
      <c r="G225" s="58" t="s">
        <v>57</v>
      </c>
      <c r="H225" s="54" t="s">
        <v>195</v>
      </c>
      <c r="K225"/>
      <c r="M225"/>
      <c r="O225"/>
      <c r="Q225"/>
    </row>
    <row r="226" spans="1:17" ht="15.75" customHeight="1" thickBot="1" x14ac:dyDescent="0.25">
      <c r="A226" s="33"/>
      <c r="D226" s="45" t="s">
        <v>195</v>
      </c>
      <c r="E226" s="57" t="s">
        <v>57</v>
      </c>
      <c r="F226" s="57" t="s">
        <v>195</v>
      </c>
      <c r="G226" s="56" t="s">
        <v>57</v>
      </c>
      <c r="H226" s="55" t="s">
        <v>195</v>
      </c>
      <c r="K226"/>
      <c r="M226"/>
      <c r="O226"/>
      <c r="Q226"/>
    </row>
    <row r="227" spans="1:17" ht="15.75" customHeight="1" x14ac:dyDescent="0.2">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
      <c r="A228" s="33"/>
      <c r="D228" s="44" t="s">
        <v>195</v>
      </c>
      <c r="E228" s="59" t="s">
        <v>57</v>
      </c>
      <c r="F228" s="59" t="s">
        <v>195</v>
      </c>
      <c r="G228" s="58" t="s">
        <v>195</v>
      </c>
      <c r="H228" s="54" t="s">
        <v>195</v>
      </c>
      <c r="K228"/>
      <c r="M228"/>
      <c r="O228"/>
      <c r="Q228"/>
    </row>
    <row r="229" spans="1:17" ht="15.75" customHeight="1" x14ac:dyDescent="0.2">
      <c r="A229" s="33"/>
      <c r="D229" s="44" t="s">
        <v>195</v>
      </c>
      <c r="E229" s="59" t="s">
        <v>195</v>
      </c>
      <c r="F229" s="59" t="s">
        <v>195</v>
      </c>
      <c r="G229" s="58" t="s">
        <v>195</v>
      </c>
      <c r="H229" s="54" t="s">
        <v>195</v>
      </c>
      <c r="K229"/>
      <c r="M229"/>
      <c r="O229"/>
      <c r="Q229"/>
    </row>
    <row r="230" spans="1:17" ht="15.75" customHeight="1" x14ac:dyDescent="0.2">
      <c r="A230" s="33"/>
      <c r="D230" s="44" t="s">
        <v>195</v>
      </c>
      <c r="E230" s="59" t="s">
        <v>195</v>
      </c>
      <c r="F230" s="59" t="s">
        <v>195</v>
      </c>
      <c r="G230" s="58" t="s">
        <v>57</v>
      </c>
      <c r="H230" s="54" t="s">
        <v>195</v>
      </c>
      <c r="K230"/>
      <c r="M230"/>
      <c r="O230"/>
      <c r="Q230"/>
    </row>
    <row r="231" spans="1:17" ht="15.75" customHeight="1" thickBot="1" x14ac:dyDescent="0.25">
      <c r="A231" s="33"/>
      <c r="D231" s="45" t="s">
        <v>195</v>
      </c>
      <c r="E231" s="57" t="s">
        <v>195</v>
      </c>
      <c r="F231" s="57" t="s">
        <v>195</v>
      </c>
      <c r="G231" s="56" t="s">
        <v>195</v>
      </c>
      <c r="H231" s="55" t="s">
        <v>195</v>
      </c>
      <c r="K231"/>
      <c r="M231"/>
      <c r="O231"/>
      <c r="Q231"/>
    </row>
    <row r="232" spans="1:17" ht="15.75" customHeight="1" x14ac:dyDescent="0.2">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
      <c r="A233" s="33"/>
      <c r="D233" s="44" t="s">
        <v>57</v>
      </c>
      <c r="E233" s="59" t="s">
        <v>57</v>
      </c>
      <c r="F233" s="59" t="s">
        <v>57</v>
      </c>
      <c r="G233" s="58" t="s">
        <v>195</v>
      </c>
      <c r="H233" s="54" t="s">
        <v>195</v>
      </c>
      <c r="K233"/>
      <c r="M233"/>
      <c r="O233"/>
      <c r="Q233"/>
    </row>
    <row r="234" spans="1:17" ht="15.75" customHeight="1" x14ac:dyDescent="0.2">
      <c r="A234" s="33"/>
      <c r="D234" s="44" t="s">
        <v>195</v>
      </c>
      <c r="E234" s="59" t="s">
        <v>57</v>
      </c>
      <c r="F234" s="59" t="s">
        <v>195</v>
      </c>
      <c r="G234" s="58" t="s">
        <v>57</v>
      </c>
      <c r="H234" s="54" t="s">
        <v>195</v>
      </c>
      <c r="K234"/>
      <c r="M234"/>
      <c r="O234"/>
      <c r="Q234"/>
    </row>
    <row r="235" spans="1:17" ht="15.75" customHeight="1" x14ac:dyDescent="0.2">
      <c r="A235" s="33"/>
      <c r="D235" s="44" t="s">
        <v>195</v>
      </c>
      <c r="E235" s="59" t="s">
        <v>195</v>
      </c>
      <c r="F235" s="59" t="s">
        <v>57</v>
      </c>
      <c r="G235" s="58" t="s">
        <v>57</v>
      </c>
      <c r="H235" s="54" t="s">
        <v>57</v>
      </c>
      <c r="K235"/>
      <c r="M235"/>
      <c r="O235"/>
      <c r="Q235"/>
    </row>
    <row r="236" spans="1:17" ht="15.75" customHeight="1" thickBot="1" x14ac:dyDescent="0.25">
      <c r="A236" s="33"/>
      <c r="D236" s="45" t="s">
        <v>195</v>
      </c>
      <c r="E236" s="57" t="s">
        <v>195</v>
      </c>
      <c r="F236" s="57" t="s">
        <v>195</v>
      </c>
      <c r="G236" s="56" t="s">
        <v>57</v>
      </c>
      <c r="H236" s="55" t="s">
        <v>195</v>
      </c>
      <c r="K236"/>
      <c r="M236"/>
      <c r="O236"/>
      <c r="Q236"/>
    </row>
    <row r="237" spans="1:17" ht="15.75" customHeight="1" x14ac:dyDescent="0.2">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195</v>
      </c>
      <c r="E239" s="59" t="s">
        <v>195</v>
      </c>
      <c r="F239" s="59" t="s">
        <v>195</v>
      </c>
      <c r="G239" s="58" t="s">
        <v>195</v>
      </c>
      <c r="H239" s="54" t="s">
        <v>195</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195</v>
      </c>
      <c r="E241" s="57" t="s">
        <v>195</v>
      </c>
      <c r="F241" s="57" t="s">
        <v>195</v>
      </c>
      <c r="G241" s="56" t="s">
        <v>195</v>
      </c>
      <c r="H241" s="55" t="s">
        <v>195</v>
      </c>
      <c r="K241"/>
      <c r="M241"/>
      <c r="O241"/>
      <c r="Q241"/>
    </row>
    <row r="242" spans="1:17" ht="15.75" customHeight="1" x14ac:dyDescent="0.2">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
      <c r="A243" s="33"/>
      <c r="D243" s="44" t="s">
        <v>57</v>
      </c>
      <c r="E243" s="59" t="s">
        <v>195</v>
      </c>
      <c r="F243" s="59" t="s">
        <v>195</v>
      </c>
      <c r="G243" s="58" t="s">
        <v>195</v>
      </c>
      <c r="H243" s="54" t="s">
        <v>195</v>
      </c>
      <c r="K243"/>
      <c r="M243"/>
      <c r="O243"/>
      <c r="Q243"/>
    </row>
    <row r="244" spans="1:17" ht="15.75" customHeight="1" x14ac:dyDescent="0.2">
      <c r="A244" s="33"/>
      <c r="D244" s="44" t="s">
        <v>195</v>
      </c>
      <c r="E244" s="59" t="s">
        <v>195</v>
      </c>
      <c r="F244" s="59" t="s">
        <v>195</v>
      </c>
      <c r="G244" s="58" t="s">
        <v>195</v>
      </c>
      <c r="H244" s="54" t="s">
        <v>195</v>
      </c>
      <c r="K244"/>
      <c r="M244"/>
      <c r="O244"/>
      <c r="Q244"/>
    </row>
    <row r="245" spans="1:17" ht="15.75" customHeight="1" x14ac:dyDescent="0.2">
      <c r="A245" s="33"/>
      <c r="D245" s="44" t="s">
        <v>57</v>
      </c>
      <c r="E245" s="59" t="s">
        <v>195</v>
      </c>
      <c r="F245" s="59" t="s">
        <v>195</v>
      </c>
      <c r="G245" s="58" t="s">
        <v>195</v>
      </c>
      <c r="H245" s="54" t="s">
        <v>195</v>
      </c>
      <c r="K245"/>
      <c r="M245"/>
      <c r="O245"/>
      <c r="Q245"/>
    </row>
    <row r="246" spans="1:17" ht="15.75" customHeight="1" thickBot="1" x14ac:dyDescent="0.25">
      <c r="A246" s="33"/>
      <c r="D246" s="45" t="s">
        <v>195</v>
      </c>
      <c r="E246" s="57" t="s">
        <v>57</v>
      </c>
      <c r="F246" s="57" t="s">
        <v>195</v>
      </c>
      <c r="G246" s="56" t="s">
        <v>57</v>
      </c>
      <c r="H246" s="55" t="s">
        <v>195</v>
      </c>
      <c r="K246"/>
      <c r="M246"/>
      <c r="O246"/>
      <c r="Q246"/>
    </row>
    <row r="247" spans="1:17" ht="15.75" customHeight="1" x14ac:dyDescent="0.2">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
      <c r="A248" s="33"/>
      <c r="D248" s="44" t="s">
        <v>195</v>
      </c>
      <c r="E248" s="59" t="s">
        <v>57</v>
      </c>
      <c r="F248" s="59" t="s">
        <v>195</v>
      </c>
      <c r="G248" s="58" t="s">
        <v>57</v>
      </c>
      <c r="H248" s="54" t="s">
        <v>195</v>
      </c>
      <c r="K248"/>
      <c r="M248"/>
      <c r="O248"/>
      <c r="Q248"/>
    </row>
    <row r="249" spans="1:17" ht="15.75" customHeight="1" x14ac:dyDescent="0.2">
      <c r="A249" s="33"/>
      <c r="D249" s="44" t="s">
        <v>195</v>
      </c>
      <c r="E249" s="59" t="s">
        <v>57</v>
      </c>
      <c r="F249" s="59" t="s">
        <v>195</v>
      </c>
      <c r="G249" s="58" t="s">
        <v>57</v>
      </c>
      <c r="H249" s="54" t="s">
        <v>195</v>
      </c>
      <c r="K249"/>
      <c r="M249"/>
      <c r="O249"/>
      <c r="Q249"/>
    </row>
    <row r="250" spans="1:17" ht="15.75" customHeight="1" x14ac:dyDescent="0.2">
      <c r="A250" s="33"/>
      <c r="D250" s="44" t="s">
        <v>195</v>
      </c>
      <c r="E250" s="59" t="s">
        <v>57</v>
      </c>
      <c r="F250" s="59" t="s">
        <v>195</v>
      </c>
      <c r="G250" s="58" t="s">
        <v>57</v>
      </c>
      <c r="H250" s="54" t="s">
        <v>195</v>
      </c>
      <c r="K250"/>
      <c r="M250"/>
      <c r="O250"/>
      <c r="Q250"/>
    </row>
    <row r="251" spans="1:17" ht="15.75" customHeight="1" thickBot="1" x14ac:dyDescent="0.25">
      <c r="A251" s="33"/>
      <c r="D251" s="45" t="s">
        <v>195</v>
      </c>
      <c r="E251" s="57" t="s">
        <v>57</v>
      </c>
      <c r="F251" s="57" t="s">
        <v>195</v>
      </c>
      <c r="G251" s="56" t="s">
        <v>57</v>
      </c>
      <c r="H251" s="55" t="s">
        <v>195</v>
      </c>
      <c r="K251"/>
      <c r="M251"/>
      <c r="O251"/>
      <c r="Q251"/>
    </row>
    <row r="252" spans="1:17" ht="15.75" customHeight="1" x14ac:dyDescent="0.2">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
      <c r="A253" s="33"/>
      <c r="D253" s="44" t="s">
        <v>195</v>
      </c>
      <c r="E253" s="59" t="s">
        <v>57</v>
      </c>
      <c r="F253" s="59" t="s">
        <v>195</v>
      </c>
      <c r="G253" s="58" t="s">
        <v>195</v>
      </c>
      <c r="H253" s="54" t="s">
        <v>195</v>
      </c>
      <c r="K253"/>
      <c r="M253"/>
      <c r="O253"/>
      <c r="Q253"/>
    </row>
    <row r="254" spans="1:17" ht="15.75" customHeight="1" x14ac:dyDescent="0.2">
      <c r="A254" s="33"/>
      <c r="D254" s="44" t="s">
        <v>195</v>
      </c>
      <c r="E254" s="59" t="s">
        <v>195</v>
      </c>
      <c r="F254" s="59" t="s">
        <v>195</v>
      </c>
      <c r="G254" s="58" t="s">
        <v>195</v>
      </c>
      <c r="H254" s="54" t="s">
        <v>195</v>
      </c>
      <c r="K254"/>
      <c r="M254"/>
      <c r="O254"/>
      <c r="Q254"/>
    </row>
    <row r="255" spans="1:17" ht="15.75" customHeight="1" x14ac:dyDescent="0.2">
      <c r="A255" s="33"/>
      <c r="D255" s="44" t="s">
        <v>195</v>
      </c>
      <c r="E255" s="59" t="s">
        <v>195</v>
      </c>
      <c r="F255" s="59" t="s">
        <v>195</v>
      </c>
      <c r="G255" s="58" t="s">
        <v>57</v>
      </c>
      <c r="H255" s="54" t="s">
        <v>195</v>
      </c>
      <c r="K255"/>
      <c r="M255"/>
      <c r="O255"/>
      <c r="Q255"/>
    </row>
    <row r="256" spans="1:17" ht="15.75" customHeight="1" thickBot="1" x14ac:dyDescent="0.25">
      <c r="A256" s="33"/>
      <c r="D256" s="45" t="s">
        <v>195</v>
      </c>
      <c r="E256" s="57" t="s">
        <v>195</v>
      </c>
      <c r="F256" s="57" t="s">
        <v>195</v>
      </c>
      <c r="G256" s="56" t="s">
        <v>195</v>
      </c>
      <c r="H256" s="55" t="s">
        <v>195</v>
      </c>
      <c r="K256"/>
      <c r="M256"/>
      <c r="O256"/>
      <c r="Q256"/>
    </row>
    <row r="257" spans="1:17" ht="15.75" customHeight="1" x14ac:dyDescent="0.2">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
      <c r="A258" s="33"/>
      <c r="D258" s="44" t="s">
        <v>57</v>
      </c>
      <c r="E258" s="59" t="s">
        <v>57</v>
      </c>
      <c r="F258" s="59" t="s">
        <v>57</v>
      </c>
      <c r="G258" s="58" t="s">
        <v>195</v>
      </c>
      <c r="H258" s="54" t="s">
        <v>195</v>
      </c>
      <c r="K258"/>
      <c r="M258"/>
      <c r="O258"/>
      <c r="Q258"/>
    </row>
    <row r="259" spans="1:17" ht="15.75" customHeight="1" x14ac:dyDescent="0.2">
      <c r="A259" s="33"/>
      <c r="D259" s="44" t="s">
        <v>195</v>
      </c>
      <c r="E259" s="59" t="s">
        <v>57</v>
      </c>
      <c r="F259" s="59" t="s">
        <v>195</v>
      </c>
      <c r="G259" s="58" t="s">
        <v>57</v>
      </c>
      <c r="H259" s="54" t="s">
        <v>195</v>
      </c>
      <c r="K259"/>
      <c r="M259"/>
      <c r="O259"/>
      <c r="Q259"/>
    </row>
    <row r="260" spans="1:17" ht="15.75" customHeight="1" x14ac:dyDescent="0.2">
      <c r="A260" s="33"/>
      <c r="D260" s="44" t="s">
        <v>195</v>
      </c>
      <c r="E260" s="59" t="s">
        <v>195</v>
      </c>
      <c r="F260" s="59" t="s">
        <v>57</v>
      </c>
      <c r="G260" s="58" t="s">
        <v>57</v>
      </c>
      <c r="H260" s="54" t="s">
        <v>57</v>
      </c>
      <c r="K260"/>
      <c r="M260"/>
      <c r="O260"/>
      <c r="Q260"/>
    </row>
    <row r="261" spans="1:17" ht="15.75" customHeight="1" thickBot="1" x14ac:dyDescent="0.25">
      <c r="A261" s="33"/>
      <c r="D261" s="45" t="s">
        <v>195</v>
      </c>
      <c r="E261" s="57" t="s">
        <v>195</v>
      </c>
      <c r="F261" s="57" t="s">
        <v>195</v>
      </c>
      <c r="G261" s="56" t="s">
        <v>57</v>
      </c>
      <c r="H261" s="55" t="s">
        <v>195</v>
      </c>
      <c r="K261"/>
      <c r="M261"/>
      <c r="O261"/>
      <c r="Q261"/>
    </row>
    <row r="262" spans="1:17" ht="15.75" customHeight="1" x14ac:dyDescent="0.2">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195</v>
      </c>
      <c r="E264" s="59" t="s">
        <v>195</v>
      </c>
      <c r="F264" s="59" t="s">
        <v>195</v>
      </c>
      <c r="G264" s="58" t="s">
        <v>195</v>
      </c>
      <c r="H264" s="54" t="s">
        <v>195</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195</v>
      </c>
      <c r="E266" s="57" t="s">
        <v>195</v>
      </c>
      <c r="F266" s="57" t="s">
        <v>195</v>
      </c>
      <c r="G266" s="56" t="s">
        <v>195</v>
      </c>
      <c r="H266" s="55" t="s">
        <v>195</v>
      </c>
      <c r="K266"/>
      <c r="M266"/>
      <c r="O266"/>
      <c r="Q266"/>
    </row>
    <row r="267" spans="1:17" ht="15.75" customHeight="1" x14ac:dyDescent="0.2">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
      <c r="A268" s="33"/>
      <c r="D268" s="44" t="s">
        <v>57</v>
      </c>
      <c r="E268" s="59" t="s">
        <v>195</v>
      </c>
      <c r="F268" s="59" t="s">
        <v>195</v>
      </c>
      <c r="G268" s="58" t="s">
        <v>195</v>
      </c>
      <c r="H268" s="54" t="s">
        <v>195</v>
      </c>
      <c r="K268"/>
      <c r="M268"/>
      <c r="O268"/>
      <c r="Q268"/>
    </row>
    <row r="269" spans="1:17" ht="15.75" customHeight="1" x14ac:dyDescent="0.2">
      <c r="A269" s="33"/>
      <c r="D269" s="44" t="s">
        <v>195</v>
      </c>
      <c r="E269" s="59" t="s">
        <v>195</v>
      </c>
      <c r="F269" s="59" t="s">
        <v>195</v>
      </c>
      <c r="G269" s="58" t="s">
        <v>195</v>
      </c>
      <c r="H269" s="54" t="s">
        <v>195</v>
      </c>
      <c r="K269"/>
      <c r="M269"/>
      <c r="O269"/>
      <c r="Q269"/>
    </row>
    <row r="270" spans="1:17" ht="15.75" customHeight="1" x14ac:dyDescent="0.2">
      <c r="A270" s="33"/>
      <c r="D270" s="44" t="s">
        <v>57</v>
      </c>
      <c r="E270" s="59" t="s">
        <v>195</v>
      </c>
      <c r="F270" s="59" t="s">
        <v>195</v>
      </c>
      <c r="G270" s="58" t="s">
        <v>195</v>
      </c>
      <c r="H270" s="54" t="s">
        <v>195</v>
      </c>
      <c r="K270"/>
      <c r="M270"/>
      <c r="O270"/>
      <c r="Q270"/>
    </row>
    <row r="271" spans="1:17" ht="15.75" customHeight="1" thickBot="1" x14ac:dyDescent="0.25">
      <c r="A271" s="33"/>
      <c r="D271" s="45" t="s">
        <v>195</v>
      </c>
      <c r="E271" s="57" t="s">
        <v>57</v>
      </c>
      <c r="F271" s="57" t="s">
        <v>195</v>
      </c>
      <c r="G271" s="56" t="s">
        <v>57</v>
      </c>
      <c r="H271" s="55" t="s">
        <v>195</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AJ1068"/>
  <sheetViews>
    <sheetView zoomScaleNormal="100" workbookViewId="0">
      <pane xSplit="7" ySplit="1" topLeftCell="M68" activePane="bottomRight" state="frozen"/>
      <selection activeCell="I33" sqref="I33"/>
      <selection pane="topRight" activeCell="I33" sqref="I33"/>
      <selection pane="bottomLeft" activeCell="I33" sqref="I33"/>
      <selection pane="bottomRight" activeCell="N81" sqref="N81"/>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4</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W1032"/>
  <sheetViews>
    <sheetView tabSelected="1" workbookViewId="0">
      <pane ySplit="1" topLeftCell="A41" activePane="bottomLeft" state="frozen"/>
      <selection activeCell="I33" sqref="I33"/>
      <selection pane="bottomLeft" activeCell="G70" sqref="G70"/>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stephen goss</cp:lastModifiedBy>
  <dcterms:created xsi:type="dcterms:W3CDTF">2014-04-12T15:30:33Z</dcterms:created>
  <dcterms:modified xsi:type="dcterms:W3CDTF">2018-04-02T23:03:23Z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