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/Documents/DataScience/EML/Excel/"/>
    </mc:Choice>
  </mc:AlternateContent>
  <xr:revisionPtr revIDLastSave="0" documentId="13_ncr:1_{4BFE1368-D46A-F542-B4DE-FCED51DAC201}" xr6:coauthVersionLast="47" xr6:coauthVersionMax="47" xr10:uidLastSave="{00000000-0000-0000-0000-000000000000}"/>
  <bookViews>
    <workbookView xWindow="0" yWindow="500" windowWidth="28800" windowHeight="17500" xr2:uid="{B2AAE760-C9B4-B341-9600-1A77FFF18078}"/>
  </bookViews>
  <sheets>
    <sheet name="Rechentemplate" sheetId="4" r:id="rId1"/>
    <sheet name="Merkmalserweiterung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4" l="1"/>
  <c r="B14" i="4" a="1"/>
  <c r="B14" i="4" s="1"/>
  <c r="F6" i="6"/>
  <c r="F7" i="6"/>
  <c r="F8" i="6"/>
  <c r="E6" i="6"/>
  <c r="E7" i="6"/>
  <c r="E8" i="6"/>
  <c r="D6" i="6"/>
  <c r="D7" i="6"/>
  <c r="D8" i="6"/>
  <c r="I11" i="4"/>
  <c r="I9" i="4"/>
  <c r="I10" i="4"/>
  <c r="E12" i="4"/>
  <c r="F10" i="4" s="1"/>
  <c r="F8" i="4" l="1"/>
  <c r="F9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<sst xmlns="http://schemas.openxmlformats.org/spreadsheetml/2006/main" count="21" uniqueCount="20">
  <si>
    <t>X_D</t>
  </si>
  <si>
    <t>y_D</t>
  </si>
  <si>
    <t>𝜃</t>
  </si>
  <si>
    <t>L(D,𝜃) =</t>
  </si>
  <si>
    <t>R^2=</t>
  </si>
  <si>
    <t>(y_D - y_D*)^2</t>
  </si>
  <si>
    <t>Quadratischer Fehler mit Tikhonov-Regularisierung</t>
  </si>
  <si>
    <r>
      <t>𝜆</t>
    </r>
    <r>
      <rPr>
        <sz val="12"/>
        <color rgb="FF001A1E"/>
        <rFont val="STIXGeneral-Regular"/>
      </rPr>
      <t>=</t>
    </r>
  </si>
  <si>
    <t>𝜃^2</t>
  </si>
  <si>
    <t>x_1</t>
  </si>
  <si>
    <t>x_2</t>
  </si>
  <si>
    <r>
      <t>𝐷</t>
    </r>
    <r>
      <rPr>
        <sz val="12"/>
        <color rgb="FF001A1E"/>
        <rFont val="STIXGeneral-Regular"/>
      </rPr>
      <t>={((674,40),998),((100,19),71),((348,1),1)}</t>
    </r>
  </si>
  <si>
    <t>x_1^2</t>
  </si>
  <si>
    <t>x_1x_2</t>
  </si>
  <si>
    <t>x_2^2</t>
  </si>
  <si>
    <r>
      <t>𝜃</t>
    </r>
    <r>
      <rPr>
        <sz val="12"/>
        <color rgb="FF001A1E"/>
        <rFont val="STIXGeneral-Regular"/>
      </rPr>
      <t>=</t>
    </r>
  </si>
  <si>
    <t>(−15,1,0.4)</t>
  </si>
  <si>
    <r>
      <t>𝐷</t>
    </r>
    <r>
      <rPr>
        <sz val="12"/>
        <color rgb="FF001A1E"/>
        <rFont val="STIXGeneral-Regular"/>
      </rPr>
      <t>=</t>
    </r>
  </si>
  <si>
    <t>{((182,23),172),((180,12),168),((162,26),153)}</t>
  </si>
  <si>
    <t>y_D-Mittelwert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</si>
</sst>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>
    <font>
      <sz val="12"/>
      <color theme="1"/>
      <name val="Aptos Narrow"/>
      <family val="2"/>
      <scheme val="minor"/>
    </font>
    <font>
      <b/>
      <u/>
      <sz val="12"/>
      <color theme="1"/>
      <name val="Aptos Narrow"/>
      <scheme val="minor"/>
    </font>
    <font>
      <sz val="12"/>
      <color rgb="FF001A1E"/>
      <name val="STIXGeneral-Italic"/>
    </font>
    <font>
      <sz val="12"/>
      <color rgb="FF001A1E"/>
      <name val="STIXGeneral-Regula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9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BFAE-E8C4-6242-AE03-4C4D3469B51C}">
  <dimension ref="A1:I16"/>
  <sheetViews>
    <sheetView tabSelected="1" zoomScale="175" zoomScaleNormal="140" workbookViewId="0">
      <selection activeCell="I15" sqref="I15"/>
    </sheetView>
  </sheetViews>
  <sheetFormatPr baseColWidth="10" defaultRowHeight="16"/>
  <cols>
    <col min="2" max="2" width="11.5" bestFit="1" customWidth="1"/>
    <col min="4" max="4" width="3.6640625" customWidth="1"/>
    <col min="6" max="6" width="12.83203125" bestFit="1" customWidth="1"/>
    <col min="7" max="7" width="4" customWidth="1"/>
  </cols>
  <sheetData>
    <row r="1" spans="1:9">
      <c r="A1" s="1" t="s">
        <v>6</v>
      </c>
    </row>
    <row r="3" spans="1:9">
      <c r="A3" s="2" t="s">
        <v>17</v>
      </c>
      <c r="B3" t="s">
        <v>18</v>
      </c>
    </row>
    <row r="4" spans="1:9">
      <c r="A4" s="2" t="s">
        <v>15</v>
      </c>
      <c r="B4" t="s">
        <v>16</v>
      </c>
    </row>
    <row r="5" spans="1:9">
      <c r="A5" s="2" t="s">
        <v>7</v>
      </c>
      <c r="B5">
        <v>0.1</v>
      </c>
    </row>
    <row r="7" spans="1:9">
      <c r="A7" t="s">
        <v>0</v>
      </c>
      <c r="E7" t="s">
        <v>1</v>
      </c>
      <c r="F7" t="s">
        <v>5</v>
      </c>
      <c r="H7" t="s">
        <v>2</v>
      </c>
      <c r="I7" t="s">
        <v>8</v>
      </c>
    </row>
    <row r="8" spans="1:9">
      <c r="A8" s="3">
        <v>1</v>
      </c>
      <c r="B8" s="4">
        <v>182</v>
      </c>
      <c r="C8" s="5">
        <v>23</v>
      </c>
      <c r="E8" s="12">
        <v>172</v>
      </c>
      <c r="F8" s="15">
        <f>+(E8-$E$12)^2</f>
        <v>58.777777777777629</v>
      </c>
      <c r="H8" s="12">
        <v>-15</v>
      </c>
      <c r="I8" s="17"/>
    </row>
    <row r="9" spans="1:9">
      <c r="A9" s="6">
        <v>1</v>
      </c>
      <c r="B9" s="7">
        <v>180</v>
      </c>
      <c r="C9" s="8">
        <v>12</v>
      </c>
      <c r="E9" s="13">
        <v>168</v>
      </c>
      <c r="F9" s="15">
        <f>+(E9-$E$12)^2</f>
        <v>13.444444444444375</v>
      </c>
      <c r="H9" s="13">
        <v>1</v>
      </c>
      <c r="I9">
        <f t="shared" ref="I8:I10" si="0">+H9^2</f>
        <v>1</v>
      </c>
    </row>
    <row r="10" spans="1:9">
      <c r="A10" s="9">
        <v>1</v>
      </c>
      <c r="B10" s="10">
        <v>162</v>
      </c>
      <c r="C10" s="11">
        <v>26</v>
      </c>
      <c r="E10" s="14">
        <v>153</v>
      </c>
      <c r="F10" s="15">
        <f>+(E10-$E$12)^2</f>
        <v>128.44444444444466</v>
      </c>
      <c r="H10" s="14">
        <v>0.4</v>
      </c>
      <c r="I10">
        <f t="shared" si="0"/>
        <v>0.16000000000000003</v>
      </c>
    </row>
    <row r="11" spans="1:9" ht="17" thickBot="1">
      <c r="I11" s="18">
        <f>SUM(I8:I10)</f>
        <v>1.1600000000000001</v>
      </c>
    </row>
    <row r="12" spans="1:9" ht="17" thickTop="1">
      <c r="D12" s="16" t="s">
        <v>19</v>
      </c>
      <c r="E12" s="15">
        <f>AVERAGE(E8:E10)</f>
        <v>164.33333333333334</v>
      </c>
    </row>
    <row r="14" spans="1:9">
      <c r="A14" t="s">
        <v>3</v>
      </c>
      <c r="B14" s="15" cm="1">
        <f t="array" ref="B14">SQRT(SUMSQ(MMULT(A8:C10,H8:H10)-E8:E10))^2+B5*I11</f>
        <v>40.355999999999995</v>
      </c>
    </row>
    <row r="16" spans="1:9">
      <c r="A16" t="s">
        <v>4</v>
      </c>
      <c r="B16" s="15">
        <f>1-B14/SUM(F8:F10)</f>
        <v>0.798890365448505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F005-FEDD-CD46-B13E-903820E78CF8}">
  <dimension ref="A1:F8"/>
  <sheetViews>
    <sheetView zoomScale="175" zoomScaleNormal="140" workbookViewId="0">
      <selection activeCell="D8" sqref="D8:F8"/>
    </sheetView>
  </sheetViews>
  <sheetFormatPr baseColWidth="10" defaultRowHeight="16"/>
  <cols>
    <col min="2" max="2" width="11.5" bestFit="1" customWidth="1"/>
    <col min="6" max="6" width="12.83203125" bestFit="1" customWidth="1"/>
  </cols>
  <sheetData>
    <row r="1" spans="1:6">
      <c r="A1" s="1" t="s">
        <v>6</v>
      </c>
    </row>
    <row r="3" spans="1:6">
      <c r="A3" s="2" t="s">
        <v>11</v>
      </c>
    </row>
    <row r="5" spans="1:6">
      <c r="B5" t="s">
        <v>9</v>
      </c>
      <c r="C5" t="s">
        <v>10</v>
      </c>
      <c r="D5" t="s">
        <v>12</v>
      </c>
      <c r="E5" t="s">
        <v>13</v>
      </c>
      <c r="F5" t="s">
        <v>14</v>
      </c>
    </row>
    <row r="6" spans="1:6">
      <c r="B6">
        <v>674</v>
      </c>
      <c r="C6">
        <v>40</v>
      </c>
      <c r="D6">
        <f t="shared" ref="D6:D8" si="0">B6^2</f>
        <v>454276</v>
      </c>
      <c r="E6">
        <f t="shared" ref="E6:E8" si="1">+B6*C6</f>
        <v>26960</v>
      </c>
      <c r="F6">
        <f t="shared" ref="F6:F8" si="2">+C6^2</f>
        <v>1600</v>
      </c>
    </row>
    <row r="7" spans="1:6">
      <c r="B7">
        <v>100</v>
      </c>
      <c r="C7">
        <v>19</v>
      </c>
      <c r="D7">
        <f t="shared" si="0"/>
        <v>10000</v>
      </c>
      <c r="E7">
        <f t="shared" si="1"/>
        <v>1900</v>
      </c>
      <c r="F7">
        <f t="shared" si="2"/>
        <v>361</v>
      </c>
    </row>
    <row r="8" spans="1:6">
      <c r="B8">
        <v>348</v>
      </c>
      <c r="C8">
        <v>1</v>
      </c>
      <c r="D8">
        <f t="shared" si="0"/>
        <v>121104</v>
      </c>
      <c r="E8">
        <f t="shared" si="1"/>
        <v>348</v>
      </c>
      <c r="F8">
        <f t="shared" si="2"/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Rechentemplate</vt:lpstr>
      <vt:lpstr>Merkmalserweiterung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Fritz</dc:creator>
  <cp:lastModifiedBy>Christian Fritz</cp:lastModifiedBy>
  <dcterms:created xsi:type="dcterms:W3CDTF">2024-11-09T15:23:44Z</dcterms:created>
  <dcterms:modified xsi:type="dcterms:W3CDTF">2024-11-10T20:54:36Z</dcterms:modified>
</cp:coreProperties>
</file>