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asicUnder Budget" sheetId="1" r:id="rId3"/>
    <sheet state="visible" name="Multi-GPUOver Budget" sheetId="2" r:id="rId4"/>
    <sheet state="visible" name="NVIDIABeeGFSWay Over Budget" sheetId="3" r:id="rId5"/>
    <sheet state="visible" name="Future" sheetId="4" r:id="rId6"/>
  </sheets>
  <definedNames/>
  <calcPr/>
</workbook>
</file>

<file path=xl/sharedStrings.xml><?xml version="1.0" encoding="utf-8"?>
<sst xmlns="http://schemas.openxmlformats.org/spreadsheetml/2006/main" count="346" uniqueCount="80">
  <si>
    <t>Bill of Materials Pomona HPC</t>
  </si>
  <si>
    <t>164 physical CPU cores, 47,000 CUDA cores, 2 TB RAM, 70 TB shared storage</t>
  </si>
  <si>
    <t>Item Name</t>
  </si>
  <si>
    <t>Item Description</t>
  </si>
  <si>
    <t>Count</t>
  </si>
  <si>
    <t>Cost per unit</t>
  </si>
  <si>
    <t>Total cost</t>
  </si>
  <si>
    <t>Notes</t>
  </si>
  <si>
    <t>More Information</t>
  </si>
  <si>
    <t>Software</t>
  </si>
  <si>
    <t xml:space="preserve">Bright Computing </t>
  </si>
  <si>
    <t>Cluster Management Software</t>
  </si>
  <si>
    <t>20 nodes/1 year support</t>
  </si>
  <si>
    <t>3 year support available but not chosen to cut costs; educational discount applied; nodes are physical and VMs; checking if Microway resells otherwise direct</t>
  </si>
  <si>
    <t>https://github.com/Pomona-ITS/hpc/tree/master/design/vendors/Bright%20Computing</t>
  </si>
  <si>
    <t>Compute</t>
  </si>
  <si>
    <t>Skylake Server + one V100</t>
  </si>
  <si>
    <t>Latest Intel-based CPU (28x2 cores)</t>
  </si>
  <si>
    <t>Microway, currently the same model as the 4 GPU model but with only one V100</t>
  </si>
  <si>
    <t>https://github.com/Pomona-ITS/hpc/tree/master/design/vendors/Microway</t>
  </si>
  <si>
    <t>V100</t>
  </si>
  <si>
    <t>768 GB RAM (64 GB)</t>
  </si>
  <si>
    <t>Intel Optane 375 GB</t>
  </si>
  <si>
    <t>98 physical CPU cores, 12,000 CUDA cores, 1.5 TB RAM, 20 TB shared storage</t>
  </si>
  <si>
    <t>Broadwell Server Cores + one P100</t>
  </si>
  <si>
    <t>Previous Gen Intel-based CPU High Core Count 256 GB 22 x 2 cores 2.20 Ghz</t>
  </si>
  <si>
    <t>Microway</t>
  </si>
  <si>
    <t>P100</t>
  </si>
  <si>
    <t>2 TB NVMe SSD</t>
  </si>
  <si>
    <t>Broadwell Server Speed + one P100</t>
  </si>
  <si>
    <t>Previous Gen Intel-based CPU High Ghz 256 GB 4 x 2 cores 3.50 Ghz</t>
  </si>
  <si>
    <t>Microway 4 GPU Server</t>
  </si>
  <si>
    <t>For testing NVLINK and DL</t>
  </si>
  <si>
    <t>Current model quoted from Microway does not seem to support NVLINK, checking with Samantha; only one OS drive; only one Optane drive; higher endurance SSD option available; 12 RAM slots</t>
  </si>
  <si>
    <t>Intel Optane 750 GB</t>
  </si>
  <si>
    <t>Large SSD for OS (1.9 TB instead of 240 GB)</t>
  </si>
  <si>
    <t>Options for large capacity 7200 rpm drives for local disk</t>
  </si>
  <si>
    <t>$20,000 less than Silicon Mechanics 8 GPU server</t>
  </si>
  <si>
    <t>NVIDIA DGX-1</t>
  </si>
  <si>
    <t>8 V100 cards with NVLINK and pre-installed sw</t>
  </si>
  <si>
    <t>Microway; official DGX-1 reseller</t>
  </si>
  <si>
    <t>https://github.com/Pomona-ITS/hpc/tree/master/design/vendors/NVIDIA</t>
  </si>
  <si>
    <t>Epyc Server 32 GB x 32</t>
  </si>
  <si>
    <t>Latest AMD-based CPU (32x2 cores) 32 GB</t>
  </si>
  <si>
    <t>Microway not qualified yet, only from Silicon Mechanics</t>
  </si>
  <si>
    <t>https://github.com/Pomona-ITS/hpc/tree/master/design/vendors/Silicon%20Mechanics</t>
  </si>
  <si>
    <t>Epyc Server 64 GB x 32</t>
  </si>
  <si>
    <t>Latest AMD-based CPU (32x2 cores) 64 GB</t>
  </si>
  <si>
    <t>Storage</t>
  </si>
  <si>
    <t>Pure Storage</t>
  </si>
  <si>
    <t>All-Flash Appliance fast enough for any workload</t>
  </si>
  <si>
    <t>20 TB</t>
  </si>
  <si>
    <t>Current quote from Presidio; Microway is trying ot become Pure reseller</t>
  </si>
  <si>
    <t>https://github.com/Pomona-ITS/hpc/tree/master/design/vendors/Pure%20Storage</t>
  </si>
  <si>
    <t>BeeGFS Parallel Storage</t>
  </si>
  <si>
    <t>Custom/Self-supported Parallel Filesystem</t>
  </si>
  <si>
    <t>50 TB</t>
  </si>
  <si>
    <t>Commercial support is available from thinkparQ or Microway</t>
  </si>
  <si>
    <t>https://github.com/Pomona-ITS/hpc/tree/master/design/vendors/thinkparQ</t>
  </si>
  <si>
    <t>Network</t>
  </si>
  <si>
    <t>Mellanox SN2700 #1</t>
  </si>
  <si>
    <t>40 GB Ethernet switch 32 port</t>
  </si>
  <si>
    <t>Total cost includes copper passive cables 3 m and software; supports 100GB/50GB/25GB/40GB/10GB; ROcE</t>
  </si>
  <si>
    <t>https://github.com/Pomona-ITS/hpc/tree/master/design/vendors/Mellanox</t>
  </si>
  <si>
    <t>Mellanox SN2700 #2</t>
  </si>
  <si>
    <t>40 GB Ethernet switch 32 port (redundant)</t>
  </si>
  <si>
    <t>The second switch is redundant to provide uninterrupted operations if switch #1 fails</t>
  </si>
  <si>
    <t>Mellanox SN2700 #3</t>
  </si>
  <si>
    <t>40 GB Ethernet switch 32 port (separate storage)</t>
  </si>
  <si>
    <t>Mellanox SN2700 #4</t>
  </si>
  <si>
    <t>40 GB Ethernet switch 32 port (redundant storage)</t>
  </si>
  <si>
    <t>Mellanox UFM or Observium</t>
  </si>
  <si>
    <t>Monitoring multiple switches (UFM - IB, Observium - Ethernet)</t>
  </si>
  <si>
    <t>$3,000+</t>
  </si>
  <si>
    <t xml:space="preserve">https://www.mellanox.com/page/products_dyn?product_family=100&amp;menu_section=55&amp;ssn=77iqgmmvudtfk23t16jlr9f3h5 
https://www.observium.org/ </t>
  </si>
  <si>
    <t>TOTAL</t>
  </si>
  <si>
    <t>164 physical CPU cores, 27,000 CUDA cores, 2 TB RAM, 20 TB shared storage</t>
  </si>
  <si>
    <t>880 physical CPU cores, 47,000 CUDA cores, 2 TB RAM, 600 TB shared storage</t>
  </si>
  <si>
    <t>100 TB</t>
  </si>
  <si>
    <t>500 TB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</si>
</sst>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m-d"/>
  </numFmts>
  <fonts count="12">
    <font>
      <sz val="10.0"/>
      <color rgb="FF000000"/>
      <name val="Arial"/>
    </font>
    <font/>
    <font>
      <b/>
    </font>
    <font>
      <u/>
      <color rgb="FF0000FF"/>
    </font>
    <font>
      <color rgb="FF000000"/>
      <name val="Arial"/>
    </font>
    <font>
      <b/>
      <color rgb="FF000000"/>
      <name val="Arial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674EA7"/>
        <bgColor rgb="FF674EA7"/>
      </patternFill>
    </fill>
    <fill>
      <patternFill patternType="solid">
        <fgColor rgb="FFC9DAF8"/>
        <bgColor rgb="FFC9DAF8"/>
      </patternFill>
    </fill>
    <fill>
      <patternFill patternType="solid">
        <fgColor rgb="FFA64D79"/>
        <bgColor rgb="FFA64D79"/>
      </patternFill>
    </fill>
    <fill>
      <patternFill patternType="solid">
        <fgColor rgb="FF6AA84F"/>
        <bgColor rgb="FF6AA84F"/>
      </patternFill>
    </fill>
    <fill>
      <patternFill patternType="solid">
        <fgColor rgb="FF6D9EEB"/>
        <bgColor rgb="FF6D9EEB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Font="1"/>
    <xf borderId="0" fillId="0" fontId="1" numFmtId="0" xfId="0" applyAlignment="1" applyFont="1">
      <alignment horizontal="center" readingOrder="0" textRotation="90" vertical="center"/>
    </xf>
    <xf borderId="1" fillId="2" fontId="1" numFmtId="0" xfId="0" applyAlignment="1" applyBorder="1" applyFill="1" applyFont="1">
      <alignment readingOrder="0"/>
    </xf>
    <xf borderId="2" fillId="2" fontId="2" numFmtId="0" xfId="0" applyAlignment="1" applyBorder="1" applyFont="1">
      <alignment readingOrder="0"/>
    </xf>
    <xf borderId="2" fillId="2" fontId="1" numFmtId="0" xfId="0" applyAlignment="1" applyBorder="1" applyFont="1">
      <alignment readingOrder="0"/>
    </xf>
    <xf borderId="2" fillId="2" fontId="1" numFmtId="164" xfId="0" applyAlignment="1" applyBorder="1" applyFont="1" applyNumberFormat="1">
      <alignment readingOrder="0"/>
    </xf>
    <xf borderId="3" fillId="2" fontId="2" numFmtId="164" xfId="0" applyAlignment="1" applyBorder="1" applyFont="1" applyNumberFormat="1">
      <alignment readingOrder="0"/>
    </xf>
    <xf borderId="0" fillId="2" fontId="1" numFmtId="0" xfId="0" applyAlignment="1" applyFont="1">
      <alignment readingOrder="0" shrinkToFit="0" wrapText="1"/>
    </xf>
    <xf borderId="0" fillId="2" fontId="3" numFmtId="0" xfId="0" applyAlignment="1" applyFont="1">
      <alignment readingOrder="0"/>
    </xf>
    <xf borderId="0" fillId="2" fontId="1" numFmtId="0" xfId="0" applyFont="1"/>
    <xf borderId="0" fillId="3" fontId="4" numFmtId="0" xfId="0" applyAlignment="1" applyFill="1" applyFont="1">
      <alignment horizontal="left" readingOrder="0"/>
    </xf>
    <xf borderId="0" fillId="0" fontId="1" numFmtId="0" xfId="0" applyAlignment="1" applyFont="1">
      <alignment readingOrder="0" shrinkToFit="0" wrapText="1"/>
    </xf>
    <xf borderId="4" fillId="4" fontId="1" numFmtId="0" xfId="0" applyAlignment="1" applyBorder="1" applyFill="1" applyFont="1">
      <alignment readingOrder="0"/>
    </xf>
    <xf borderId="5" fillId="4" fontId="5" numFmtId="0" xfId="0" applyAlignment="1" applyBorder="1" applyFont="1">
      <alignment horizontal="left" readingOrder="0"/>
    </xf>
    <xf borderId="5" fillId="4" fontId="1" numFmtId="0" xfId="0" applyAlignment="1" applyBorder="1" applyFont="1">
      <alignment readingOrder="0"/>
    </xf>
    <xf borderId="5" fillId="4" fontId="1" numFmtId="164" xfId="0" applyBorder="1" applyFont="1" applyNumberFormat="1"/>
    <xf borderId="6" fillId="4" fontId="1" numFmtId="164" xfId="0" applyBorder="1" applyFont="1" applyNumberFormat="1"/>
    <xf borderId="0" fillId="4" fontId="1" numFmtId="0" xfId="0" applyAlignment="1" applyFont="1">
      <alignment readingOrder="0" shrinkToFit="0" wrapText="1"/>
    </xf>
    <xf borderId="0" fillId="4" fontId="6" numFmtId="0" xfId="0" applyFont="1"/>
    <xf borderId="0" fillId="4" fontId="1" numFmtId="0" xfId="0" applyFont="1"/>
    <xf borderId="7" fillId="4" fontId="1" numFmtId="0" xfId="0" applyAlignment="1" applyBorder="1" applyFont="1">
      <alignment readingOrder="0"/>
    </xf>
    <xf borderId="0" fillId="4" fontId="5" numFmtId="0" xfId="0" applyAlignment="1" applyFont="1">
      <alignment horizontal="left" readingOrder="0"/>
    </xf>
    <xf borderId="0" fillId="4" fontId="1" numFmtId="0" xfId="0" applyAlignment="1" applyFont="1">
      <alignment readingOrder="0"/>
    </xf>
    <xf borderId="0" fillId="4" fontId="1" numFmtId="164" xfId="0" applyFont="1" applyNumberFormat="1"/>
    <xf borderId="8" fillId="4" fontId="1" numFmtId="164" xfId="0" applyBorder="1" applyFont="1" applyNumberFormat="1"/>
    <xf borderId="0" fillId="4" fontId="1" numFmtId="164" xfId="0" applyAlignment="1" applyFont="1" applyNumberFormat="1">
      <alignment readingOrder="0"/>
    </xf>
    <xf borderId="8" fillId="4" fontId="1" numFmtId="164" xfId="0" applyAlignment="1" applyBorder="1" applyFont="1" applyNumberFormat="1">
      <alignment readingOrder="0"/>
    </xf>
    <xf borderId="9" fillId="4" fontId="1" numFmtId="0" xfId="0" applyAlignment="1" applyBorder="1" applyFont="1">
      <alignment readingOrder="0"/>
    </xf>
    <xf borderId="10" fillId="4" fontId="1" numFmtId="0" xfId="0" applyAlignment="1" applyBorder="1" applyFont="1">
      <alignment readingOrder="0"/>
    </xf>
    <xf borderId="10" fillId="4" fontId="1" numFmtId="0" xfId="0" applyBorder="1" applyFont="1"/>
    <xf borderId="11" fillId="4" fontId="2" numFmtId="164" xfId="0" applyBorder="1" applyFont="1" applyNumberFormat="1"/>
    <xf borderId="0" fillId="4" fontId="2" numFmtId="0" xfId="0" applyAlignment="1" applyFont="1">
      <alignment readingOrder="0"/>
    </xf>
    <xf borderId="5" fillId="4" fontId="2" numFmtId="0" xfId="0" applyAlignment="1" applyBorder="1" applyFont="1">
      <alignment readingOrder="0"/>
    </xf>
    <xf borderId="5" fillId="4" fontId="1" numFmtId="164" xfId="0" applyAlignment="1" applyBorder="1" applyFont="1" applyNumberFormat="1">
      <alignment readingOrder="0"/>
    </xf>
    <xf borderId="6" fillId="4" fontId="1" numFmtId="164" xfId="0" applyAlignment="1" applyBorder="1" applyFont="1" applyNumberFormat="1">
      <alignment readingOrder="0"/>
    </xf>
    <xf borderId="10" fillId="4" fontId="2" numFmtId="0" xfId="0" applyAlignment="1" applyBorder="1" applyFont="1">
      <alignment readingOrder="0"/>
    </xf>
    <xf borderId="11" fillId="4" fontId="2" numFmtId="164" xfId="0" applyAlignment="1" applyBorder="1" applyFont="1" applyNumberFormat="1">
      <alignment readingOrder="0"/>
    </xf>
    <xf borderId="10" fillId="4" fontId="1" numFmtId="164" xfId="0" applyAlignment="1" applyBorder="1" applyFont="1" applyNumberFormat="1">
      <alignment readingOrder="0"/>
    </xf>
    <xf borderId="0" fillId="0" fontId="1" numFmtId="164" xfId="0" applyAlignment="1" applyFont="1" applyNumberFormat="1">
      <alignment readingOrder="0"/>
    </xf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5" fillId="0" fontId="1" numFmtId="164" xfId="0" applyAlignment="1" applyBorder="1" applyFont="1" applyNumberFormat="1">
      <alignment readingOrder="0"/>
    </xf>
    <xf borderId="6" fillId="0" fontId="1" numFmtId="164" xfId="0" applyAlignment="1" applyBorder="1" applyFont="1" applyNumberFormat="1">
      <alignment readingOrder="0"/>
    </xf>
    <xf borderId="0" fillId="0" fontId="7" numFmtId="0" xfId="0" applyAlignment="1" applyFont="1">
      <alignment readingOrder="0"/>
    </xf>
    <xf borderId="7" fillId="0" fontId="1" numFmtId="0" xfId="0" applyAlignment="1" applyBorder="1" applyFont="1">
      <alignment readingOrder="0"/>
    </xf>
    <xf borderId="8" fillId="0" fontId="1" numFmtId="164" xfId="0" applyBorder="1" applyFont="1" applyNumberFormat="1"/>
    <xf borderId="0" fillId="0" fontId="1" numFmtId="164" xfId="0" applyFont="1" applyNumberFormat="1"/>
    <xf borderId="8" fillId="0" fontId="1" numFmtId="164" xfId="0" applyAlignment="1" applyBorder="1" applyFont="1" applyNumberFormat="1">
      <alignment readingOrder="0"/>
    </xf>
    <xf borderId="9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10" fillId="0" fontId="1" numFmtId="0" xfId="0" applyBorder="1" applyFont="1"/>
    <xf borderId="11" fillId="0" fontId="2" numFmtId="164" xfId="0" applyBorder="1" applyFont="1" applyNumberFormat="1"/>
    <xf borderId="1" fillId="5" fontId="1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2" fillId="5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2" fillId="5" fontId="1" numFmtId="164" xfId="0" applyAlignment="1" applyBorder="1" applyFont="1" applyNumberFormat="1">
      <alignment readingOrder="0"/>
    </xf>
    <xf borderId="2" fillId="0" fontId="1" numFmtId="164" xfId="0" applyAlignment="1" applyBorder="1" applyFont="1" applyNumberFormat="1">
      <alignment readingOrder="0"/>
    </xf>
    <xf borderId="3" fillId="5" fontId="1" numFmtId="164" xfId="0" applyAlignment="1" applyBorder="1" applyFont="1" applyNumberFormat="1">
      <alignment readingOrder="0"/>
    </xf>
    <xf borderId="3" fillId="0" fontId="1" numFmtId="164" xfId="0" applyAlignment="1" applyBorder="1" applyFont="1" applyNumberFormat="1">
      <alignment readingOrder="0"/>
    </xf>
    <xf borderId="0" fillId="5" fontId="1" numFmtId="0" xfId="0" applyAlignment="1" applyFont="1">
      <alignment readingOrder="0" shrinkToFit="0" wrapText="1"/>
    </xf>
    <xf borderId="0" fillId="5" fontId="8" numFmtId="0" xfId="0" applyAlignment="1" applyFont="1">
      <alignment readingOrder="0"/>
    </xf>
    <xf borderId="0" fillId="5" fontId="1" numFmtId="0" xfId="0" applyFont="1"/>
    <xf borderId="0" fillId="6" fontId="9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7" fontId="1" numFmtId="0" xfId="0" applyAlignment="1" applyFont="1">
      <alignment horizontal="right" readingOrder="0"/>
    </xf>
    <xf borderId="0" fillId="7" fontId="1" numFmtId="164" xfId="0" applyAlignment="1" applyFont="1" applyNumberFormat="1">
      <alignment readingOrder="0"/>
    </xf>
    <xf borderId="0" fillId="7" fontId="2" numFmtId="164" xfId="0" applyAlignment="1" applyFont="1" applyNumberFormat="1">
      <alignment readingOrder="0"/>
    </xf>
    <xf borderId="0" fillId="7" fontId="1" numFmtId="0" xfId="0" applyAlignment="1" applyFont="1">
      <alignment readingOrder="0" shrinkToFit="0" wrapText="1"/>
    </xf>
    <xf borderId="0" fillId="7" fontId="10" numFmtId="0" xfId="0" applyAlignment="1" applyFont="1">
      <alignment readingOrder="0"/>
    </xf>
    <xf borderId="0" fillId="7" fontId="1" numFmtId="0" xfId="0" applyFont="1"/>
    <xf borderId="0" fillId="0" fontId="1" numFmtId="165" xfId="0" applyAlignment="1" applyFont="1" applyNumberFormat="1">
      <alignment readingOrder="0"/>
    </xf>
    <xf borderId="0" fillId="8" fontId="1" numFmtId="0" xfId="0" applyAlignment="1" applyFill="1" applyFont="1">
      <alignment readingOrder="0"/>
    </xf>
    <xf borderId="0" fillId="8" fontId="1" numFmtId="164" xfId="0" applyAlignment="1" applyFont="1" applyNumberFormat="1">
      <alignment readingOrder="0"/>
    </xf>
    <xf borderId="0" fillId="8" fontId="2" numFmtId="164" xfId="0" applyAlignment="1" applyFont="1" applyNumberFormat="1">
      <alignment readingOrder="0"/>
    </xf>
    <xf borderId="0" fillId="8" fontId="1" numFmtId="0" xfId="0" applyAlignment="1" applyFont="1">
      <alignment readingOrder="0" shrinkToFit="0" wrapText="1"/>
    </xf>
    <xf borderId="0" fillId="8" fontId="11" numFmtId="0" xfId="0" applyAlignment="1" applyFont="1">
      <alignment readingOrder="0"/>
    </xf>
    <xf borderId="0" fillId="8" fontId="1" numFmtId="0" xfId="0" applyFont="1"/>
    <xf borderId="0" fillId="0" fontId="1" numFmtId="164" xfId="0" applyAlignment="1" applyFont="1" applyNumberFormat="1">
      <alignment horizontal="right" readingOrder="0"/>
    </xf>
    <xf borderId="0" fillId="0" fontId="2" numFmtId="164" xfId="0" applyFont="1" applyNumberFormat="1"/>
    <xf borderId="4" fillId="9" fontId="1" numFmtId="0" xfId="0" applyAlignment="1" applyBorder="1" applyFill="1" applyFont="1">
      <alignment readingOrder="0"/>
    </xf>
    <xf borderId="5" fillId="9" fontId="1" numFmtId="0" xfId="0" applyAlignment="1" applyBorder="1" applyFont="1">
      <alignment readingOrder="0"/>
    </xf>
    <xf borderId="5" fillId="9" fontId="1" numFmtId="164" xfId="0" applyAlignment="1" applyBorder="1" applyFont="1" applyNumberFormat="1">
      <alignment readingOrder="0"/>
    </xf>
    <xf borderId="6" fillId="9" fontId="1" numFmtId="164" xfId="0" applyAlignment="1" applyBorder="1" applyFont="1" applyNumberFormat="1">
      <alignment readingOrder="0"/>
    </xf>
    <xf borderId="0" fillId="9" fontId="1" numFmtId="0" xfId="0" applyAlignment="1" applyFont="1">
      <alignment readingOrder="0" shrinkToFit="0" wrapText="1"/>
    </xf>
    <xf borderId="0" fillId="9" fontId="1" numFmtId="0" xfId="0" applyFont="1"/>
    <xf borderId="7" fillId="9" fontId="1" numFmtId="0" xfId="0" applyAlignment="1" applyBorder="1" applyFont="1">
      <alignment readingOrder="0"/>
    </xf>
    <xf borderId="0" fillId="9" fontId="2" numFmtId="0" xfId="0" applyAlignment="1" applyFont="1">
      <alignment readingOrder="0"/>
    </xf>
    <xf borderId="0" fillId="9" fontId="1" numFmtId="0" xfId="0" applyAlignment="1" applyFont="1">
      <alignment readingOrder="0"/>
    </xf>
    <xf borderId="0" fillId="9" fontId="1" numFmtId="164" xfId="0" applyAlignment="1" applyFont="1" applyNumberFormat="1">
      <alignment readingOrder="0"/>
    </xf>
    <xf borderId="8" fillId="9" fontId="1" numFmtId="164" xfId="0" applyBorder="1" applyFont="1" applyNumberFormat="1"/>
    <xf borderId="0" fillId="9" fontId="1" numFmtId="164" xfId="0" applyFont="1" applyNumberFormat="1"/>
    <xf borderId="8" fillId="9" fontId="1" numFmtId="164" xfId="0" applyAlignment="1" applyBorder="1" applyFont="1" applyNumberFormat="1">
      <alignment readingOrder="0"/>
    </xf>
    <xf borderId="9" fillId="9" fontId="1" numFmtId="0" xfId="0" applyAlignment="1" applyBorder="1" applyFont="1">
      <alignment readingOrder="0"/>
    </xf>
    <xf borderId="10" fillId="9" fontId="1" numFmtId="0" xfId="0" applyAlignment="1" applyBorder="1" applyFont="1">
      <alignment readingOrder="0"/>
    </xf>
    <xf borderId="10" fillId="9" fontId="1" numFmtId="0" xfId="0" applyBorder="1" applyFont="1"/>
    <xf borderId="11" fillId="9" fontId="2" numFmtId="164" xfId="0" applyBorder="1" applyFont="1" applyNumberFormat="1"/>
    <xf borderId="0" fillId="6" fontId="1" numFmtId="0" xfId="0" applyAlignment="1" applyFont="1">
      <alignment readingOrder="0"/>
    </xf>
    <xf borderId="0" fillId="6" fontId="1" numFmtId="164" xfId="0" applyAlignment="1" applyFont="1" applyNumberFormat="1">
      <alignment readingOrder="0"/>
    </xf>
    <xf borderId="0" fillId="6" fontId="1" numFmtId="0" xfId="0" applyFont="1"/>
    <xf borderId="0" fillId="8" fontId="1" numFmtId="0" xfId="0" applyAlignment="1" applyFont="1">
      <alignment shrinkToFit="0" wrapText="1"/>
    </xf>
    <xf borderId="0" fillId="8" fontId="1" numFmtId="164" xfId="0" applyAlignment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Pomona-ITS/hpc/tree/master/design/vendors/Bright%20Computing" TargetMode="External"/><Relationship Id="rId2" Type="http://schemas.openxmlformats.org/officeDocument/2006/relationships/hyperlink" Target="https://github.com/Pomona-ITS/hpc/tree/master/design/vendors/Microway" TargetMode="External"/><Relationship Id="rId3" Type="http://schemas.openxmlformats.org/officeDocument/2006/relationships/hyperlink" Target="https://github.com/Pomona-ITS/hpc/tree/master/design/vendors/Microway" TargetMode="External"/><Relationship Id="rId4" Type="http://schemas.openxmlformats.org/officeDocument/2006/relationships/hyperlink" Target="https://github.com/Pomona-ITS/hpc/tree/master/design/vendors/Microway" TargetMode="External"/><Relationship Id="rId11" Type="http://schemas.openxmlformats.org/officeDocument/2006/relationships/hyperlink" Target="https://github.com/Pomona-ITS/hpc/tree/master/design/vendors/Mellanox" TargetMode="External"/><Relationship Id="rId10" Type="http://schemas.openxmlformats.org/officeDocument/2006/relationships/hyperlink" Target="https://github.com/Pomona-ITS/hpc/tree/master/design/vendors/thinkparQ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s://github.com/Pomona-ITS/hpc/tree/master/design/vendors/Pure%20Storage" TargetMode="External"/><Relationship Id="rId5" Type="http://schemas.openxmlformats.org/officeDocument/2006/relationships/hyperlink" Target="https://github.com/Pomona-ITS/hpc/tree/master/design/vendors/Microway" TargetMode="External"/><Relationship Id="rId6" Type="http://schemas.openxmlformats.org/officeDocument/2006/relationships/hyperlink" Target="https://github.com/Pomona-ITS/hpc/tree/master/design/vendors/NVIDIA" TargetMode="External"/><Relationship Id="rId7" Type="http://schemas.openxmlformats.org/officeDocument/2006/relationships/hyperlink" Target="https://github.com/Pomona-ITS/hpc/tree/master/design/vendors/Silicon%20Mechanics" TargetMode="External"/><Relationship Id="rId8" Type="http://schemas.openxmlformats.org/officeDocument/2006/relationships/hyperlink" Target="https://github.com/Pomona-ITS/hpc/tree/master/design/vendors/Silicon%20Mechanics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Pomona-ITS/hpc/tree/master/design/vendors/Bright%20Computing" TargetMode="External"/><Relationship Id="rId2" Type="http://schemas.openxmlformats.org/officeDocument/2006/relationships/hyperlink" Target="https://github.com/Pomona-ITS/hpc/tree/master/design/vendors/Microway" TargetMode="External"/><Relationship Id="rId3" Type="http://schemas.openxmlformats.org/officeDocument/2006/relationships/hyperlink" Target="https://github.com/Pomona-ITS/hpc/tree/master/design/vendors/Microway" TargetMode="External"/><Relationship Id="rId4" Type="http://schemas.openxmlformats.org/officeDocument/2006/relationships/hyperlink" Target="https://github.com/Pomona-ITS/hpc/tree/master/design/vendors/Microway" TargetMode="External"/><Relationship Id="rId11" Type="http://schemas.openxmlformats.org/officeDocument/2006/relationships/hyperlink" Target="https://github.com/Pomona-ITS/hpc/tree/master/design/vendors/Mellanox" TargetMode="External"/><Relationship Id="rId10" Type="http://schemas.openxmlformats.org/officeDocument/2006/relationships/hyperlink" Target="https://github.com/Pomona-ITS/hpc/tree/master/design/vendors/thinkparQ" TargetMode="External"/><Relationship Id="rId12" Type="http://schemas.openxmlformats.org/officeDocument/2006/relationships/drawing" Target="../drawings/drawing2.xml"/><Relationship Id="rId9" Type="http://schemas.openxmlformats.org/officeDocument/2006/relationships/hyperlink" Target="https://github.com/Pomona-ITS/hpc/tree/master/design/vendors/Pure%20Storage" TargetMode="External"/><Relationship Id="rId5" Type="http://schemas.openxmlformats.org/officeDocument/2006/relationships/hyperlink" Target="https://github.com/Pomona-ITS/hpc/tree/master/design/vendors/Microway" TargetMode="External"/><Relationship Id="rId6" Type="http://schemas.openxmlformats.org/officeDocument/2006/relationships/hyperlink" Target="https://github.com/Pomona-ITS/hpc/tree/master/design/vendors/NVIDIA" TargetMode="External"/><Relationship Id="rId7" Type="http://schemas.openxmlformats.org/officeDocument/2006/relationships/hyperlink" Target="https://github.com/Pomona-ITS/hpc/tree/master/design/vendors/Silicon%20Mechanics" TargetMode="External"/><Relationship Id="rId8" Type="http://schemas.openxmlformats.org/officeDocument/2006/relationships/hyperlink" Target="https://github.com/Pomona-ITS/hpc/tree/master/design/vendors/Silicon%20Mechanics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Pomona-ITS/hpc/tree/master/design/vendors/Bright%20Computing" TargetMode="External"/><Relationship Id="rId2" Type="http://schemas.openxmlformats.org/officeDocument/2006/relationships/hyperlink" Target="https://github.com/Pomona-ITS/hpc/tree/master/design/vendors/Microway" TargetMode="External"/><Relationship Id="rId3" Type="http://schemas.openxmlformats.org/officeDocument/2006/relationships/hyperlink" Target="https://github.com/Pomona-ITS/hpc/tree/master/design/vendors/Microway" TargetMode="External"/><Relationship Id="rId4" Type="http://schemas.openxmlformats.org/officeDocument/2006/relationships/hyperlink" Target="https://github.com/Pomona-ITS/hpc/tree/master/design/vendors/Microway" TargetMode="External"/><Relationship Id="rId11" Type="http://schemas.openxmlformats.org/officeDocument/2006/relationships/hyperlink" Target="https://github.com/Pomona-ITS/hpc/tree/master/design/vendors/Mellanox" TargetMode="External"/><Relationship Id="rId10" Type="http://schemas.openxmlformats.org/officeDocument/2006/relationships/hyperlink" Target="https://github.com/Pomona-ITS/hpc/tree/master/design/vendors/thinkparQ" TargetMode="External"/><Relationship Id="rId12" Type="http://schemas.openxmlformats.org/officeDocument/2006/relationships/drawing" Target="../drawings/drawing3.xml"/><Relationship Id="rId9" Type="http://schemas.openxmlformats.org/officeDocument/2006/relationships/hyperlink" Target="https://github.com/Pomona-ITS/hpc/tree/master/design/vendors/Pure%20Storage" TargetMode="External"/><Relationship Id="rId5" Type="http://schemas.openxmlformats.org/officeDocument/2006/relationships/hyperlink" Target="https://github.com/Pomona-ITS/hpc/tree/master/design/vendors/Microway" TargetMode="External"/><Relationship Id="rId6" Type="http://schemas.openxmlformats.org/officeDocument/2006/relationships/hyperlink" Target="https://github.com/Pomona-ITS/hpc/tree/master/design/vendors/NVIDIA" TargetMode="External"/><Relationship Id="rId7" Type="http://schemas.openxmlformats.org/officeDocument/2006/relationships/hyperlink" Target="https://github.com/Pomona-ITS/hpc/tree/master/design/vendors/Silicon%20Mechanics" TargetMode="External"/><Relationship Id="rId8" Type="http://schemas.openxmlformats.org/officeDocument/2006/relationships/hyperlink" Target="https://github.com/Pomona-ITS/hpc/tree/master/design/vendors/Silicon%20Mechanics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Pomona-ITS/hpc/tree/master/design/vendors/Bright%20Computing" TargetMode="External"/><Relationship Id="rId2" Type="http://schemas.openxmlformats.org/officeDocument/2006/relationships/hyperlink" Target="https://github.com/Pomona-ITS/hpc/tree/master/design/vendors/Microway" TargetMode="External"/><Relationship Id="rId3" Type="http://schemas.openxmlformats.org/officeDocument/2006/relationships/hyperlink" Target="https://github.com/Pomona-ITS/hpc/tree/master/design/vendors/Microway" TargetMode="External"/><Relationship Id="rId4" Type="http://schemas.openxmlformats.org/officeDocument/2006/relationships/hyperlink" Target="https://github.com/Pomona-ITS/hpc/tree/master/design/vendors/Microway" TargetMode="External"/><Relationship Id="rId11" Type="http://schemas.openxmlformats.org/officeDocument/2006/relationships/hyperlink" Target="https://github.com/Pomona-ITS/hpc/tree/master/design/vendors/Mellanox" TargetMode="External"/><Relationship Id="rId10" Type="http://schemas.openxmlformats.org/officeDocument/2006/relationships/hyperlink" Target="https://github.com/Pomona-ITS/hpc/tree/master/design/vendors/thinkparQ" TargetMode="External"/><Relationship Id="rId12" Type="http://schemas.openxmlformats.org/officeDocument/2006/relationships/drawing" Target="../drawings/drawing4.xml"/><Relationship Id="rId9" Type="http://schemas.openxmlformats.org/officeDocument/2006/relationships/hyperlink" Target="https://github.com/Pomona-ITS/hpc/tree/master/design/vendors/Pure%20Storage" TargetMode="External"/><Relationship Id="rId5" Type="http://schemas.openxmlformats.org/officeDocument/2006/relationships/hyperlink" Target="https://github.com/Pomona-ITS/hpc/tree/master/design/vendors/Microway" TargetMode="External"/><Relationship Id="rId6" Type="http://schemas.openxmlformats.org/officeDocument/2006/relationships/hyperlink" Target="https://github.com/Pomona-ITS/hpc/tree/master/design/vendors/NVIDIA" TargetMode="External"/><Relationship Id="rId7" Type="http://schemas.openxmlformats.org/officeDocument/2006/relationships/hyperlink" Target="https://github.com/Pomona-ITS/hpc/tree/master/design/vendors/Silicon%20Mechanics" TargetMode="External"/><Relationship Id="rId8" Type="http://schemas.openxmlformats.org/officeDocument/2006/relationships/hyperlink" Target="https://github.com/Pomona-ITS/hpc/tree/master/design/vendors/Silicon%20Mechani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8.71"/>
    <col customWidth="1" min="2" max="2" width="32.14"/>
    <col customWidth="1" min="3" max="3" width="69.43"/>
    <col customWidth="1" min="4" max="4" width="21.14"/>
    <col customWidth="1" min="5" max="5" width="12.57"/>
    <col customWidth="1" min="6" max="6" width="9.71"/>
    <col customWidth="1" min="7" max="7" width="39.29"/>
    <col customWidth="1" min="8" max="8" width="16.29"/>
  </cols>
  <sheetData>
    <row r="1">
      <c r="A1" s="1"/>
      <c r="B1" s="1" t="s">
        <v>0</v>
      </c>
      <c r="C1" s="1" t="s">
        <v>23</v>
      </c>
      <c r="G1" s="2"/>
    </row>
    <row r="2">
      <c r="G2" s="2"/>
    </row>
    <row r="3">
      <c r="A3" s="3"/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4" t="s">
        <v>7</v>
      </c>
      <c r="H3" s="3" t="s">
        <v>8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48.75">
      <c r="A4" s="6" t="s">
        <v>9</v>
      </c>
      <c r="B4" s="7" t="s">
        <v>10</v>
      </c>
      <c r="C4" s="8" t="s">
        <v>11</v>
      </c>
      <c r="D4" s="9" t="s">
        <v>12</v>
      </c>
      <c r="E4" s="10">
        <v>165.0</v>
      </c>
      <c r="F4" s="11">
        <v>3300.0</v>
      </c>
      <c r="G4" s="12" t="s">
        <v>13</v>
      </c>
      <c r="H4" s="13" t="s">
        <v>14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1"/>
      <c r="B5" s="1"/>
      <c r="C5" s="15"/>
      <c r="D5" s="1"/>
      <c r="G5" s="16"/>
    </row>
    <row r="6" ht="26.25">
      <c r="A6" s="6" t="s">
        <v>15</v>
      </c>
      <c r="B6" s="17" t="s">
        <v>16</v>
      </c>
      <c r="C6" s="18" t="s">
        <v>17</v>
      </c>
      <c r="D6" s="19">
        <v>1.0</v>
      </c>
      <c r="E6" s="20">
        <v>27945.0</v>
      </c>
      <c r="F6" s="21">
        <v>27945.0</v>
      </c>
      <c r="G6" s="22" t="s">
        <v>18</v>
      </c>
      <c r="H6" s="23" t="s">
        <v>19</v>
      </c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>
      <c r="B7" s="25"/>
      <c r="C7" s="26" t="s">
        <v>20</v>
      </c>
      <c r="D7" s="27">
        <v>1.0</v>
      </c>
      <c r="E7" s="28">
        <v>7473.0</v>
      </c>
      <c r="F7" s="29">
        <v>7473.0</v>
      </c>
      <c r="G7" s="22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>
      <c r="B8" s="25"/>
      <c r="C8" s="26" t="s">
        <v>21</v>
      </c>
      <c r="D8" s="27">
        <v>12.0</v>
      </c>
      <c r="E8" s="28">
        <f>F8/D8</f>
        <v>491</v>
      </c>
      <c r="F8" s="29">
        <v>5892.0</v>
      </c>
      <c r="G8" s="22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>
      <c r="B9" s="25"/>
      <c r="C9" s="26" t="s">
        <v>22</v>
      </c>
      <c r="D9" s="27">
        <v>1.0</v>
      </c>
      <c r="E9" s="30">
        <v>1284.0</v>
      </c>
      <c r="F9" s="31">
        <v>1284.0</v>
      </c>
      <c r="G9" s="22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>
      <c r="B10" s="32"/>
      <c r="C10" s="33"/>
      <c r="D10" s="33"/>
      <c r="E10" s="34"/>
      <c r="F10" s="35">
        <f>F6+F7+F8+F9</f>
        <v>42594</v>
      </c>
      <c r="G10" s="22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>
      <c r="B11" s="27"/>
      <c r="C11" s="36"/>
      <c r="D11" s="27"/>
      <c r="E11" s="30"/>
      <c r="F11" s="30"/>
      <c r="G11" s="22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>
      <c r="B12" s="17" t="s">
        <v>24</v>
      </c>
      <c r="C12" s="37" t="s">
        <v>25</v>
      </c>
      <c r="D12" s="19">
        <v>1.0</v>
      </c>
      <c r="E12" s="38">
        <v>19532.0</v>
      </c>
      <c r="F12" s="39">
        <v>19532.0</v>
      </c>
      <c r="G12" s="22" t="s">
        <v>26</v>
      </c>
      <c r="H12" s="23" t="s">
        <v>19</v>
      </c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>
      <c r="B13" s="25"/>
      <c r="C13" s="36" t="s">
        <v>27</v>
      </c>
      <c r="D13" s="27">
        <v>1.0</v>
      </c>
      <c r="E13" s="30">
        <v>0.0</v>
      </c>
      <c r="F13" s="31">
        <v>0.0</v>
      </c>
      <c r="G13" s="22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>
      <c r="B14" s="25"/>
      <c r="C14" s="36" t="s">
        <v>28</v>
      </c>
      <c r="D14" s="27">
        <v>1.0</v>
      </c>
      <c r="E14" s="30">
        <v>1901.0</v>
      </c>
      <c r="F14" s="31">
        <v>1901.0</v>
      </c>
      <c r="G14" s="22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>
      <c r="B15" s="32"/>
      <c r="C15" s="40"/>
      <c r="D15" s="33"/>
      <c r="E15" s="34"/>
      <c r="F15" s="41">
        <f>F12+F14</f>
        <v>21433</v>
      </c>
      <c r="G15" s="22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>
      <c r="B16" s="27"/>
      <c r="C16" s="36"/>
      <c r="D16" s="27"/>
      <c r="E16" s="24"/>
      <c r="F16" s="24"/>
      <c r="G16" s="22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>
      <c r="B17" s="17" t="s">
        <v>29</v>
      </c>
      <c r="C17" s="37" t="s">
        <v>30</v>
      </c>
      <c r="D17" s="19">
        <v>1.0</v>
      </c>
      <c r="E17" s="38">
        <v>12422.0</v>
      </c>
      <c r="F17" s="39">
        <v>12422.0</v>
      </c>
      <c r="G17" s="22" t="s">
        <v>26</v>
      </c>
      <c r="H17" s="23" t="s">
        <v>19</v>
      </c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>
      <c r="B18" s="25"/>
      <c r="C18" s="36" t="s">
        <v>27</v>
      </c>
      <c r="D18" s="27">
        <v>1.0</v>
      </c>
      <c r="E18" s="30">
        <v>0.0</v>
      </c>
      <c r="F18" s="31">
        <v>0.0</v>
      </c>
      <c r="G18" s="22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>
      <c r="B19" s="25"/>
      <c r="C19" s="36" t="s">
        <v>28</v>
      </c>
      <c r="D19" s="27">
        <v>1.0</v>
      </c>
      <c r="E19" s="30">
        <v>1901.0</v>
      </c>
      <c r="F19" s="31">
        <v>1901.0</v>
      </c>
      <c r="G19" s="22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>
      <c r="B20" s="32"/>
      <c r="C20" s="40"/>
      <c r="D20" s="33"/>
      <c r="E20" s="42"/>
      <c r="F20" s="41">
        <f>F17+F19</f>
        <v>14323</v>
      </c>
      <c r="G20" s="22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>
      <c r="B21" s="1"/>
      <c r="C21" s="1"/>
      <c r="D21" s="1"/>
      <c r="E21" s="43"/>
      <c r="F21" s="43"/>
      <c r="G21" s="16"/>
      <c r="H21" s="1"/>
    </row>
    <row r="22" ht="60.0">
      <c r="B22" s="44" t="s">
        <v>31</v>
      </c>
      <c r="C22" s="45" t="s">
        <v>32</v>
      </c>
      <c r="D22" s="45">
        <v>1.0</v>
      </c>
      <c r="E22" s="46">
        <v>27945.0</v>
      </c>
      <c r="F22" s="47">
        <v>27945.0</v>
      </c>
      <c r="G22" s="16" t="s">
        <v>33</v>
      </c>
      <c r="H22" s="48" t="s">
        <v>19</v>
      </c>
    </row>
    <row r="23">
      <c r="B23" s="49"/>
      <c r="C23" s="3" t="s">
        <v>20</v>
      </c>
      <c r="D23" s="1">
        <v>4.0</v>
      </c>
      <c r="E23" s="43">
        <v>7473.0</v>
      </c>
      <c r="F23" s="50">
        <f>E23*D23</f>
        <v>29892</v>
      </c>
      <c r="G23" s="16"/>
    </row>
    <row r="24">
      <c r="B24" s="49"/>
      <c r="C24" s="3" t="s">
        <v>21</v>
      </c>
      <c r="D24" s="1">
        <v>12.0</v>
      </c>
      <c r="E24" s="51">
        <f>F24/D24</f>
        <v>491</v>
      </c>
      <c r="F24" s="52">
        <v>5892.0</v>
      </c>
      <c r="G24" s="16"/>
    </row>
    <row r="25">
      <c r="B25" s="49"/>
      <c r="C25" s="3" t="s">
        <v>22</v>
      </c>
      <c r="D25" s="1">
        <v>1.0</v>
      </c>
      <c r="E25" s="43">
        <v>1284.0</v>
      </c>
      <c r="F25" s="52">
        <v>1284.0</v>
      </c>
      <c r="G25" s="16"/>
    </row>
    <row r="26">
      <c r="B26" s="49"/>
      <c r="C26" s="1" t="s">
        <v>34</v>
      </c>
      <c r="D26" s="1">
        <v>1.0</v>
      </c>
      <c r="E26" s="43">
        <v>2755.0</v>
      </c>
      <c r="F26" s="52">
        <v>2755.0</v>
      </c>
      <c r="G26" s="16"/>
    </row>
    <row r="27">
      <c r="B27" s="49"/>
      <c r="C27" s="1" t="s">
        <v>35</v>
      </c>
      <c r="D27" s="1">
        <v>1.0</v>
      </c>
      <c r="E27" s="43">
        <v>931.0</v>
      </c>
      <c r="F27" s="52">
        <v>931.0</v>
      </c>
      <c r="G27" s="16"/>
    </row>
    <row r="28">
      <c r="B28" s="49"/>
      <c r="C28" s="1" t="s">
        <v>36</v>
      </c>
      <c r="D28" s="1">
        <v>0.0</v>
      </c>
      <c r="E28" s="43">
        <v>0.0</v>
      </c>
      <c r="F28" s="52">
        <v>0.0</v>
      </c>
      <c r="G28" s="16"/>
    </row>
    <row r="29" ht="26.25">
      <c r="B29" s="53"/>
      <c r="C29" s="54"/>
      <c r="D29" s="54"/>
      <c r="E29" s="55"/>
      <c r="F29" s="56">
        <f>F22+F23+F24+F25</f>
        <v>65013</v>
      </c>
      <c r="G29" s="16" t="s">
        <v>37</v>
      </c>
    </row>
    <row r="30">
      <c r="B30" s="1"/>
      <c r="C30" s="1"/>
      <c r="D30" s="1"/>
      <c r="G30" s="16"/>
    </row>
    <row r="31">
      <c r="B31" s="58" t="s">
        <v>38</v>
      </c>
      <c r="C31" s="60" t="s">
        <v>39</v>
      </c>
      <c r="D31" s="60">
        <v>1.0</v>
      </c>
      <c r="E31" s="62">
        <v>99955.0</v>
      </c>
      <c r="F31" s="64">
        <v>99955.0</v>
      </c>
      <c r="G31" s="16" t="s">
        <v>40</v>
      </c>
      <c r="H31" s="66" t="s">
        <v>41</v>
      </c>
    </row>
    <row r="32">
      <c r="B32" s="1"/>
      <c r="C32" s="1"/>
      <c r="D32" s="1"/>
      <c r="E32" s="43"/>
      <c r="F32" s="43"/>
      <c r="G32" s="16"/>
    </row>
    <row r="33" ht="26.25">
      <c r="B33" s="1" t="s">
        <v>42</v>
      </c>
      <c r="C33" s="1" t="s">
        <v>43</v>
      </c>
      <c r="D33" s="1">
        <v>1.0</v>
      </c>
      <c r="E33" s="43">
        <v>33000.0</v>
      </c>
      <c r="F33" s="43">
        <v>33000.0</v>
      </c>
      <c r="G33" s="16" t="s">
        <v>44</v>
      </c>
      <c r="H33" s="48" t="s">
        <v>45</v>
      </c>
    </row>
    <row r="34">
      <c r="B34" s="1"/>
      <c r="C34" s="1"/>
      <c r="D34" s="1"/>
      <c r="E34" s="43"/>
      <c r="F34" s="1"/>
      <c r="G34" s="16"/>
    </row>
    <row r="35" ht="26.25">
      <c r="B35" s="1" t="s">
        <v>46</v>
      </c>
      <c r="C35" s="1" t="s">
        <v>47</v>
      </c>
      <c r="D35" s="1">
        <v>1.0</v>
      </c>
      <c r="E35" s="43">
        <v>49000.0</v>
      </c>
      <c r="F35" s="43">
        <v>33000.0</v>
      </c>
      <c r="G35" s="16" t="s">
        <v>44</v>
      </c>
      <c r="H35" s="68" t="s">
        <v>45</v>
      </c>
    </row>
    <row r="36">
      <c r="A36" s="1"/>
      <c r="B36" s="1"/>
      <c r="C36" s="1"/>
      <c r="D36" s="1"/>
      <c r="G36" s="2"/>
    </row>
    <row r="37" ht="26.25">
      <c r="A37" s="6" t="s">
        <v>48</v>
      </c>
      <c r="B37" s="69" t="s">
        <v>49</v>
      </c>
      <c r="C37" s="69" t="s">
        <v>50</v>
      </c>
      <c r="D37" s="70" t="s">
        <v>51</v>
      </c>
      <c r="E37" s="71">
        <v>50000.0</v>
      </c>
      <c r="F37" s="72">
        <v>50000.0</v>
      </c>
      <c r="G37" s="73" t="s">
        <v>52</v>
      </c>
      <c r="H37" s="74" t="s">
        <v>53</v>
      </c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</row>
    <row r="38" ht="26.25">
      <c r="B38" s="1" t="s">
        <v>54</v>
      </c>
      <c r="C38" s="1" t="s">
        <v>55</v>
      </c>
      <c r="D38" s="76">
        <v>43164.0</v>
      </c>
      <c r="G38" s="16" t="s">
        <v>57</v>
      </c>
      <c r="H38" s="74" t="s">
        <v>58</v>
      </c>
    </row>
    <row r="39">
      <c r="G39" s="2"/>
    </row>
    <row r="40" ht="39.75">
      <c r="A40" s="6" t="s">
        <v>59</v>
      </c>
      <c r="B40" s="77" t="s">
        <v>60</v>
      </c>
      <c r="C40" s="77" t="s">
        <v>61</v>
      </c>
      <c r="D40" s="77">
        <v>1.0</v>
      </c>
      <c r="E40" s="78">
        <v>10000.0</v>
      </c>
      <c r="F40" s="79">
        <v>15000.0</v>
      </c>
      <c r="G40" s="80" t="s">
        <v>62</v>
      </c>
      <c r="H40" s="81" t="s">
        <v>63</v>
      </c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</row>
    <row r="41" ht="26.25">
      <c r="B41" s="1" t="s">
        <v>64</v>
      </c>
      <c r="C41" s="1" t="s">
        <v>65</v>
      </c>
      <c r="D41" s="1">
        <v>1.0</v>
      </c>
      <c r="E41" s="43">
        <v>10000.0</v>
      </c>
      <c r="F41" s="43">
        <v>15000.0</v>
      </c>
      <c r="G41" s="16" t="s">
        <v>66</v>
      </c>
      <c r="H41" s="82"/>
    </row>
    <row r="42">
      <c r="B42" s="1" t="s">
        <v>67</v>
      </c>
      <c r="C42" s="1" t="s">
        <v>68</v>
      </c>
      <c r="D42" s="1">
        <v>1.0</v>
      </c>
      <c r="E42" s="43">
        <v>10000.0</v>
      </c>
      <c r="F42" s="43">
        <v>15000.0</v>
      </c>
      <c r="G42" s="2"/>
      <c r="H42" s="82"/>
    </row>
    <row r="43">
      <c r="B43" s="1" t="s">
        <v>69</v>
      </c>
      <c r="C43" s="1" t="s">
        <v>70</v>
      </c>
      <c r="D43" s="1">
        <v>1.0</v>
      </c>
      <c r="E43" s="43">
        <v>10000.0</v>
      </c>
      <c r="F43" s="43">
        <v>15000.0</v>
      </c>
      <c r="G43" s="2"/>
      <c r="H43" s="82"/>
    </row>
    <row r="44" ht="26.25">
      <c r="B44" s="1" t="s">
        <v>71</v>
      </c>
      <c r="C44" s="1" t="s">
        <v>72</v>
      </c>
      <c r="D44" s="1">
        <v>1.0</v>
      </c>
      <c r="E44" s="83" t="s">
        <v>73</v>
      </c>
      <c r="F44" s="83" t="s">
        <v>73</v>
      </c>
      <c r="G44" s="2"/>
      <c r="H44" s="77" t="s">
        <v>74</v>
      </c>
    </row>
    <row r="46">
      <c r="E46" s="3" t="s">
        <v>75</v>
      </c>
      <c r="F46" s="84">
        <f>F40+F37+F20+F15+F10+F4</f>
        <v>146650</v>
      </c>
    </row>
  </sheetData>
  <mergeCells count="2">
    <mergeCell ref="A37:A38"/>
    <mergeCell ref="A6:A35"/>
  </mergeCells>
  <hyperlinks>
    <hyperlink r:id="rId1" ref="H4"/>
    <hyperlink r:id="rId2" ref="H6"/>
    <hyperlink r:id="rId3" ref="H12"/>
    <hyperlink r:id="rId4" ref="H17"/>
    <hyperlink r:id="rId5" ref="H22"/>
    <hyperlink r:id="rId6" ref="H31"/>
    <hyperlink r:id="rId7" ref="H33"/>
    <hyperlink r:id="rId8" ref="H35"/>
    <hyperlink r:id="rId9" ref="H37"/>
    <hyperlink r:id="rId10" ref="H38"/>
    <hyperlink r:id="rId11" ref="H40"/>
  </hyperlinks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8.71"/>
    <col customWidth="1" min="2" max="2" width="32.14"/>
    <col customWidth="1" min="3" max="3" width="69.43"/>
    <col customWidth="1" min="4" max="4" width="21.14"/>
    <col customWidth="1" min="5" max="5" width="12.57"/>
    <col customWidth="1" min="6" max="6" width="9.71"/>
    <col customWidth="1" min="7" max="7" width="39.29"/>
    <col customWidth="1" min="8" max="8" width="16.29"/>
  </cols>
  <sheetData>
    <row r="1">
      <c r="A1" s="1"/>
      <c r="B1" s="1" t="s">
        <v>0</v>
      </c>
      <c r="C1" s="1" t="s">
        <v>76</v>
      </c>
      <c r="G1" s="2"/>
    </row>
    <row r="2">
      <c r="G2" s="2"/>
    </row>
    <row r="3">
      <c r="A3" s="3"/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4" t="s">
        <v>7</v>
      </c>
      <c r="H3" s="3" t="s">
        <v>8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48.75">
      <c r="A4" s="6" t="s">
        <v>9</v>
      </c>
      <c r="B4" s="7" t="s">
        <v>10</v>
      </c>
      <c r="C4" s="8" t="s">
        <v>11</v>
      </c>
      <c r="D4" s="9" t="s">
        <v>12</v>
      </c>
      <c r="E4" s="10">
        <v>165.0</v>
      </c>
      <c r="F4" s="11">
        <v>3300.0</v>
      </c>
      <c r="G4" s="12" t="s">
        <v>13</v>
      </c>
      <c r="H4" s="13" t="s">
        <v>14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1"/>
      <c r="B5" s="1"/>
      <c r="C5" s="15"/>
      <c r="D5" s="1"/>
      <c r="G5" s="16"/>
    </row>
    <row r="6" ht="26.25">
      <c r="A6" s="6" t="s">
        <v>15</v>
      </c>
      <c r="B6" s="17" t="s">
        <v>16</v>
      </c>
      <c r="C6" s="18" t="s">
        <v>17</v>
      </c>
      <c r="D6" s="19">
        <v>1.0</v>
      </c>
      <c r="E6" s="20">
        <v>27945.0</v>
      </c>
      <c r="F6" s="21">
        <v>27945.0</v>
      </c>
      <c r="G6" s="22" t="s">
        <v>18</v>
      </c>
      <c r="H6" s="23" t="s">
        <v>19</v>
      </c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>
      <c r="B7" s="25"/>
      <c r="C7" s="26" t="s">
        <v>20</v>
      </c>
      <c r="D7" s="27">
        <v>1.0</v>
      </c>
      <c r="E7" s="28">
        <v>7473.0</v>
      </c>
      <c r="F7" s="29">
        <v>7473.0</v>
      </c>
      <c r="G7" s="22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>
      <c r="B8" s="25"/>
      <c r="C8" s="26" t="s">
        <v>21</v>
      </c>
      <c r="D8" s="27">
        <v>12.0</v>
      </c>
      <c r="E8" s="28">
        <f>F8/D8</f>
        <v>491</v>
      </c>
      <c r="F8" s="29">
        <v>5892.0</v>
      </c>
      <c r="G8" s="22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>
      <c r="B9" s="25"/>
      <c r="C9" s="26" t="s">
        <v>22</v>
      </c>
      <c r="D9" s="27">
        <v>1.0</v>
      </c>
      <c r="E9" s="30">
        <v>1284.0</v>
      </c>
      <c r="F9" s="31">
        <v>1284.0</v>
      </c>
      <c r="G9" s="22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>
      <c r="B10" s="32"/>
      <c r="C10" s="33"/>
      <c r="D10" s="33"/>
      <c r="E10" s="34"/>
      <c r="F10" s="35">
        <f>F6+F7+F8+F9</f>
        <v>42594</v>
      </c>
      <c r="G10" s="22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>
      <c r="B11" s="27"/>
      <c r="C11" s="36"/>
      <c r="D11" s="27"/>
      <c r="E11" s="30"/>
      <c r="F11" s="30"/>
      <c r="G11" s="22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>
      <c r="B12" s="17" t="s">
        <v>24</v>
      </c>
      <c r="C12" s="37" t="s">
        <v>25</v>
      </c>
      <c r="D12" s="19">
        <v>1.0</v>
      </c>
      <c r="E12" s="38">
        <v>19532.0</v>
      </c>
      <c r="F12" s="39">
        <v>19532.0</v>
      </c>
      <c r="G12" s="22" t="s">
        <v>26</v>
      </c>
      <c r="H12" s="23" t="s">
        <v>19</v>
      </c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>
      <c r="B13" s="25"/>
      <c r="C13" s="36" t="s">
        <v>27</v>
      </c>
      <c r="D13" s="27">
        <v>1.0</v>
      </c>
      <c r="E13" s="30">
        <v>0.0</v>
      </c>
      <c r="F13" s="31">
        <v>0.0</v>
      </c>
      <c r="G13" s="22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>
      <c r="B14" s="25"/>
      <c r="C14" s="36" t="s">
        <v>28</v>
      </c>
      <c r="D14" s="27">
        <v>1.0</v>
      </c>
      <c r="E14" s="30">
        <v>1901.0</v>
      </c>
      <c r="F14" s="31">
        <v>1901.0</v>
      </c>
      <c r="G14" s="22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>
      <c r="B15" s="32"/>
      <c r="C15" s="40"/>
      <c r="D15" s="33"/>
      <c r="E15" s="34"/>
      <c r="F15" s="41">
        <f>F12+F14</f>
        <v>21433</v>
      </c>
      <c r="G15" s="22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>
      <c r="B16" s="27"/>
      <c r="C16" s="36"/>
      <c r="D16" s="27"/>
      <c r="E16" s="24"/>
      <c r="F16" s="24"/>
      <c r="G16" s="22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>
      <c r="B17" s="17" t="s">
        <v>29</v>
      </c>
      <c r="C17" s="37" t="s">
        <v>30</v>
      </c>
      <c r="D17" s="19">
        <v>1.0</v>
      </c>
      <c r="E17" s="38">
        <v>12422.0</v>
      </c>
      <c r="F17" s="39">
        <v>12422.0</v>
      </c>
      <c r="G17" s="22" t="s">
        <v>26</v>
      </c>
      <c r="H17" s="23" t="s">
        <v>19</v>
      </c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>
      <c r="B18" s="25"/>
      <c r="C18" s="36" t="s">
        <v>27</v>
      </c>
      <c r="D18" s="27">
        <v>1.0</v>
      </c>
      <c r="E18" s="30">
        <v>0.0</v>
      </c>
      <c r="F18" s="31">
        <v>0.0</v>
      </c>
      <c r="G18" s="22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>
      <c r="B19" s="25"/>
      <c r="C19" s="36" t="s">
        <v>28</v>
      </c>
      <c r="D19" s="27">
        <v>1.0</v>
      </c>
      <c r="E19" s="30">
        <v>1901.0</v>
      </c>
      <c r="F19" s="31">
        <v>1901.0</v>
      </c>
      <c r="G19" s="22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>
      <c r="B20" s="32"/>
      <c r="C20" s="40"/>
      <c r="D20" s="33"/>
      <c r="E20" s="42"/>
      <c r="F20" s="41">
        <f>F17+F19</f>
        <v>14323</v>
      </c>
      <c r="G20" s="22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>
      <c r="B21" s="1"/>
      <c r="C21" s="1"/>
      <c r="D21" s="1"/>
      <c r="E21" s="43"/>
      <c r="F21" s="43"/>
      <c r="G21" s="16"/>
      <c r="H21" s="1"/>
    </row>
    <row r="22" ht="60.0">
      <c r="B22" s="85" t="s">
        <v>31</v>
      </c>
      <c r="C22" s="86" t="s">
        <v>32</v>
      </c>
      <c r="D22" s="86">
        <v>1.0</v>
      </c>
      <c r="E22" s="87">
        <v>27945.0</v>
      </c>
      <c r="F22" s="88">
        <v>27945.0</v>
      </c>
      <c r="G22" s="89" t="s">
        <v>33</v>
      </c>
      <c r="H22" s="48" t="s">
        <v>19</v>
      </c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</row>
    <row r="23">
      <c r="B23" s="91"/>
      <c r="C23" s="92" t="s">
        <v>20</v>
      </c>
      <c r="D23" s="93">
        <v>4.0</v>
      </c>
      <c r="E23" s="94">
        <v>7473.0</v>
      </c>
      <c r="F23" s="95">
        <f>E23*D23</f>
        <v>29892</v>
      </c>
      <c r="G23" s="89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</row>
    <row r="24">
      <c r="B24" s="91"/>
      <c r="C24" s="92" t="s">
        <v>21</v>
      </c>
      <c r="D24" s="93">
        <v>12.0</v>
      </c>
      <c r="E24" s="96">
        <f>F24/D24</f>
        <v>491</v>
      </c>
      <c r="F24" s="97">
        <v>5892.0</v>
      </c>
      <c r="G24" s="89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</row>
    <row r="25">
      <c r="B25" s="91"/>
      <c r="C25" s="92" t="s">
        <v>22</v>
      </c>
      <c r="D25" s="93">
        <v>1.0</v>
      </c>
      <c r="E25" s="94">
        <v>1284.0</v>
      </c>
      <c r="F25" s="97">
        <v>1284.0</v>
      </c>
      <c r="G25" s="89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</row>
    <row r="26">
      <c r="B26" s="91"/>
      <c r="C26" s="93" t="s">
        <v>34</v>
      </c>
      <c r="D26" s="93">
        <v>1.0</v>
      </c>
      <c r="E26" s="94">
        <v>2755.0</v>
      </c>
      <c r="F26" s="97">
        <v>2755.0</v>
      </c>
      <c r="G26" s="89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</row>
    <row r="27">
      <c r="B27" s="91"/>
      <c r="C27" s="93" t="s">
        <v>35</v>
      </c>
      <c r="D27" s="93">
        <v>1.0</v>
      </c>
      <c r="E27" s="94">
        <v>931.0</v>
      </c>
      <c r="F27" s="97">
        <v>931.0</v>
      </c>
      <c r="G27" s="89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</row>
    <row r="28">
      <c r="B28" s="91"/>
      <c r="C28" s="93" t="s">
        <v>36</v>
      </c>
      <c r="D28" s="93">
        <v>0.0</v>
      </c>
      <c r="E28" s="94">
        <v>0.0</v>
      </c>
      <c r="F28" s="97">
        <v>0.0</v>
      </c>
      <c r="G28" s="89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</row>
    <row r="29" ht="26.25">
      <c r="B29" s="98"/>
      <c r="C29" s="99"/>
      <c r="D29" s="99"/>
      <c r="E29" s="100"/>
      <c r="F29" s="101">
        <f>F22+F23+F24+F25</f>
        <v>65013</v>
      </c>
      <c r="G29" s="89" t="s">
        <v>37</v>
      </c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</row>
    <row r="30">
      <c r="B30" s="1"/>
      <c r="C30" s="1"/>
      <c r="D30" s="1"/>
      <c r="G30" s="16"/>
    </row>
    <row r="31">
      <c r="B31" s="58" t="s">
        <v>38</v>
      </c>
      <c r="C31" s="60" t="s">
        <v>39</v>
      </c>
      <c r="D31" s="60">
        <v>1.0</v>
      </c>
      <c r="E31" s="62">
        <v>99955.0</v>
      </c>
      <c r="F31" s="64">
        <v>99955.0</v>
      </c>
      <c r="G31" s="16" t="s">
        <v>40</v>
      </c>
      <c r="H31" s="66" t="s">
        <v>41</v>
      </c>
    </row>
    <row r="32">
      <c r="B32" s="1"/>
      <c r="C32" s="1"/>
      <c r="D32" s="1"/>
      <c r="E32" s="43"/>
      <c r="F32" s="1"/>
      <c r="G32" s="16"/>
    </row>
    <row r="33" ht="26.25">
      <c r="B33" s="1" t="s">
        <v>42</v>
      </c>
      <c r="C33" s="1" t="s">
        <v>43</v>
      </c>
      <c r="D33" s="1">
        <v>1.0</v>
      </c>
      <c r="E33" s="43">
        <v>33000.0</v>
      </c>
      <c r="F33" s="1"/>
      <c r="G33" s="16" t="s">
        <v>44</v>
      </c>
      <c r="H33" s="48" t="s">
        <v>45</v>
      </c>
    </row>
    <row r="34">
      <c r="B34" s="1"/>
      <c r="C34" s="1"/>
      <c r="D34" s="1"/>
      <c r="E34" s="43"/>
      <c r="F34" s="1"/>
      <c r="G34" s="16"/>
    </row>
    <row r="35" ht="26.25">
      <c r="B35" s="1" t="s">
        <v>46</v>
      </c>
      <c r="C35" s="1" t="s">
        <v>47</v>
      </c>
      <c r="D35" s="1">
        <v>1.0</v>
      </c>
      <c r="E35" s="43">
        <v>49000.0</v>
      </c>
      <c r="F35" s="1"/>
      <c r="G35" s="16" t="s">
        <v>44</v>
      </c>
      <c r="H35" s="68" t="s">
        <v>45</v>
      </c>
    </row>
    <row r="36">
      <c r="A36" s="1"/>
      <c r="B36" s="1"/>
      <c r="C36" s="1"/>
      <c r="D36" s="1"/>
      <c r="G36" s="2"/>
    </row>
    <row r="37" ht="26.25">
      <c r="A37" s="6" t="s">
        <v>48</v>
      </c>
      <c r="B37" s="69" t="s">
        <v>49</v>
      </c>
      <c r="C37" s="69" t="s">
        <v>50</v>
      </c>
      <c r="D37" s="70" t="s">
        <v>51</v>
      </c>
      <c r="E37" s="71">
        <v>50000.0</v>
      </c>
      <c r="F37" s="72">
        <v>50000.0</v>
      </c>
      <c r="G37" s="73" t="s">
        <v>52</v>
      </c>
      <c r="H37" s="74" t="s">
        <v>53</v>
      </c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</row>
    <row r="38" ht="26.25">
      <c r="B38" s="1" t="s">
        <v>54</v>
      </c>
      <c r="C38" s="1" t="s">
        <v>55</v>
      </c>
      <c r="D38" s="76">
        <v>43164.0</v>
      </c>
      <c r="G38" s="16" t="s">
        <v>57</v>
      </c>
      <c r="H38" s="74" t="s">
        <v>58</v>
      </c>
    </row>
    <row r="39">
      <c r="G39" s="2"/>
    </row>
    <row r="40" ht="39.75">
      <c r="A40" s="6" t="s">
        <v>59</v>
      </c>
      <c r="B40" s="77" t="s">
        <v>60</v>
      </c>
      <c r="C40" s="77" t="s">
        <v>61</v>
      </c>
      <c r="D40" s="77">
        <v>1.0</v>
      </c>
      <c r="E40" s="78">
        <v>10000.0</v>
      </c>
      <c r="F40" s="79">
        <v>15000.0</v>
      </c>
      <c r="G40" s="80" t="s">
        <v>62</v>
      </c>
      <c r="H40" s="81" t="s">
        <v>63</v>
      </c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</row>
    <row r="41" ht="26.25">
      <c r="B41" s="1" t="s">
        <v>64</v>
      </c>
      <c r="C41" s="1" t="s">
        <v>65</v>
      </c>
      <c r="D41" s="1">
        <v>1.0</v>
      </c>
      <c r="E41" s="43">
        <v>10000.0</v>
      </c>
      <c r="F41" s="43">
        <v>15000.0</v>
      </c>
      <c r="G41" s="16" t="s">
        <v>66</v>
      </c>
      <c r="H41" s="82"/>
    </row>
    <row r="42">
      <c r="B42" s="1" t="s">
        <v>67</v>
      </c>
      <c r="C42" s="1" t="s">
        <v>68</v>
      </c>
      <c r="D42" s="1">
        <v>1.0</v>
      </c>
      <c r="E42" s="43">
        <v>10000.0</v>
      </c>
      <c r="F42" s="43">
        <v>15000.0</v>
      </c>
      <c r="G42" s="2"/>
      <c r="H42" s="82"/>
    </row>
    <row r="43">
      <c r="B43" s="1" t="s">
        <v>69</v>
      </c>
      <c r="C43" s="1" t="s">
        <v>70</v>
      </c>
      <c r="D43" s="1">
        <v>1.0</v>
      </c>
      <c r="E43" s="43">
        <v>10000.0</v>
      </c>
      <c r="F43" s="43">
        <v>15000.0</v>
      </c>
      <c r="G43" s="2"/>
      <c r="H43" s="82"/>
    </row>
    <row r="44" ht="26.25">
      <c r="B44" s="1" t="s">
        <v>71</v>
      </c>
      <c r="C44" s="1" t="s">
        <v>72</v>
      </c>
      <c r="D44" s="1">
        <v>1.0</v>
      </c>
      <c r="E44" s="83" t="s">
        <v>73</v>
      </c>
      <c r="F44" s="83" t="s">
        <v>73</v>
      </c>
      <c r="G44" s="2"/>
      <c r="H44" s="77" t="s">
        <v>74</v>
      </c>
    </row>
    <row r="46">
      <c r="E46" s="3" t="s">
        <v>75</v>
      </c>
      <c r="F46" s="84">
        <f>F40+F37+F20+F15+F10+F4+F29</f>
        <v>211663</v>
      </c>
    </row>
  </sheetData>
  <mergeCells count="2">
    <mergeCell ref="A37:A38"/>
    <mergeCell ref="A6:A35"/>
  </mergeCells>
  <hyperlinks>
    <hyperlink r:id="rId1" ref="H4"/>
    <hyperlink r:id="rId2" ref="H6"/>
    <hyperlink r:id="rId3" ref="H12"/>
    <hyperlink r:id="rId4" ref="H17"/>
    <hyperlink r:id="rId5" ref="H22"/>
    <hyperlink r:id="rId6" ref="H31"/>
    <hyperlink r:id="rId7" ref="H33"/>
    <hyperlink r:id="rId8" ref="H35"/>
    <hyperlink r:id="rId9" ref="H37"/>
    <hyperlink r:id="rId10" ref="H38"/>
    <hyperlink r:id="rId11" ref="H40"/>
  </hyperlinks>
  <drawing r:id="rId1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8.71"/>
    <col customWidth="1" min="2" max="2" width="32.14"/>
    <col customWidth="1" min="3" max="3" width="69.43"/>
    <col customWidth="1" min="4" max="4" width="21.14"/>
    <col customWidth="1" min="5" max="5" width="12.57"/>
    <col customWidth="1" min="6" max="6" width="9.71"/>
    <col customWidth="1" min="7" max="7" width="39.29"/>
    <col customWidth="1" min="8" max="8" width="16.29"/>
  </cols>
  <sheetData>
    <row r="1">
      <c r="A1" s="1"/>
      <c r="B1" s="1" t="s">
        <v>0</v>
      </c>
      <c r="C1" s="1" t="s">
        <v>1</v>
      </c>
      <c r="G1" s="2"/>
    </row>
    <row r="2">
      <c r="G2" s="2"/>
    </row>
    <row r="3">
      <c r="A3" s="3"/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4" t="s">
        <v>7</v>
      </c>
      <c r="H3" s="3" t="s">
        <v>8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48.75">
      <c r="A4" s="6" t="s">
        <v>9</v>
      </c>
      <c r="B4" s="7" t="s">
        <v>10</v>
      </c>
      <c r="C4" s="8" t="s">
        <v>11</v>
      </c>
      <c r="D4" s="9" t="s">
        <v>12</v>
      </c>
      <c r="E4" s="10">
        <v>165.0</v>
      </c>
      <c r="F4" s="11">
        <v>3300.0</v>
      </c>
      <c r="G4" s="12" t="s">
        <v>13</v>
      </c>
      <c r="H4" s="13" t="s">
        <v>14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1"/>
      <c r="B5" s="1"/>
      <c r="C5" s="15"/>
      <c r="D5" s="1"/>
      <c r="G5" s="16"/>
    </row>
    <row r="6" ht="26.25">
      <c r="A6" s="6" t="s">
        <v>15</v>
      </c>
      <c r="B6" s="17" t="s">
        <v>16</v>
      </c>
      <c r="C6" s="18" t="s">
        <v>17</v>
      </c>
      <c r="D6" s="19">
        <v>1.0</v>
      </c>
      <c r="E6" s="20">
        <v>27945.0</v>
      </c>
      <c r="F6" s="21">
        <v>27945.0</v>
      </c>
      <c r="G6" s="22" t="s">
        <v>18</v>
      </c>
      <c r="H6" s="23" t="s">
        <v>19</v>
      </c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>
      <c r="B7" s="25"/>
      <c r="C7" s="26" t="s">
        <v>20</v>
      </c>
      <c r="D7" s="27">
        <v>1.0</v>
      </c>
      <c r="E7" s="28">
        <v>7473.0</v>
      </c>
      <c r="F7" s="29">
        <v>7473.0</v>
      </c>
      <c r="G7" s="22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>
      <c r="B8" s="25"/>
      <c r="C8" s="26" t="s">
        <v>21</v>
      </c>
      <c r="D8" s="27">
        <v>12.0</v>
      </c>
      <c r="E8" s="28">
        <f>F8/D8</f>
        <v>491</v>
      </c>
      <c r="F8" s="29">
        <v>5892.0</v>
      </c>
      <c r="G8" s="22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>
      <c r="B9" s="25"/>
      <c r="C9" s="26" t="s">
        <v>22</v>
      </c>
      <c r="D9" s="27">
        <v>1.0</v>
      </c>
      <c r="E9" s="30">
        <v>1284.0</v>
      </c>
      <c r="F9" s="31">
        <v>1284.0</v>
      </c>
      <c r="G9" s="22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>
      <c r="B10" s="32"/>
      <c r="C10" s="33"/>
      <c r="D10" s="33"/>
      <c r="E10" s="34"/>
      <c r="F10" s="35">
        <f>F6+F7+F8+F9</f>
        <v>42594</v>
      </c>
      <c r="G10" s="22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>
      <c r="B11" s="27"/>
      <c r="C11" s="36"/>
      <c r="D11" s="27"/>
      <c r="E11" s="30"/>
      <c r="F11" s="30"/>
      <c r="G11" s="22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>
      <c r="B12" s="17" t="s">
        <v>24</v>
      </c>
      <c r="C12" s="37" t="s">
        <v>25</v>
      </c>
      <c r="D12" s="19">
        <v>1.0</v>
      </c>
      <c r="E12" s="38">
        <v>19532.0</v>
      </c>
      <c r="F12" s="39">
        <v>19532.0</v>
      </c>
      <c r="G12" s="22" t="s">
        <v>26</v>
      </c>
      <c r="H12" s="23" t="s">
        <v>19</v>
      </c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>
      <c r="B13" s="25"/>
      <c r="C13" s="36" t="s">
        <v>27</v>
      </c>
      <c r="D13" s="27">
        <v>1.0</v>
      </c>
      <c r="E13" s="30">
        <v>0.0</v>
      </c>
      <c r="F13" s="31">
        <v>0.0</v>
      </c>
      <c r="G13" s="22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>
      <c r="B14" s="25"/>
      <c r="C14" s="36" t="s">
        <v>28</v>
      </c>
      <c r="D14" s="27">
        <v>1.0</v>
      </c>
      <c r="E14" s="30">
        <v>1901.0</v>
      </c>
      <c r="F14" s="31">
        <v>1901.0</v>
      </c>
      <c r="G14" s="22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>
      <c r="B15" s="32"/>
      <c r="C15" s="40"/>
      <c r="D15" s="33"/>
      <c r="E15" s="34"/>
      <c r="F15" s="41">
        <f>F12+F14</f>
        <v>21433</v>
      </c>
      <c r="G15" s="22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>
      <c r="B16" s="27"/>
      <c r="C16" s="36"/>
      <c r="D16" s="27"/>
      <c r="E16" s="24"/>
      <c r="F16" s="24"/>
      <c r="G16" s="22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>
      <c r="B17" s="17" t="s">
        <v>29</v>
      </c>
      <c r="C17" s="37" t="s">
        <v>30</v>
      </c>
      <c r="D17" s="19">
        <v>1.0</v>
      </c>
      <c r="E17" s="38">
        <v>12422.0</v>
      </c>
      <c r="F17" s="39">
        <v>12422.0</v>
      </c>
      <c r="G17" s="22" t="s">
        <v>26</v>
      </c>
      <c r="H17" s="23" t="s">
        <v>19</v>
      </c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>
      <c r="B18" s="25"/>
      <c r="C18" s="36" t="s">
        <v>27</v>
      </c>
      <c r="D18" s="27">
        <v>1.0</v>
      </c>
      <c r="E18" s="30">
        <v>0.0</v>
      </c>
      <c r="F18" s="31">
        <v>0.0</v>
      </c>
      <c r="G18" s="22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>
      <c r="B19" s="25"/>
      <c r="C19" s="36" t="s">
        <v>28</v>
      </c>
      <c r="D19" s="27">
        <v>1.0</v>
      </c>
      <c r="E19" s="30">
        <v>1901.0</v>
      </c>
      <c r="F19" s="31">
        <v>1901.0</v>
      </c>
      <c r="G19" s="22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>
      <c r="B20" s="32"/>
      <c r="C20" s="40"/>
      <c r="D20" s="33"/>
      <c r="E20" s="42"/>
      <c r="F20" s="41">
        <f>F17+F19</f>
        <v>14323</v>
      </c>
      <c r="G20" s="22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>
      <c r="B21" s="1"/>
      <c r="C21" s="1"/>
      <c r="D21" s="1"/>
      <c r="E21" s="43"/>
      <c r="F21" s="43"/>
      <c r="G21" s="16"/>
      <c r="H21" s="1"/>
    </row>
    <row r="22" ht="60.0">
      <c r="B22" s="44" t="s">
        <v>31</v>
      </c>
      <c r="C22" s="45" t="s">
        <v>32</v>
      </c>
      <c r="D22" s="45">
        <v>1.0</v>
      </c>
      <c r="E22" s="46">
        <v>27945.0</v>
      </c>
      <c r="F22" s="47">
        <v>27945.0</v>
      </c>
      <c r="G22" s="16" t="s">
        <v>33</v>
      </c>
      <c r="H22" s="48" t="s">
        <v>19</v>
      </c>
    </row>
    <row r="23">
      <c r="B23" s="49"/>
      <c r="C23" s="3" t="s">
        <v>20</v>
      </c>
      <c r="D23" s="1">
        <v>4.0</v>
      </c>
      <c r="E23" s="43">
        <v>7473.0</v>
      </c>
      <c r="F23" s="50">
        <f>E23*D23</f>
        <v>29892</v>
      </c>
      <c r="G23" s="16"/>
    </row>
    <row r="24">
      <c r="B24" s="49"/>
      <c r="C24" s="3" t="s">
        <v>21</v>
      </c>
      <c r="D24" s="1">
        <v>12.0</v>
      </c>
      <c r="E24" s="51">
        <f>F24/D24</f>
        <v>491</v>
      </c>
      <c r="F24" s="52">
        <v>5892.0</v>
      </c>
      <c r="G24" s="16"/>
    </row>
    <row r="25">
      <c r="B25" s="49"/>
      <c r="C25" s="3" t="s">
        <v>22</v>
      </c>
      <c r="D25" s="1">
        <v>1.0</v>
      </c>
      <c r="E25" s="43">
        <v>1284.0</v>
      </c>
      <c r="F25" s="52">
        <v>1284.0</v>
      </c>
      <c r="G25" s="16"/>
    </row>
    <row r="26">
      <c r="B26" s="49"/>
      <c r="C26" s="1" t="s">
        <v>34</v>
      </c>
      <c r="D26" s="1">
        <v>1.0</v>
      </c>
      <c r="E26" s="43">
        <v>2755.0</v>
      </c>
      <c r="F26" s="52">
        <v>2755.0</v>
      </c>
      <c r="G26" s="16"/>
    </row>
    <row r="27">
      <c r="B27" s="49"/>
      <c r="C27" s="1" t="s">
        <v>35</v>
      </c>
      <c r="D27" s="1">
        <v>1.0</v>
      </c>
      <c r="E27" s="43">
        <v>931.0</v>
      </c>
      <c r="F27" s="52">
        <v>931.0</v>
      </c>
      <c r="G27" s="16"/>
    </row>
    <row r="28">
      <c r="B28" s="49"/>
      <c r="C28" s="1" t="s">
        <v>36</v>
      </c>
      <c r="D28" s="1">
        <v>0.0</v>
      </c>
      <c r="E28" s="43">
        <v>0.0</v>
      </c>
      <c r="F28" s="52">
        <v>0.0</v>
      </c>
      <c r="G28" s="16"/>
    </row>
    <row r="29" ht="26.25">
      <c r="B29" s="53"/>
      <c r="C29" s="54"/>
      <c r="D29" s="54"/>
      <c r="E29" s="55"/>
      <c r="F29" s="56">
        <f>F22+F23+F24+F25</f>
        <v>65013</v>
      </c>
      <c r="G29" s="16" t="s">
        <v>37</v>
      </c>
    </row>
    <row r="30">
      <c r="B30" s="1"/>
      <c r="C30" s="1"/>
      <c r="D30" s="1"/>
      <c r="G30" s="16"/>
    </row>
    <row r="31">
      <c r="B31" s="57" t="s">
        <v>38</v>
      </c>
      <c r="C31" s="59" t="s">
        <v>39</v>
      </c>
      <c r="D31" s="59">
        <v>1.0</v>
      </c>
      <c r="E31" s="61">
        <v>99955.0</v>
      </c>
      <c r="F31" s="63">
        <v>99955.0</v>
      </c>
      <c r="G31" s="65" t="s">
        <v>40</v>
      </c>
      <c r="H31" s="66" t="s">
        <v>41</v>
      </c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</row>
    <row r="32">
      <c r="B32" s="1"/>
      <c r="C32" s="1"/>
      <c r="D32" s="1"/>
      <c r="E32" s="43"/>
      <c r="F32" s="1"/>
      <c r="G32" s="16"/>
    </row>
    <row r="33" ht="26.25">
      <c r="B33" s="1" t="s">
        <v>42</v>
      </c>
      <c r="C33" s="1" t="s">
        <v>43</v>
      </c>
      <c r="D33" s="1">
        <v>1.0</v>
      </c>
      <c r="E33" s="43">
        <v>33000.0</v>
      </c>
      <c r="F33" s="1"/>
      <c r="G33" s="16" t="s">
        <v>44</v>
      </c>
      <c r="H33" s="48" t="s">
        <v>45</v>
      </c>
    </row>
    <row r="34">
      <c r="B34" s="1"/>
      <c r="C34" s="1"/>
      <c r="D34" s="1"/>
      <c r="E34" s="43"/>
      <c r="F34" s="1"/>
      <c r="G34" s="16"/>
    </row>
    <row r="35" ht="26.25">
      <c r="B35" s="1" t="s">
        <v>46</v>
      </c>
      <c r="C35" s="1" t="s">
        <v>47</v>
      </c>
      <c r="D35" s="1">
        <v>1.0</v>
      </c>
      <c r="E35" s="43">
        <v>49000.0</v>
      </c>
      <c r="F35" s="1"/>
      <c r="G35" s="16" t="s">
        <v>44</v>
      </c>
      <c r="H35" s="68" t="s">
        <v>45</v>
      </c>
    </row>
    <row r="36">
      <c r="A36" s="1"/>
      <c r="B36" s="1"/>
      <c r="C36" s="1"/>
      <c r="D36" s="1"/>
      <c r="G36" s="2"/>
    </row>
    <row r="37" ht="26.25">
      <c r="A37" s="6" t="s">
        <v>48</v>
      </c>
      <c r="B37" s="69" t="s">
        <v>49</v>
      </c>
      <c r="C37" s="69" t="s">
        <v>50</v>
      </c>
      <c r="D37" s="70" t="s">
        <v>51</v>
      </c>
      <c r="E37" s="71">
        <v>50000.0</v>
      </c>
      <c r="F37" s="72">
        <v>50000.0</v>
      </c>
      <c r="G37" s="73" t="s">
        <v>52</v>
      </c>
      <c r="H37" s="74" t="s">
        <v>53</v>
      </c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</row>
    <row r="38" ht="26.25">
      <c r="B38" s="69" t="s">
        <v>54</v>
      </c>
      <c r="C38" s="69" t="s">
        <v>55</v>
      </c>
      <c r="D38" s="70" t="s">
        <v>56</v>
      </c>
      <c r="E38" s="71">
        <v>50000.0</v>
      </c>
      <c r="F38" s="72">
        <v>50000.0</v>
      </c>
      <c r="G38" s="73" t="s">
        <v>57</v>
      </c>
      <c r="H38" s="74" t="s">
        <v>58</v>
      </c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</row>
    <row r="39">
      <c r="G39" s="2"/>
    </row>
    <row r="40" ht="39.75">
      <c r="A40" s="6" t="s">
        <v>59</v>
      </c>
      <c r="B40" s="77" t="s">
        <v>60</v>
      </c>
      <c r="C40" s="77" t="s">
        <v>61</v>
      </c>
      <c r="D40" s="77">
        <v>1.0</v>
      </c>
      <c r="E40" s="78">
        <v>10000.0</v>
      </c>
      <c r="F40" s="79">
        <v>15000.0</v>
      </c>
      <c r="G40" s="80" t="s">
        <v>62</v>
      </c>
      <c r="H40" s="81" t="s">
        <v>63</v>
      </c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</row>
    <row r="41" ht="26.25">
      <c r="B41" s="1" t="s">
        <v>64</v>
      </c>
      <c r="C41" s="1" t="s">
        <v>65</v>
      </c>
      <c r="D41" s="1">
        <v>1.0</v>
      </c>
      <c r="E41" s="43">
        <v>10000.0</v>
      </c>
      <c r="F41" s="43">
        <v>15000.0</v>
      </c>
      <c r="G41" s="16" t="s">
        <v>66</v>
      </c>
      <c r="H41" s="82"/>
    </row>
    <row r="42">
      <c r="B42" s="1" t="s">
        <v>67</v>
      </c>
      <c r="C42" s="1" t="s">
        <v>68</v>
      </c>
      <c r="D42" s="1">
        <v>1.0</v>
      </c>
      <c r="E42" s="43">
        <v>10000.0</v>
      </c>
      <c r="F42" s="43">
        <v>15000.0</v>
      </c>
      <c r="G42" s="2"/>
      <c r="H42" s="82"/>
    </row>
    <row r="43">
      <c r="B43" s="1" t="s">
        <v>69</v>
      </c>
      <c r="C43" s="1" t="s">
        <v>70</v>
      </c>
      <c r="D43" s="1">
        <v>1.0</v>
      </c>
      <c r="E43" s="43">
        <v>10000.0</v>
      </c>
      <c r="F43" s="43">
        <v>15000.0</v>
      </c>
      <c r="G43" s="2"/>
      <c r="H43" s="82"/>
    </row>
    <row r="44" ht="26.25">
      <c r="B44" s="1" t="s">
        <v>71</v>
      </c>
      <c r="C44" s="1" t="s">
        <v>72</v>
      </c>
      <c r="D44" s="1">
        <v>1.0</v>
      </c>
      <c r="E44" s="83" t="s">
        <v>73</v>
      </c>
      <c r="F44" s="83" t="s">
        <v>73</v>
      </c>
      <c r="G44" s="2"/>
      <c r="H44" s="77" t="s">
        <v>74</v>
      </c>
    </row>
    <row r="46">
      <c r="E46" s="3" t="s">
        <v>75</v>
      </c>
      <c r="F46" s="84">
        <f>F40+F37+F20+F15+F10+F4+F38+F31</f>
        <v>296605</v>
      </c>
    </row>
  </sheetData>
  <mergeCells count="2">
    <mergeCell ref="A37:A38"/>
    <mergeCell ref="A6:A35"/>
  </mergeCells>
  <hyperlinks>
    <hyperlink r:id="rId1" ref="H4"/>
    <hyperlink r:id="rId2" ref="H6"/>
    <hyperlink r:id="rId3" ref="H12"/>
    <hyperlink r:id="rId4" ref="H17"/>
    <hyperlink r:id="rId5" ref="H22"/>
    <hyperlink r:id="rId6" ref="H31"/>
    <hyperlink r:id="rId7" ref="H33"/>
    <hyperlink r:id="rId8" ref="H35"/>
    <hyperlink r:id="rId9" ref="H37"/>
    <hyperlink r:id="rId10" ref="H38"/>
    <hyperlink r:id="rId11" ref="H40"/>
  </hyperlinks>
  <drawing r:id="rId1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8.71"/>
    <col customWidth="1" min="2" max="2" width="32.14"/>
    <col customWidth="1" min="3" max="3" width="69.43"/>
    <col customWidth="1" min="4" max="4" width="21.14"/>
    <col customWidth="1" min="5" max="5" width="12.57"/>
    <col customWidth="1" min="6" max="6" width="9.71"/>
    <col customWidth="1" min="7" max="7" width="39.29"/>
    <col customWidth="1" min="8" max="8" width="16.29"/>
  </cols>
  <sheetData>
    <row r="1">
      <c r="A1" s="1"/>
      <c r="B1" s="1" t="s">
        <v>0</v>
      </c>
      <c r="C1" s="1" t="s">
        <v>77</v>
      </c>
      <c r="G1" s="2"/>
    </row>
    <row r="2">
      <c r="G2" s="2"/>
    </row>
    <row r="3">
      <c r="A3" s="3"/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4" t="s">
        <v>7</v>
      </c>
      <c r="H3" s="3" t="s">
        <v>8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48.75">
      <c r="A4" s="6" t="s">
        <v>9</v>
      </c>
      <c r="B4" s="7" t="s">
        <v>10</v>
      </c>
      <c r="C4" s="8" t="s">
        <v>11</v>
      </c>
      <c r="D4" s="9" t="s">
        <v>12</v>
      </c>
      <c r="E4" s="10">
        <v>165.0</v>
      </c>
      <c r="F4" s="11">
        <v>3300.0</v>
      </c>
      <c r="G4" s="12" t="s">
        <v>13</v>
      </c>
      <c r="H4" s="13" t="s">
        <v>14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1"/>
      <c r="B5" s="1"/>
      <c r="C5" s="15"/>
      <c r="D5" s="1"/>
      <c r="G5" s="16"/>
    </row>
    <row r="6" ht="26.25">
      <c r="A6" s="6" t="s">
        <v>15</v>
      </c>
      <c r="B6" s="17" t="s">
        <v>16</v>
      </c>
      <c r="C6" s="18" t="s">
        <v>17</v>
      </c>
      <c r="D6" s="19">
        <v>1.0</v>
      </c>
      <c r="E6" s="20">
        <v>27945.0</v>
      </c>
      <c r="F6" s="21">
        <v>27945.0</v>
      </c>
      <c r="G6" s="22" t="s">
        <v>18</v>
      </c>
      <c r="H6" s="23" t="s">
        <v>19</v>
      </c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>
      <c r="B7" s="25"/>
      <c r="C7" s="26" t="s">
        <v>20</v>
      </c>
      <c r="D7" s="27">
        <v>1.0</v>
      </c>
      <c r="E7" s="28">
        <v>7473.0</v>
      </c>
      <c r="F7" s="29">
        <v>7473.0</v>
      </c>
      <c r="G7" s="22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>
      <c r="B8" s="25"/>
      <c r="C8" s="26" t="s">
        <v>21</v>
      </c>
      <c r="D8" s="27">
        <v>12.0</v>
      </c>
      <c r="E8" s="28">
        <f>F8/D8</f>
        <v>491</v>
      </c>
      <c r="F8" s="29">
        <v>5892.0</v>
      </c>
      <c r="G8" s="22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>
      <c r="B9" s="25"/>
      <c r="C9" s="26" t="s">
        <v>22</v>
      </c>
      <c r="D9" s="27">
        <v>1.0</v>
      </c>
      <c r="E9" s="30">
        <v>1284.0</v>
      </c>
      <c r="F9" s="31">
        <v>1284.0</v>
      </c>
      <c r="G9" s="22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>
      <c r="B10" s="32"/>
      <c r="C10" s="33"/>
      <c r="D10" s="40">
        <v>10.0</v>
      </c>
      <c r="E10" s="34"/>
      <c r="F10" s="35">
        <f>(F6+F7+F8+F9)*10</f>
        <v>425940</v>
      </c>
      <c r="G10" s="22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>
      <c r="B11" s="27"/>
      <c r="C11" s="36"/>
      <c r="D11" s="27"/>
      <c r="E11" s="30"/>
      <c r="F11" s="30"/>
      <c r="G11" s="22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>
      <c r="B12" s="17" t="s">
        <v>24</v>
      </c>
      <c r="C12" s="37" t="s">
        <v>25</v>
      </c>
      <c r="D12" s="19">
        <v>1.0</v>
      </c>
      <c r="E12" s="38">
        <v>19532.0</v>
      </c>
      <c r="F12" s="39">
        <v>19532.0</v>
      </c>
      <c r="G12" s="22" t="s">
        <v>26</v>
      </c>
      <c r="H12" s="23" t="s">
        <v>19</v>
      </c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>
      <c r="B13" s="25"/>
      <c r="C13" s="36" t="s">
        <v>27</v>
      </c>
      <c r="D13" s="27">
        <v>1.0</v>
      </c>
      <c r="E13" s="30">
        <v>0.0</v>
      </c>
      <c r="F13" s="31">
        <v>0.0</v>
      </c>
      <c r="G13" s="22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>
      <c r="B14" s="25"/>
      <c r="C14" s="36" t="s">
        <v>28</v>
      </c>
      <c r="D14" s="27">
        <v>1.0</v>
      </c>
      <c r="E14" s="30">
        <v>1901.0</v>
      </c>
      <c r="F14" s="31">
        <v>1901.0</v>
      </c>
      <c r="G14" s="22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>
      <c r="B15" s="32"/>
      <c r="C15" s="40"/>
      <c r="D15" s="33"/>
      <c r="E15" s="34"/>
      <c r="F15" s="41">
        <f>F12+F14</f>
        <v>21433</v>
      </c>
      <c r="G15" s="22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>
      <c r="B16" s="27"/>
      <c r="C16" s="36"/>
      <c r="D16" s="27"/>
      <c r="E16" s="24"/>
      <c r="F16" s="24"/>
      <c r="G16" s="22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>
      <c r="B17" s="17" t="s">
        <v>29</v>
      </c>
      <c r="C17" s="37" t="s">
        <v>30</v>
      </c>
      <c r="D17" s="19">
        <v>1.0</v>
      </c>
      <c r="E17" s="38">
        <v>12422.0</v>
      </c>
      <c r="F17" s="39">
        <v>12422.0</v>
      </c>
      <c r="G17" s="22" t="s">
        <v>26</v>
      </c>
      <c r="H17" s="23" t="s">
        <v>19</v>
      </c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>
      <c r="B18" s="25"/>
      <c r="C18" s="36" t="s">
        <v>27</v>
      </c>
      <c r="D18" s="27">
        <v>1.0</v>
      </c>
      <c r="E18" s="30">
        <v>0.0</v>
      </c>
      <c r="F18" s="31">
        <v>0.0</v>
      </c>
      <c r="G18" s="22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>
      <c r="B19" s="25"/>
      <c r="C19" s="36" t="s">
        <v>28</v>
      </c>
      <c r="D19" s="27">
        <v>1.0</v>
      </c>
      <c r="E19" s="30">
        <v>1901.0</v>
      </c>
      <c r="F19" s="31">
        <v>1901.0</v>
      </c>
      <c r="G19" s="22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>
      <c r="B20" s="32"/>
      <c r="C20" s="40"/>
      <c r="D20" s="33"/>
      <c r="E20" s="42"/>
      <c r="F20" s="41">
        <f>F17+F19</f>
        <v>14323</v>
      </c>
      <c r="G20" s="22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>
      <c r="B21" s="1"/>
      <c r="C21" s="1"/>
      <c r="D21" s="1"/>
      <c r="E21" s="43"/>
      <c r="F21" s="43"/>
      <c r="G21" s="16"/>
      <c r="H21" s="1"/>
    </row>
    <row r="22" ht="60.0">
      <c r="B22" s="44" t="s">
        <v>31</v>
      </c>
      <c r="C22" s="45" t="s">
        <v>32</v>
      </c>
      <c r="D22" s="45">
        <v>1.0</v>
      </c>
      <c r="E22" s="46">
        <v>27945.0</v>
      </c>
      <c r="F22" s="47">
        <v>27945.0</v>
      </c>
      <c r="G22" s="16" t="s">
        <v>33</v>
      </c>
      <c r="H22" s="48" t="s">
        <v>19</v>
      </c>
    </row>
    <row r="23">
      <c r="B23" s="49"/>
      <c r="C23" s="3" t="s">
        <v>20</v>
      </c>
      <c r="D23" s="1">
        <v>4.0</v>
      </c>
      <c r="E23" s="43">
        <v>7473.0</v>
      </c>
      <c r="F23" s="50">
        <f>E23*D23</f>
        <v>29892</v>
      </c>
      <c r="G23" s="16"/>
    </row>
    <row r="24">
      <c r="B24" s="49"/>
      <c r="C24" s="3" t="s">
        <v>21</v>
      </c>
      <c r="D24" s="1">
        <v>12.0</v>
      </c>
      <c r="E24" s="51">
        <f>F24/D24</f>
        <v>491</v>
      </c>
      <c r="F24" s="52">
        <v>5892.0</v>
      </c>
      <c r="G24" s="16"/>
    </row>
    <row r="25">
      <c r="B25" s="49"/>
      <c r="C25" s="3" t="s">
        <v>22</v>
      </c>
      <c r="D25" s="1">
        <v>1.0</v>
      </c>
      <c r="E25" s="43">
        <v>1284.0</v>
      </c>
      <c r="F25" s="52">
        <v>1284.0</v>
      </c>
      <c r="G25" s="16"/>
    </row>
    <row r="26">
      <c r="B26" s="49"/>
      <c r="C26" s="1" t="s">
        <v>34</v>
      </c>
      <c r="D26" s="1">
        <v>1.0</v>
      </c>
      <c r="E26" s="43">
        <v>2755.0</v>
      </c>
      <c r="F26" s="52">
        <v>2755.0</v>
      </c>
      <c r="G26" s="16"/>
    </row>
    <row r="27">
      <c r="B27" s="49"/>
      <c r="C27" s="1" t="s">
        <v>35</v>
      </c>
      <c r="D27" s="1">
        <v>1.0</v>
      </c>
      <c r="E27" s="43">
        <v>931.0</v>
      </c>
      <c r="F27" s="52">
        <v>931.0</v>
      </c>
      <c r="G27" s="16"/>
    </row>
    <row r="28">
      <c r="B28" s="49"/>
      <c r="C28" s="1" t="s">
        <v>36</v>
      </c>
      <c r="D28" s="1">
        <v>0.0</v>
      </c>
      <c r="E28" s="43">
        <v>0.0</v>
      </c>
      <c r="F28" s="52">
        <v>0.0</v>
      </c>
      <c r="G28" s="16"/>
    </row>
    <row r="29" ht="26.25">
      <c r="B29" s="53"/>
      <c r="C29" s="54"/>
      <c r="D29" s="54"/>
      <c r="E29" s="55"/>
      <c r="F29" s="56">
        <f>F22+F23+F24+F25</f>
        <v>65013</v>
      </c>
      <c r="G29" s="16" t="s">
        <v>37</v>
      </c>
    </row>
    <row r="30">
      <c r="B30" s="1"/>
      <c r="C30" s="1"/>
      <c r="D30" s="1"/>
      <c r="G30" s="16"/>
    </row>
    <row r="31">
      <c r="B31" s="57" t="s">
        <v>38</v>
      </c>
      <c r="C31" s="59" t="s">
        <v>39</v>
      </c>
      <c r="D31" s="59">
        <v>2.0</v>
      </c>
      <c r="E31" s="61">
        <v>99955.0</v>
      </c>
      <c r="F31" s="63">
        <f>E31*D31</f>
        <v>199910</v>
      </c>
      <c r="G31" s="65" t="s">
        <v>40</v>
      </c>
      <c r="H31" s="66" t="s">
        <v>41</v>
      </c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</row>
    <row r="32">
      <c r="B32" s="1"/>
      <c r="C32" s="1"/>
      <c r="D32" s="1"/>
      <c r="E32" s="43"/>
      <c r="F32" s="1"/>
      <c r="G32" s="16"/>
    </row>
    <row r="33" ht="26.25">
      <c r="B33" s="1" t="s">
        <v>42</v>
      </c>
      <c r="C33" s="1" t="s">
        <v>43</v>
      </c>
      <c r="D33" s="1">
        <v>1.0</v>
      </c>
      <c r="E33" s="43">
        <v>33000.0</v>
      </c>
      <c r="F33" s="43">
        <v>33000.0</v>
      </c>
      <c r="G33" s="16" t="s">
        <v>44</v>
      </c>
      <c r="H33" s="48" t="s">
        <v>45</v>
      </c>
    </row>
    <row r="34">
      <c r="B34" s="1"/>
      <c r="C34" s="1"/>
      <c r="D34" s="1"/>
      <c r="E34" s="43"/>
      <c r="F34" s="1"/>
      <c r="G34" s="16"/>
    </row>
    <row r="35" ht="26.25">
      <c r="B35" s="102" t="s">
        <v>46</v>
      </c>
      <c r="C35" s="102" t="s">
        <v>47</v>
      </c>
      <c r="D35" s="102">
        <v>5.0</v>
      </c>
      <c r="E35" s="103">
        <v>49000.0</v>
      </c>
      <c r="F35" s="103">
        <f>E35*D35</f>
        <v>245000</v>
      </c>
      <c r="G35" s="16" t="s">
        <v>44</v>
      </c>
      <c r="H35" s="68" t="s">
        <v>45</v>
      </c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</row>
    <row r="36">
      <c r="A36" s="1"/>
      <c r="B36" s="1"/>
      <c r="C36" s="1"/>
      <c r="D36" s="1"/>
      <c r="G36" s="2"/>
    </row>
    <row r="37" ht="26.25">
      <c r="A37" s="6" t="s">
        <v>48</v>
      </c>
      <c r="B37" s="69" t="s">
        <v>49</v>
      </c>
      <c r="C37" s="69" t="s">
        <v>50</v>
      </c>
      <c r="D37" s="70" t="s">
        <v>78</v>
      </c>
      <c r="E37" s="71">
        <v>50000.0</v>
      </c>
      <c r="F37" s="72">
        <v>200000.0</v>
      </c>
      <c r="G37" s="73" t="s">
        <v>52</v>
      </c>
      <c r="H37" s="74" t="s">
        <v>53</v>
      </c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</row>
    <row r="38" ht="26.25">
      <c r="B38" s="69" t="s">
        <v>54</v>
      </c>
      <c r="C38" s="69" t="s">
        <v>55</v>
      </c>
      <c r="D38" s="70" t="s">
        <v>79</v>
      </c>
      <c r="E38" s="71">
        <v>50000.0</v>
      </c>
      <c r="F38" s="72">
        <v>500000.0</v>
      </c>
      <c r="G38" s="73" t="s">
        <v>57</v>
      </c>
      <c r="H38" s="74" t="s">
        <v>58</v>
      </c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</row>
    <row r="39">
      <c r="G39" s="2"/>
    </row>
    <row r="40" ht="37.5">
      <c r="A40" s="6" t="s">
        <v>59</v>
      </c>
      <c r="B40" s="77" t="s">
        <v>60</v>
      </c>
      <c r="C40" s="77" t="s">
        <v>61</v>
      </c>
      <c r="D40" s="77">
        <v>1.0</v>
      </c>
      <c r="E40" s="78">
        <v>10000.0</v>
      </c>
      <c r="F40" s="79">
        <v>15000.0</v>
      </c>
      <c r="G40" s="80" t="s">
        <v>62</v>
      </c>
      <c r="H40" s="81" t="s">
        <v>63</v>
      </c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</row>
    <row r="41" ht="26.25">
      <c r="B41" s="77" t="s">
        <v>64</v>
      </c>
      <c r="C41" s="77" t="s">
        <v>65</v>
      </c>
      <c r="D41" s="77">
        <v>1.0</v>
      </c>
      <c r="E41" s="78">
        <v>10000.0</v>
      </c>
      <c r="F41" s="78">
        <v>15000.0</v>
      </c>
      <c r="G41" s="80" t="s">
        <v>66</v>
      </c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</row>
    <row r="42">
      <c r="B42" s="77" t="s">
        <v>67</v>
      </c>
      <c r="C42" s="77" t="s">
        <v>68</v>
      </c>
      <c r="D42" s="77">
        <v>1.0</v>
      </c>
      <c r="E42" s="78">
        <v>10000.0</v>
      </c>
      <c r="F42" s="78">
        <v>15000.0</v>
      </c>
      <c r="G42" s="105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</row>
    <row r="43">
      <c r="B43" s="77" t="s">
        <v>69</v>
      </c>
      <c r="C43" s="77" t="s">
        <v>70</v>
      </c>
      <c r="D43" s="77">
        <v>1.0</v>
      </c>
      <c r="E43" s="78">
        <v>10000.0</v>
      </c>
      <c r="F43" s="78">
        <v>15000.0</v>
      </c>
      <c r="G43" s="105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</row>
    <row r="44" ht="26.25">
      <c r="B44" s="77" t="s">
        <v>71</v>
      </c>
      <c r="C44" s="77" t="s">
        <v>72</v>
      </c>
      <c r="D44" s="77">
        <v>1.0</v>
      </c>
      <c r="E44" s="106" t="s">
        <v>73</v>
      </c>
      <c r="F44" s="106" t="s">
        <v>73</v>
      </c>
      <c r="G44" s="105"/>
      <c r="H44" s="77" t="s">
        <v>74</v>
      </c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</row>
    <row r="46">
      <c r="E46" s="3" t="s">
        <v>75</v>
      </c>
      <c r="F46" s="84">
        <f>F40+F37+F20+F15+F10+F4+F38+F31+F35+F41+F42+F43</f>
        <v>1669906</v>
      </c>
    </row>
  </sheetData>
  <mergeCells count="3">
    <mergeCell ref="A37:A38"/>
    <mergeCell ref="A6:A35"/>
    <mergeCell ref="A40:A44"/>
  </mergeCells>
  <hyperlinks>
    <hyperlink r:id="rId1" ref="H4"/>
    <hyperlink r:id="rId2" ref="H6"/>
    <hyperlink r:id="rId3" ref="H12"/>
    <hyperlink r:id="rId4" ref="H17"/>
    <hyperlink r:id="rId5" ref="H22"/>
    <hyperlink r:id="rId6" ref="H31"/>
    <hyperlink r:id="rId7" ref="H33"/>
    <hyperlink r:id="rId8" ref="H35"/>
    <hyperlink r:id="rId9" ref="H37"/>
    <hyperlink r:id="rId10" ref="H38"/>
    <hyperlink r:id="rId11" ref="H40"/>
  </hyperlinks>
  <drawing r:id="rId12"/>
</worksheet>
</file>