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defaultThemeVersion="124226"/>
  <xr:revisionPtr revIDLastSave="0" documentId="13_ncr:1_{BA8029B3-4C44-4963-B25C-9B72B88FF10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Список" sheetId="1" r:id="rId1"/>
    <sheet name="Заказы" sheetId="2" r:id="rId2"/>
  </sheets>
  <externalReferences>
    <externalReference r:id="rId3"/>
  </externalReferences>
  <definedNames>
    <definedName name="_xlnm._FilterDatabase" localSheetId="1" hidden="1">[1]Лист3!$A$1:$B$1</definedName>
    <definedName name="_xlnm._FilterDatabase" localSheetId="0" hidden="1">Список!$A$7:$P$149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P142" i="1"/>
  <c r="P135" i="1"/>
  <c r="P126" i="1"/>
  <c r="P64" i="1" l="1"/>
  <c r="H111" i="1" l="1"/>
  <c r="H4" i="1" s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I1" i="1" l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 l="1"/>
  <c r="G8" i="1"/>
  <c r="G64" i="1" s="1"/>
  <c r="P63" i="1"/>
  <c r="P65" i="1"/>
  <c r="F4" i="1"/>
  <c r="E4" i="1"/>
  <c r="F1" i="1" s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F2" i="1" l="1"/>
  <c r="P62" i="1" l="1"/>
  <c r="P50" i="1" l="1"/>
  <c r="P51" i="1"/>
  <c r="P52" i="1"/>
  <c r="P53" i="1"/>
  <c r="P54" i="1"/>
  <c r="P55" i="1"/>
  <c r="P56" i="1"/>
  <c r="P57" i="1"/>
  <c r="P58" i="1"/>
  <c r="P59" i="1"/>
  <c r="P60" i="1"/>
  <c r="P61" i="1"/>
  <c r="N4" i="1" l="1"/>
  <c r="P48" i="1" l="1"/>
  <c r="P49" i="1"/>
  <c r="P41" i="1"/>
  <c r="P42" i="1"/>
  <c r="P43" i="1"/>
  <c r="P44" i="1"/>
  <c r="P45" i="1"/>
  <c r="P46" i="1"/>
  <c r="P47" i="1"/>
  <c r="P29" i="1"/>
  <c r="P30" i="1"/>
  <c r="P31" i="1"/>
  <c r="P32" i="1"/>
  <c r="P33" i="1"/>
  <c r="P34" i="1"/>
  <c r="P35" i="1"/>
  <c r="P36" i="1"/>
  <c r="P37" i="1"/>
  <c r="P38" i="1"/>
  <c r="P39" i="1"/>
  <c r="P40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8" i="1"/>
  <c r="M4" i="1" l="1"/>
  <c r="B4" i="1" l="1"/>
  <c r="B3" i="1"/>
  <c r="B5" i="1" l="1"/>
  <c r="K4" i="1"/>
  <c r="L4" i="1" l="1"/>
</calcChain>
</file>

<file path=xl/sharedStrings.xml><?xml version="1.0" encoding="utf-8"?>
<sst xmlns="http://schemas.openxmlformats.org/spreadsheetml/2006/main" count="637" uniqueCount="279">
  <si>
    <t>Счет</t>
  </si>
  <si>
    <t>Без НДС</t>
  </si>
  <si>
    <t>С НДС</t>
  </si>
  <si>
    <t>Карточка</t>
  </si>
  <si>
    <t>Закрытие (месяц)</t>
  </si>
  <si>
    <t>Работы</t>
  </si>
  <si>
    <t>Ростест</t>
  </si>
  <si>
    <t>Дата оплаты счета (месяц)</t>
  </si>
  <si>
    <t>Кол-во</t>
  </si>
  <si>
    <t>Стоимость, Без НДС</t>
  </si>
  <si>
    <t>Стоимость, с НДС</t>
  </si>
  <si>
    <t>Акт</t>
  </si>
  <si>
    <t>СФ</t>
  </si>
  <si>
    <t>Справка</t>
  </si>
  <si>
    <t>№ заявки</t>
  </si>
  <si>
    <t>№ пп</t>
  </si>
  <si>
    <t>Остаток по лимиту (без НДС)</t>
  </si>
  <si>
    <t>Остаток по лимиту (с НДС)</t>
  </si>
  <si>
    <t>Всего с НДС 
(по договору)</t>
  </si>
  <si>
    <t>Всего без НДС 
(по договору)</t>
  </si>
  <si>
    <t>Остаток по счетам
(без НДС/с НДС)</t>
  </si>
  <si>
    <t>Всего по счетам
(без НДС/с НДС)</t>
  </si>
  <si>
    <t>Всего по заявкам
(без НДС/с НДС)</t>
  </si>
  <si>
    <t>Закрытие (дата)</t>
  </si>
  <si>
    <t>31.05.2023</t>
  </si>
  <si>
    <t>№1000-0000025570</t>
  </si>
  <si>
    <t>№1000/0000025304</t>
  </si>
  <si>
    <t>№1000-0000027967</t>
  </si>
  <si>
    <t>№1000/0000027696</t>
  </si>
  <si>
    <t>09.06.2023</t>
  </si>
  <si>
    <t>08.06.2023</t>
  </si>
  <si>
    <t>№1000/0000027252</t>
  </si>
  <si>
    <t>№1000-0000027523</t>
  </si>
  <si>
    <t>30.06.2023</t>
  </si>
  <si>
    <t>№1000-0000033041</t>
  </si>
  <si>
    <t>№1000/0000032745</t>
  </si>
  <si>
    <t>28.07.2023</t>
  </si>
  <si>
    <t>№1000-0000039995</t>
  </si>
  <si>
    <t>№1000/0000039679</t>
  </si>
  <si>
    <t>Остаток по заявкам
(без НДС/с НДС)</t>
  </si>
  <si>
    <t>28.09.2023</t>
  </si>
  <si>
    <t>№1000-0000055454</t>
  </si>
  <si>
    <t>№1000/0000055450</t>
  </si>
  <si>
    <t>21.08.2023</t>
  </si>
  <si>
    <t>№1000-0000042785</t>
  </si>
  <si>
    <t>№1000-0000046146</t>
  </si>
  <si>
    <t>№1000-0000046002</t>
  </si>
  <si>
    <t>№1000/0000042465</t>
  </si>
  <si>
    <t>№1000/0000045821</t>
  </si>
  <si>
    <t>№1000/0000045679</t>
  </si>
  <si>
    <t>Остаток</t>
  </si>
  <si>
    <t>1000-150/004958 от 25.03.2024</t>
  </si>
  <si>
    <t>0100/2024/1818 от 19.03.2024</t>
  </si>
  <si>
    <t>0600-004489</t>
  </si>
  <si>
    <t>0600-004499</t>
  </si>
  <si>
    <t>0600-004483</t>
  </si>
  <si>
    <t>0600-004487</t>
  </si>
  <si>
    <t>0600-004502</t>
  </si>
  <si>
    <t>0600-004496</t>
  </si>
  <si>
    <t>0600-004495</t>
  </si>
  <si>
    <t>0600-004486</t>
  </si>
  <si>
    <t>0600-004490</t>
  </si>
  <si>
    <t>0600-004481</t>
  </si>
  <si>
    <t>Газосигнализатор ИГС-98 Комета-М-4</t>
  </si>
  <si>
    <t>Комплект дозиметров прямопоказывающих ДДГ-01Д</t>
  </si>
  <si>
    <t>Комплект дозиметров ИД-1</t>
  </si>
  <si>
    <t>Дозиметр гамма-излучения ДКГ-03Д "Грач"</t>
  </si>
  <si>
    <t>В работе</t>
  </si>
  <si>
    <t>Преобразователь расхода вихреакустический Метран-305ПР</t>
  </si>
  <si>
    <t>Рейка нивелирная инварная GPCL-2</t>
  </si>
  <si>
    <t>Нивелир электронный Leica LS15 0,3</t>
  </si>
  <si>
    <t>Тахеометр электронный Leica TS11 I 3" R1000</t>
  </si>
  <si>
    <t>Счетчик-расходомер массовый Micro Motion</t>
  </si>
  <si>
    <t>Преобразователь давления эталонный ПДЭ-020-ДИ-180</t>
  </si>
  <si>
    <t>Преобразователь давления эталонный ПДЭ-020-ДИВ-350</t>
  </si>
  <si>
    <t>Преобразователь давления эталонный ПДЭ-020-ДИ-160</t>
  </si>
  <si>
    <t>Газоанализатор ДАГ-510</t>
  </si>
  <si>
    <t>Адгезиметр гидравлический ELCOMETER 108</t>
  </si>
  <si>
    <t>Электроискровой дефектоскоп Elcometer-236</t>
  </si>
  <si>
    <t>Анемометр сигнальный цифровой АСЦ-3</t>
  </si>
  <si>
    <t>Газоанализатор Колион-1В-06</t>
  </si>
  <si>
    <t>Трубка дифференциальная testo мод. "Пито-Прандтля"</t>
  </si>
  <si>
    <t>Ареометр общего назначения АОН-1</t>
  </si>
  <si>
    <t>Анализатор содержания нефтепродуктов в воде лабораторный АН-2</t>
  </si>
  <si>
    <t>Барометр-анероид метеорологический БАММ-1</t>
  </si>
  <si>
    <t>Гигрометр точки росы Michell Instruments TRANSMET I.S.</t>
  </si>
  <si>
    <t>Колориметр фотоэлектрический КФК-2</t>
  </si>
  <si>
    <t>Анализатор жидкости Эксперт-001-4</t>
  </si>
  <si>
    <t>Термометр стеклянный TGL</t>
  </si>
  <si>
    <t>Преобразователь измерительный температуры и влажности ИПТВ-206</t>
  </si>
  <si>
    <t>Психрометр аспирационный М-34-М</t>
  </si>
  <si>
    <t>Термометр стеклянный ТЛ-2</t>
  </si>
  <si>
    <t>Термометр ртутный стеклянный лабораторный ТЛ-4</t>
  </si>
  <si>
    <t>Клещи электроизмерительные APPA-36RII</t>
  </si>
  <si>
    <t>Измеритель параметров устройств заземления MRU-101</t>
  </si>
  <si>
    <t>Измеритель-регистратор напряжений многоканальный ИР-1 Менделеевец</t>
  </si>
  <si>
    <t>Мегаомметр ЭС0202/2-Г</t>
  </si>
  <si>
    <t>Мультиметр цифровой MY-68</t>
  </si>
  <si>
    <t>Весы электронные медицинские ВЭМ-150-"Масса-К"</t>
  </si>
  <si>
    <t>Весы электронные настольные МК-32.2-С21</t>
  </si>
  <si>
    <t>Весы электронные ТВ-M-300.2-A3</t>
  </si>
  <si>
    <t>Манометр деформационный образцовый с условной шкалой МО</t>
  </si>
  <si>
    <t>0600-004479</t>
  </si>
  <si>
    <t>0600-004474</t>
  </si>
  <si>
    <t>0600-004485</t>
  </si>
  <si>
    <t>0600-004501</t>
  </si>
  <si>
    <t>0600-004503</t>
  </si>
  <si>
    <t>0600-004477</t>
  </si>
  <si>
    <t>Дальномер лазерный Leica DISTO D510</t>
  </si>
  <si>
    <t>Нивелир с компенсатором NA 730</t>
  </si>
  <si>
    <t>Гиря класса точности E1, E2, F1, F2 и M1 гиря 500 г F2</t>
  </si>
  <si>
    <t>Набор граммовых гирь 2-го класса Г-2-210</t>
  </si>
  <si>
    <t>апрель</t>
  </si>
  <si>
    <t>25-24-555</t>
  </si>
  <si>
    <t>май</t>
  </si>
  <si>
    <t>Весы электронные ТВ-М-300.2-А3</t>
  </si>
  <si>
    <t>Весы электронные тензометрические для статического взвешивания МТ 30 МЖА (5/10; 230х320)</t>
  </si>
  <si>
    <t>Измеритель потенциала поляризационного ИПП-1</t>
  </si>
  <si>
    <t>Мультиметр цифровой Fluke 27</t>
  </si>
  <si>
    <t>Магазин сопротивления Р4831</t>
  </si>
  <si>
    <t>Динамометр электронный переносной АЦД/1Р-5/1И-2</t>
  </si>
  <si>
    <t>Термогигрометр ИВА-6А-КП-Д (температура, влажность, давление)</t>
  </si>
  <si>
    <t>Счетчики жидкости СЖ-ППТ-32</t>
  </si>
  <si>
    <t>0600-006553</t>
  </si>
  <si>
    <t>0600-006554</t>
  </si>
  <si>
    <t>0600-006556</t>
  </si>
  <si>
    <t>0600-006551</t>
  </si>
  <si>
    <t>0600-006821</t>
  </si>
  <si>
    <t>1000-150/011630 от 27.06.2024</t>
  </si>
  <si>
    <t>июнь</t>
  </si>
  <si>
    <t>—</t>
  </si>
  <si>
    <t>АОН-1</t>
  </si>
  <si>
    <t>Ареометр для нефти АНТ-2</t>
  </si>
  <si>
    <t>Ареометр для спирта АСПТ</t>
  </si>
  <si>
    <t>Ротаметр РМ-0,63ГУЗ</t>
  </si>
  <si>
    <t>Счетчик газа барабанный TG-3</t>
  </si>
  <si>
    <t>Анализатор растворенного кислорода МАРК-409/1</t>
  </si>
  <si>
    <t>Вискозиметр капиллярный стеклянный ВПЖ-2</t>
  </si>
  <si>
    <t>ВПЖ-2</t>
  </si>
  <si>
    <t>Прибор комбинированный Testo 622</t>
  </si>
  <si>
    <t>Testo 622</t>
  </si>
  <si>
    <t>Секундомер механический СОСпр</t>
  </si>
  <si>
    <t>СОСпр</t>
  </si>
  <si>
    <t>Анализатор жидкости кондуктометрический inoLab Cond мод. 720</t>
  </si>
  <si>
    <t>inoLab Cond мод. 720</t>
  </si>
  <si>
    <t>pH-метр ЭКСПЕРТ-pH</t>
  </si>
  <si>
    <t>ЭКСПЕРТ-pH</t>
  </si>
  <si>
    <t>Дозатор автоматический одноканальный Дозатор автоматический с варьируемым объемом дозирования, (1-50000) мкл</t>
  </si>
  <si>
    <t>Дозатор автоматический с варьируемым объемом дозирования, (1-50000) мкл</t>
  </si>
  <si>
    <t>Дозатор пипеточный одноканальный ДПОП-1-1-10</t>
  </si>
  <si>
    <t>ДПОП-1-1-10</t>
  </si>
  <si>
    <t>Рулетка измерительная металлическая YC50/5</t>
  </si>
  <si>
    <t>YC50/5</t>
  </si>
  <si>
    <t>Рейка нивелирная РН 3</t>
  </si>
  <si>
    <t>РН 3</t>
  </si>
  <si>
    <t>Leica DISTO D510</t>
  </si>
  <si>
    <t>Набор шаблонов радиусных № 3</t>
  </si>
  <si>
    <t>№ 3</t>
  </si>
  <si>
    <t>Набор шаблонов радиусных № 1</t>
  </si>
  <si>
    <t>№ 1</t>
  </si>
  <si>
    <t>Линейка измерительная металлическая 150 мм</t>
  </si>
  <si>
    <t>150 мм</t>
  </si>
  <si>
    <t>Рулетка измерительная металлическая 3 м</t>
  </si>
  <si>
    <t>3 м</t>
  </si>
  <si>
    <t>Штангенциркуль торговой марки "GRIFF" с отсчетом по нониусу двусторонний без глубиномера</t>
  </si>
  <si>
    <t>с отсчетом по нониусу двусторонний без глубиномера</t>
  </si>
  <si>
    <t>Лупа б/т</t>
  </si>
  <si>
    <t>б/т</t>
  </si>
  <si>
    <t>Набор щупов № 4</t>
  </si>
  <si>
    <t>№ 4</t>
  </si>
  <si>
    <t>Угольник поверочный 90° слесарный плоский 1-го и 2-го класса точности типа УП УП-160</t>
  </si>
  <si>
    <t>УП-160</t>
  </si>
  <si>
    <t>Шаблон сварщика универсальный УШС-3</t>
  </si>
  <si>
    <t>УШС-3</t>
  </si>
  <si>
    <t>Линейка измерительная металлическая 500 мм</t>
  </si>
  <si>
    <t>500 мм</t>
  </si>
  <si>
    <t>Весы крановые электронные ВК-2Д-2</t>
  </si>
  <si>
    <t>ВК-2Д-2</t>
  </si>
  <si>
    <t>0600-008781</t>
  </si>
  <si>
    <t>0600-008785</t>
  </si>
  <si>
    <t>0600-008791</t>
  </si>
  <si>
    <t>0600-008793</t>
  </si>
  <si>
    <t>0600-008870</t>
  </si>
  <si>
    <t>Калибратор токовой петли РЗУ-420</t>
  </si>
  <si>
    <t>РЗУ-420</t>
  </si>
  <si>
    <t>0600-008873</t>
  </si>
  <si>
    <t>Манометр избыточного давления грузопоршневой МП-60</t>
  </si>
  <si>
    <t>МП-60</t>
  </si>
  <si>
    <t>0600-008875</t>
  </si>
  <si>
    <t>Прибор кросса ПК-60</t>
  </si>
  <si>
    <t>ПК-60</t>
  </si>
  <si>
    <t>Анализатор фотометрический счетный механических примесей ГРАН-152.1</t>
  </si>
  <si>
    <t>Колонка топливораздаточная Нара 27М1</t>
  </si>
  <si>
    <t>Мерник образцовый 2-го разряда МО 2Р-10</t>
  </si>
  <si>
    <t>Весы электронные лабораторные GR-300</t>
  </si>
  <si>
    <t>Весы лабораторные электронные неавтоматического действия ВЛТЭ-3100</t>
  </si>
  <si>
    <t>Весы лабораторные ВЛТЭ-500</t>
  </si>
  <si>
    <t>Весы лабораторные электронные СЕ224-C</t>
  </si>
  <si>
    <t>Титратор автоматический TitroLine® 7000</t>
  </si>
  <si>
    <t>Прибор для определения температуры вспышки в открытом тигле АТВО-20</t>
  </si>
  <si>
    <t>Электропечь лабораторная SNOL</t>
  </si>
  <si>
    <t>Термостат суховоздушный б/т</t>
  </si>
  <si>
    <t>Термостат жидкостной ВИСТ-Т-08-3</t>
  </si>
  <si>
    <t>Шкаф сушильный ПЭ-4610</t>
  </si>
  <si>
    <t>0600-009120</t>
  </si>
  <si>
    <t>0600-009116</t>
  </si>
  <si>
    <t>июль</t>
  </si>
  <si>
    <t>0600-010264</t>
  </si>
  <si>
    <t>Калибратор давления пневматический ЭЛЕМЕР-ПКД-260Ex-РП-03-А</t>
  </si>
  <si>
    <t>Термометр сопротивления платиновый вибропрочный эталонный ПТСВ-1-2</t>
  </si>
  <si>
    <t>Термометр цифровой эталонный ТЦЭ-005/М3</t>
  </si>
  <si>
    <t>Генератор измерительный ET-90T/А</t>
  </si>
  <si>
    <t>0600-010263</t>
  </si>
  <si>
    <t>Ареометр стеклянный АОН-1</t>
  </si>
  <si>
    <t>Преобразователь давления эталонный ПДЭ-020И</t>
  </si>
  <si>
    <t>0600-010267</t>
  </si>
  <si>
    <t>Расходомер электромагнитный Питерфлоу РС50</t>
  </si>
  <si>
    <t>Расходомер-счетчик электромагнитный ВЗЛЕТ ЭР мод. Лайт М</t>
  </si>
  <si>
    <t>Расходомер-счетчик электромагнитный ЭРСВ-420</t>
  </si>
  <si>
    <t>Расходомер электромагнитный Питерфлоу РС20-6</t>
  </si>
  <si>
    <t>Расходомер электромагнитный Питерфлоу РС20-12</t>
  </si>
  <si>
    <t>Расходомер-счетчик электромагнитный ЭРСВ-420Л</t>
  </si>
  <si>
    <t>Тепловычислитель ВЗЛЕТ ТСРВ ТСРВ-027</t>
  </si>
  <si>
    <t>Тепловычислитель ТСРВ-024М</t>
  </si>
  <si>
    <t>Тепловычислитель СПТ941.10</t>
  </si>
  <si>
    <t>0600-010261</t>
  </si>
  <si>
    <t>0600-010262</t>
  </si>
  <si>
    <t>Анализатор паров этанола в выдыхаемом воздухе Alcotest 6510</t>
  </si>
  <si>
    <t>Метрошток МШС-3.5</t>
  </si>
  <si>
    <t>август</t>
  </si>
  <si>
    <t>0600-012009</t>
  </si>
  <si>
    <t>0600-012004</t>
  </si>
  <si>
    <t>Рулетка измерительная металлическая торговой марки "Калиброн" Р5УЗД</t>
  </si>
  <si>
    <t>Угольник поверочный 90 торговой марки "Калиброн" УП</t>
  </si>
  <si>
    <t>Лупа измерительная ЛИ-3-10х</t>
  </si>
  <si>
    <t>Линейка измерительная металлическая Micron 300 мм</t>
  </si>
  <si>
    <t>Шаблон радиусный Набор №1, 18 шт</t>
  </si>
  <si>
    <t>Шаблон радиусный Набор №3, 24 шт</t>
  </si>
  <si>
    <t>Набор щупов № 4 «ЧИЗ» (0,10-1,00) мм</t>
  </si>
  <si>
    <t>Штангенциркуль торговой марки «Калиброн» двусторонние с глубиномером с отсчетом по нониусу С отсчетом понониусу двусторонние с глубиномером</t>
  </si>
  <si>
    <t>С отсчетом по нониусу двусторонние с глубиномером</t>
  </si>
  <si>
    <t>Штангенциркуль торговой марки «Калиброн»</t>
  </si>
  <si>
    <t>Анализатор жидкости Флюорат-02-2M</t>
  </si>
  <si>
    <t>Термометр стеклянный для испытаний нефтепродуктов ТИН10-8</t>
  </si>
  <si>
    <t>TGL</t>
  </si>
  <si>
    <t>Термометр ртутный метеорологический к аспирационному психрометру ТМ-6</t>
  </si>
  <si>
    <t>ТМ-6</t>
  </si>
  <si>
    <t>Колион-1В-06</t>
  </si>
  <si>
    <t>Счетчик газа барабанный TG-5/5</t>
  </si>
  <si>
    <t>TG-5/5</t>
  </si>
  <si>
    <t>Весы крановые электронные ВК-5Д-2</t>
  </si>
  <si>
    <t>ВК-5Д-2</t>
  </si>
  <si>
    <t>412000025526</t>
  </si>
  <si>
    <t>412000027500</t>
  </si>
  <si>
    <t>412000027505</t>
  </si>
  <si>
    <t>Поверка СИ ПЗГ</t>
  </si>
  <si>
    <t>ТО гигрометра Чандлер</t>
  </si>
  <si>
    <t>ТО Elgas 3GL</t>
  </si>
  <si>
    <t>ТО Колион-1В-06</t>
  </si>
  <si>
    <t>412000027504</t>
  </si>
  <si>
    <t>412000027761</t>
  </si>
  <si>
    <t>ТО ПГ ЭРИС</t>
  </si>
  <si>
    <t>Бакс-Сервис</t>
  </si>
  <si>
    <t>Наименование</t>
  </si>
  <si>
    <t>Заказ</t>
  </si>
  <si>
    <t>без НДС</t>
  </si>
  <si>
    <t>Контрагент</t>
  </si>
  <si>
    <t>сентябрь</t>
  </si>
  <si>
    <t>0500-005869</t>
  </si>
  <si>
    <t>Работы по текущему ремонту СИ, работы по настройке, тарировке, юстировке СИ Весы крановые электронные ВК-5Д-2 №23805</t>
  </si>
  <si>
    <t>0600-015019</t>
  </si>
  <si>
    <t>Преобразователь давления измерительный 3051S</t>
  </si>
  <si>
    <t>октябрь</t>
  </si>
  <si>
    <t>0600-015768</t>
  </si>
  <si>
    <t>0600-015769</t>
  </si>
  <si>
    <t>ноябрь</t>
  </si>
  <si>
    <t>0600-012008</t>
  </si>
  <si>
    <t>убрано из заявки</t>
  </si>
  <si>
    <t>изменение стоимости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</si>
</sst>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9]mmmm;@"/>
    <numFmt numFmtId="165" formatCode="#,##0.0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rgb="FF001A34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rgb="FF212529"/>
      <name val="Arial"/>
      <family val="2"/>
      <charset val="204"/>
    </font>
    <font>
      <sz val="16"/>
      <color rgb="FF212529"/>
      <name val="Arial"/>
      <family val="2"/>
      <charset val="204"/>
    </font>
    <font>
      <sz val="10"/>
      <color rgb="FF3072C4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9" fillId="0" borderId="0"/>
  </cellStyleXfs>
  <cellXfs count="116">
    <xf numFmtId="0" fontId="0" fillId="0" borderId="0" xfId="0"/>
    <xf numFmtId="0" fontId="0" fillId="0" borderId="0" xfId="0" applyFill="1" applyAlignment="1">
      <alignment wrapText="1"/>
    </xf>
    <xf numFmtId="2" fontId="0" fillId="0" borderId="0" xfId="0" applyNumberFormat="1" applyFill="1" applyAlignment="1">
      <alignment wrapText="1"/>
    </xf>
    <xf numFmtId="4" fontId="1" fillId="0" borderId="0" xfId="0" applyNumberFormat="1" applyFont="1" applyFill="1"/>
    <xf numFmtId="0" fontId="0" fillId="0" borderId="1" xfId="0" applyFill="1" applyBorder="1" applyAlignment="1">
      <alignment horizontal="center" vertical="center" wrapText="1"/>
    </xf>
    <xf numFmtId="4" fontId="0" fillId="0" borderId="7" xfId="0" applyNumberFormat="1" applyFill="1" applyBorder="1" applyAlignment="1">
      <alignment horizontal="center" vertical="center" wrapText="1"/>
    </xf>
    <xf numFmtId="4" fontId="0" fillId="0" borderId="6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2" fontId="0" fillId="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2" fontId="0" fillId="0" borderId="0" xfId="0" applyNumberFormat="1" applyFill="1" applyAlignment="1">
      <alignment horizontal="left" wrapText="1"/>
    </xf>
    <xf numFmtId="0" fontId="0" fillId="0" borderId="0" xfId="0" applyFill="1" applyAlignment="1">
      <alignment horizontal="left" wrapText="1"/>
    </xf>
    <xf numFmtId="4" fontId="0" fillId="0" borderId="0" xfId="0" applyNumberFormat="1" applyFill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wrapText="1"/>
    </xf>
    <xf numFmtId="14" fontId="3" fillId="2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6" fillId="3" borderId="0" xfId="0" applyFont="1" applyFill="1" applyAlignment="1">
      <alignment horizontal="right" vertical="center" wrapText="1"/>
    </xf>
    <xf numFmtId="4" fontId="6" fillId="3" borderId="0" xfId="0" applyNumberFormat="1" applyFont="1" applyFill="1" applyAlignment="1">
      <alignment horizontal="right" vertical="center" wrapText="1"/>
    </xf>
    <xf numFmtId="0" fontId="8" fillId="0" borderId="0" xfId="0" applyFont="1"/>
    <xf numFmtId="0" fontId="8" fillId="3" borderId="0" xfId="0" applyFont="1" applyFill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4" borderId="0" xfId="0" applyFill="1" applyAlignment="1">
      <alignment wrapText="1"/>
    </xf>
    <xf numFmtId="0" fontId="5" fillId="0" borderId="4" xfId="0" applyFont="1" applyFill="1" applyBorder="1" applyAlignment="1">
      <alignment wrapText="1"/>
    </xf>
    <xf numFmtId="4" fontId="5" fillId="0" borderId="5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4" fontId="5" fillId="0" borderId="0" xfId="0" applyNumberFormat="1" applyFont="1" applyFill="1" applyAlignment="1">
      <alignment wrapText="1"/>
    </xf>
    <xf numFmtId="2" fontId="5" fillId="0" borderId="0" xfId="0" applyNumberFormat="1" applyFont="1" applyFill="1" applyAlignment="1">
      <alignment wrapText="1"/>
    </xf>
    <xf numFmtId="0" fontId="5" fillId="0" borderId="8" xfId="0" applyFont="1" applyFill="1" applyBorder="1" applyAlignment="1">
      <alignment wrapText="1"/>
    </xf>
    <xf numFmtId="4" fontId="5" fillId="0" borderId="9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10" fontId="5" fillId="0" borderId="1" xfId="1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vertical="center" wrapText="1"/>
    </xf>
    <xf numFmtId="4" fontId="5" fillId="0" borderId="7" xfId="0" applyNumberFormat="1" applyFont="1" applyFill="1" applyBorder="1" applyAlignment="1">
      <alignment horizontal="center" vertical="center" wrapText="1"/>
    </xf>
    <xf numFmtId="2" fontId="5" fillId="0" borderId="0" xfId="0" applyNumberFormat="1" applyFont="1" applyFill="1" applyAlignment="1">
      <alignment vertical="center" wrapText="1"/>
    </xf>
    <xf numFmtId="4" fontId="5" fillId="0" borderId="6" xfId="0" applyNumberFormat="1" applyFont="1" applyFill="1" applyBorder="1" applyAlignment="1">
      <alignment horizontal="center" vertical="center" wrapText="1"/>
    </xf>
    <xf numFmtId="4" fontId="5" fillId="0" borderId="15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center" vertical="center" wrapText="1"/>
    </xf>
    <xf numFmtId="4" fontId="6" fillId="3" borderId="0" xfId="0" applyNumberFormat="1" applyFont="1" applyFill="1" applyAlignment="1">
      <alignment horizontal="right" vertical="center" wrapText="1"/>
    </xf>
    <xf numFmtId="0" fontId="7" fillId="3" borderId="0" xfId="0" applyFont="1" applyFill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6" fillId="3" borderId="0" xfId="0" applyFont="1" applyFill="1" applyAlignment="1">
      <alignment horizontal="right" vertical="center" wrapText="1"/>
    </xf>
    <xf numFmtId="49" fontId="5" fillId="0" borderId="0" xfId="0" applyNumberFormat="1" applyFont="1" applyFill="1" applyAlignment="1">
      <alignment wrapText="1"/>
    </xf>
    <xf numFmtId="1" fontId="5" fillId="0" borderId="0" xfId="0" applyNumberFormat="1" applyFont="1" applyFill="1" applyAlignment="1">
      <alignment wrapText="1"/>
    </xf>
    <xf numFmtId="0" fontId="9" fillId="0" borderId="0" xfId="2" applyFont="1"/>
    <xf numFmtId="4" fontId="9" fillId="0" borderId="0" xfId="2" applyNumberFormat="1" applyFont="1" applyAlignment="1">
      <alignment horizontal="right"/>
    </xf>
    <xf numFmtId="0" fontId="5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4" fontId="5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center" vertical="center" wrapText="1"/>
    </xf>
    <xf numFmtId="2" fontId="5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6" xfId="0" applyFont="1" applyFill="1" applyBorder="1" applyAlignment="1">
      <alignment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165" fontId="5" fillId="4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vertical="center" wrapText="1"/>
    </xf>
    <xf numFmtId="0" fontId="5" fillId="7" borderId="10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4" fontId="5" fillId="7" borderId="1" xfId="0" applyNumberFormat="1" applyFont="1" applyFill="1" applyBorder="1" applyAlignment="1">
      <alignment horizontal="center" vertical="center" wrapText="1"/>
    </xf>
    <xf numFmtId="165" fontId="5" fillId="7" borderId="1" xfId="0" applyNumberFormat="1" applyFont="1" applyFill="1" applyBorder="1" applyAlignment="1">
      <alignment horizontal="center" vertical="center" wrapText="1"/>
    </xf>
    <xf numFmtId="164" fontId="5" fillId="7" borderId="1" xfId="0" applyNumberFormat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Alignment="1">
      <alignment vertical="center" wrapText="1"/>
    </xf>
    <xf numFmtId="0" fontId="0" fillId="7" borderId="0" xfId="0" applyFill="1" applyAlignment="1">
      <alignment wrapText="1"/>
    </xf>
    <xf numFmtId="49" fontId="5" fillId="7" borderId="1" xfId="0" applyNumberFormat="1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top" wrapText="1"/>
    </xf>
    <xf numFmtId="0" fontId="5" fillId="0" borderId="11" xfId="0" applyFont="1" applyFill="1" applyBorder="1" applyAlignment="1">
      <alignment horizontal="center" vertical="top" wrapText="1"/>
    </xf>
    <xf numFmtId="0" fontId="5" fillId="0" borderId="12" xfId="0" applyFont="1" applyFill="1" applyBorder="1" applyAlignment="1">
      <alignment horizontal="center" vertical="top" wrapText="1"/>
    </xf>
    <xf numFmtId="4" fontId="5" fillId="0" borderId="10" xfId="0" applyNumberFormat="1" applyFont="1" applyFill="1" applyBorder="1" applyAlignment="1">
      <alignment horizontal="center" vertical="top" wrapText="1"/>
    </xf>
    <xf numFmtId="4" fontId="5" fillId="0" borderId="11" xfId="0" applyNumberFormat="1" applyFont="1" applyFill="1" applyBorder="1" applyAlignment="1">
      <alignment horizontal="center" vertical="top" wrapText="1"/>
    </xf>
    <xf numFmtId="4" fontId="5" fillId="0" borderId="12" xfId="0" applyNumberFormat="1" applyFont="1" applyFill="1" applyBorder="1" applyAlignment="1">
      <alignment horizontal="center" vertical="top" wrapText="1"/>
    </xf>
    <xf numFmtId="0" fontId="5" fillId="0" borderId="17" xfId="0" applyFont="1" applyFill="1" applyBorder="1" applyAlignment="1">
      <alignment horizontal="center" vertical="top" wrapText="1"/>
    </xf>
    <xf numFmtId="0" fontId="5" fillId="0" borderId="18" xfId="0" applyFont="1" applyFill="1" applyBorder="1" applyAlignment="1">
      <alignment horizontal="center" vertical="top" wrapText="1"/>
    </xf>
    <xf numFmtId="4" fontId="5" fillId="0" borderId="16" xfId="0" applyNumberFormat="1" applyFont="1" applyFill="1" applyBorder="1" applyAlignment="1">
      <alignment horizontal="center" vertical="top" wrapText="1"/>
    </xf>
    <xf numFmtId="4" fontId="5" fillId="0" borderId="0" xfId="0" applyNumberFormat="1" applyFont="1" applyFill="1" applyBorder="1" applyAlignment="1">
      <alignment horizontal="center" vertical="top" wrapText="1"/>
    </xf>
    <xf numFmtId="0" fontId="0" fillId="0" borderId="10" xfId="0" applyFill="1" applyBorder="1" applyAlignment="1">
      <alignment horizontal="center" vertical="top" wrapText="1"/>
    </xf>
    <xf numFmtId="0" fontId="0" fillId="0" borderId="11" xfId="0" applyFill="1" applyBorder="1" applyAlignment="1">
      <alignment horizontal="center" vertical="top" wrapText="1"/>
    </xf>
    <xf numFmtId="0" fontId="0" fillId="0" borderId="12" xfId="0" applyFill="1" applyBorder="1" applyAlignment="1">
      <alignment horizontal="center" vertical="top" wrapText="1"/>
    </xf>
    <xf numFmtId="4" fontId="5" fillId="0" borderId="19" xfId="0" applyNumberFormat="1" applyFont="1" applyFill="1" applyBorder="1" applyAlignment="1">
      <alignment horizontal="center" vertical="top" wrapText="1"/>
    </xf>
    <xf numFmtId="4" fontId="5" fillId="0" borderId="20" xfId="0" applyNumberFormat="1" applyFont="1" applyFill="1" applyBorder="1" applyAlignment="1">
      <alignment horizontal="center" vertical="top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4" fontId="6" fillId="3" borderId="0" xfId="0" applyNumberFormat="1" applyFont="1" applyFill="1" applyAlignment="1">
      <alignment horizontal="right" vertical="center" wrapText="1"/>
    </xf>
    <xf numFmtId="0" fontId="7" fillId="3" borderId="0" xfId="0" applyFont="1" applyFill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6" fillId="3" borderId="0" xfId="0" applyFont="1" applyFill="1" applyAlignment="1">
      <alignment horizontal="right" vertical="center" wrapText="1"/>
    </xf>
  </cellXfs>
  <cellStyles count="3">
    <cellStyle name="Обычный" xfId="0" builtinId="0"/>
    <cellStyle name="Обычный_Лист1" xfId="2" xr:uid="{00000000-0005-0000-0000-000001000000}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!!!&#1055;&#1077;&#1095;&#1072;&#1090;&#1100;\&#1044;&#1086;&#1075;&#1086;&#1074;&#1086;&#1088;&#1099;%202022\&#1056;&#1086;&#1089;&#1090;&#1077;&#1089;&#1090;%202022\&#1057;&#1095;&#1077;&#1090;&#1072;\&#1042;&#1089;&#1087;&#1086;&#1084;&#1086;&#1075;&#1072;&#1090;&#1077;&#1083;&#1100;&#1085;&#1072;&#1103;%20&#1057;&#1095;&#1077;&#1090;&#1072;%20&#1056;&#1086;&#1089;&#1090;&#1077;&#1089;&#1090;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 refreshError="1"/>
      <sheetData sheetId="1" refreshError="1"/>
      <sheetData sheetId="2">
        <row r="1">
          <cell r="A1">
            <v>1</v>
          </cell>
          <cell r="B1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>
    <pageSetUpPr fitToPage="1"/>
  </sheetPr>
  <dimension ref="A1:P255"/>
  <sheetViews>
    <sheetView tabSelected="1" topLeftCell="A141" zoomScale="85" zoomScaleNormal="85" workbookViewId="0">
      <selection activeCell="H149" sqref="H149"/>
    </sheetView>
  </sheetViews>
  <sheetFormatPr defaultRowHeight="15" x14ac:dyDescent="0.25"/>
  <cols>
    <col min="1" max="1" width="18.42578125" style="35" customWidth="1"/>
    <col min="2" max="2" width="20.7109375" style="35" customWidth="1"/>
    <col min="3" max="3" width="9.85546875" style="35" customWidth="1"/>
    <col min="4" max="4" width="14.5703125" style="35" customWidth="1"/>
    <col min="5" max="5" width="11" style="35" customWidth="1"/>
    <col min="6" max="7" width="12.42578125" style="35" customWidth="1"/>
    <col min="8" max="9" width="11.42578125" style="35" customWidth="1"/>
    <col min="10" max="10" width="11.7109375" style="72" customWidth="1"/>
    <col min="11" max="11" width="11.7109375" style="10" customWidth="1"/>
    <col min="12" max="12" width="13.85546875" style="12" bestFit="1" customWidth="1"/>
    <col min="13" max="13" width="18.140625" style="12" customWidth="1"/>
    <col min="14" max="14" width="18.140625" style="1" customWidth="1"/>
    <col min="15" max="15" width="9.5703125" style="1" bestFit="1" customWidth="1"/>
    <col min="16" max="16" width="120.28515625" style="29" customWidth="1"/>
    <col min="17" max="16384" width="9.140625" style="1"/>
  </cols>
  <sheetData>
    <row r="1" spans="1:16" ht="30" x14ac:dyDescent="0.25">
      <c r="A1" s="33" t="s">
        <v>19</v>
      </c>
      <c r="B1" s="34">
        <v>850641</v>
      </c>
      <c r="D1" s="36"/>
      <c r="F1" s="37">
        <f>E4*1.2</f>
        <v>1020769.2</v>
      </c>
      <c r="G1" s="37"/>
      <c r="H1" s="37"/>
      <c r="I1" s="37">
        <f>H4*1.2</f>
        <v>1016496.3359999999</v>
      </c>
      <c r="J1" s="71"/>
      <c r="K1" s="9"/>
      <c r="L1" s="11"/>
      <c r="M1" s="11"/>
      <c r="N1" s="3"/>
      <c r="O1" s="2"/>
    </row>
    <row r="2" spans="1:16" ht="30" customHeight="1" thickBot="1" x14ac:dyDescent="0.3">
      <c r="A2" s="38" t="s">
        <v>18</v>
      </c>
      <c r="B2" s="39">
        <v>1020769.2</v>
      </c>
      <c r="C2" s="40" t="s">
        <v>6</v>
      </c>
      <c r="D2" s="41" t="s">
        <v>52</v>
      </c>
      <c r="E2" s="42" t="s">
        <v>67</v>
      </c>
      <c r="F2" s="43">
        <f>H4/B1</f>
        <v>0.99581407432747759</v>
      </c>
      <c r="G2" s="37"/>
      <c r="N2" s="13"/>
      <c r="O2" s="2"/>
    </row>
    <row r="3" spans="1:16" ht="30" customHeight="1" x14ac:dyDescent="0.25">
      <c r="A3" s="44" t="s">
        <v>16</v>
      </c>
      <c r="B3" s="34">
        <f>B1-E4</f>
        <v>0</v>
      </c>
      <c r="C3" s="40" t="s">
        <v>3</v>
      </c>
      <c r="D3" s="45" t="s">
        <v>113</v>
      </c>
      <c r="E3" s="110" t="s">
        <v>21</v>
      </c>
      <c r="F3" s="111"/>
      <c r="G3" s="37"/>
      <c r="H3" s="110" t="s">
        <v>22</v>
      </c>
      <c r="I3" s="111"/>
      <c r="K3" s="108" t="s">
        <v>20</v>
      </c>
      <c r="L3" s="109"/>
      <c r="M3" s="108" t="s">
        <v>39</v>
      </c>
      <c r="N3" s="109"/>
      <c r="O3" s="2"/>
    </row>
    <row r="4" spans="1:16" ht="30.75" thickBot="1" x14ac:dyDescent="0.3">
      <c r="A4" s="46" t="s">
        <v>17</v>
      </c>
      <c r="B4" s="47">
        <f>B2-F4</f>
        <v>0</v>
      </c>
      <c r="C4" s="48"/>
      <c r="D4" s="48"/>
      <c r="E4" s="49">
        <f>SUM(E8:E92)</f>
        <v>850641</v>
      </c>
      <c r="F4" s="50">
        <f>SUM(F8:F92)</f>
        <v>1020769.2</v>
      </c>
      <c r="G4" s="48"/>
      <c r="H4" s="49">
        <f>SUM(H8:H149)</f>
        <v>847080.27999999991</v>
      </c>
      <c r="I4" s="50">
        <f>SUM(I8:I149)</f>
        <v>1016496.3100000002</v>
      </c>
      <c r="J4" s="71"/>
      <c r="K4" s="6">
        <f>E4-H4</f>
        <v>3560.7200000000885</v>
      </c>
      <c r="L4" s="5">
        <f>F4-I4</f>
        <v>4272.8899999997811</v>
      </c>
      <c r="M4" s="6">
        <f>B1-H4</f>
        <v>3560.7200000000885</v>
      </c>
      <c r="N4" s="5">
        <f>B2-I4</f>
        <v>4272.8899999997811</v>
      </c>
    </row>
    <row r="5" spans="1:16" x14ac:dyDescent="0.25">
      <c r="B5" s="37">
        <f>B4-B3</f>
        <v>0</v>
      </c>
      <c r="C5" s="37"/>
      <c r="D5" s="37"/>
      <c r="E5" s="37"/>
      <c r="F5" s="37"/>
      <c r="G5" s="37"/>
      <c r="H5" s="37"/>
      <c r="I5" s="37"/>
      <c r="J5" s="71"/>
      <c r="K5" s="9"/>
      <c r="L5" s="8"/>
      <c r="M5" s="8"/>
    </row>
    <row r="6" spans="1:16" x14ac:dyDescent="0.25">
      <c r="B6" s="37"/>
      <c r="C6" s="37"/>
      <c r="D6" s="37"/>
      <c r="E6" s="37"/>
      <c r="F6" s="37"/>
      <c r="G6" s="37"/>
      <c r="H6" s="37"/>
      <c r="I6" s="37"/>
      <c r="J6" s="71"/>
      <c r="K6" s="9"/>
      <c r="L6" s="8"/>
      <c r="M6" s="8"/>
    </row>
    <row r="7" spans="1:16" ht="30" x14ac:dyDescent="0.25">
      <c r="A7" s="51" t="s">
        <v>14</v>
      </c>
      <c r="B7" s="51" t="s">
        <v>5</v>
      </c>
      <c r="C7" s="51" t="s">
        <v>8</v>
      </c>
      <c r="D7" s="51" t="s">
        <v>0</v>
      </c>
      <c r="E7" s="51" t="s">
        <v>1</v>
      </c>
      <c r="F7" s="51" t="s">
        <v>2</v>
      </c>
      <c r="G7" s="51" t="s">
        <v>50</v>
      </c>
      <c r="H7" s="51" t="s">
        <v>9</v>
      </c>
      <c r="I7" s="51" t="s">
        <v>10</v>
      </c>
      <c r="J7" s="51" t="s">
        <v>4</v>
      </c>
      <c r="K7" s="7" t="s">
        <v>23</v>
      </c>
      <c r="L7" s="7" t="s">
        <v>11</v>
      </c>
      <c r="M7" s="7" t="s">
        <v>12</v>
      </c>
      <c r="N7" s="4" t="s">
        <v>7</v>
      </c>
      <c r="O7" s="4" t="s">
        <v>15</v>
      </c>
      <c r="P7" s="28" t="s">
        <v>13</v>
      </c>
    </row>
    <row r="8" spans="1:16" s="17" customFormat="1" ht="30" hidden="1" x14ac:dyDescent="0.25">
      <c r="A8" s="75" t="s">
        <v>53</v>
      </c>
      <c r="B8" s="52" t="s">
        <v>63</v>
      </c>
      <c r="C8" s="53">
        <v>4</v>
      </c>
      <c r="D8" s="93" t="s">
        <v>51</v>
      </c>
      <c r="E8" s="96">
        <v>330000</v>
      </c>
      <c r="F8" s="96">
        <v>396000</v>
      </c>
      <c r="G8" s="96">
        <f>E8-SUM(H8:H63)</f>
        <v>1145.4200000000419</v>
      </c>
      <c r="H8" s="54">
        <v>6760</v>
      </c>
      <c r="I8" s="79">
        <v>8112</v>
      </c>
      <c r="J8" s="19" t="s">
        <v>114</v>
      </c>
      <c r="K8" s="15"/>
      <c r="L8" s="16"/>
      <c r="M8" s="16"/>
      <c r="N8" s="103" t="s">
        <v>112</v>
      </c>
      <c r="O8" s="14"/>
      <c r="P8" s="30" t="str">
        <f t="shared" ref="P8:P61" si="0">O8&amp;". Прибор "&amp;B8&amp;" в кол-ве "&amp;C8&amp;"шт. (Акт "&amp;L8&amp;" от "&amp;K8&amp;", С-Ф "&amp;M8&amp;" от "&amp;K8&amp;");"</f>
        <v>. Прибор Газосигнализатор ИГС-98 Комета-М-4 в кол-ве 4шт. (Акт  от , С-Ф  от );</v>
      </c>
    </row>
    <row r="9" spans="1:16" s="17" customFormat="1" ht="60" hidden="1" x14ac:dyDescent="0.25">
      <c r="A9" s="76" t="s">
        <v>54</v>
      </c>
      <c r="B9" s="52" t="s">
        <v>64</v>
      </c>
      <c r="C9" s="53">
        <v>3</v>
      </c>
      <c r="D9" s="94"/>
      <c r="E9" s="97"/>
      <c r="F9" s="97"/>
      <c r="G9" s="97"/>
      <c r="H9" s="54">
        <v>17400</v>
      </c>
      <c r="I9" s="79">
        <v>20880</v>
      </c>
      <c r="J9" s="19" t="s">
        <v>114</v>
      </c>
      <c r="K9" s="15"/>
      <c r="L9" s="16"/>
      <c r="M9" s="16"/>
      <c r="N9" s="104"/>
      <c r="O9" s="14"/>
      <c r="P9" s="30" t="str">
        <f t="shared" si="0"/>
        <v>. Прибор Комплект дозиметров прямопоказывающих ДДГ-01Д в кол-ве 3шт. (Акт  от , С-Ф  от );</v>
      </c>
    </row>
    <row r="10" spans="1:16" s="17" customFormat="1" ht="30" hidden="1" x14ac:dyDescent="0.25">
      <c r="A10" s="76" t="s">
        <v>54</v>
      </c>
      <c r="B10" s="52" t="s">
        <v>65</v>
      </c>
      <c r="C10" s="53">
        <v>10</v>
      </c>
      <c r="D10" s="94"/>
      <c r="E10" s="97"/>
      <c r="F10" s="97"/>
      <c r="G10" s="97"/>
      <c r="H10" s="54">
        <v>5400</v>
      </c>
      <c r="I10" s="79">
        <v>6480</v>
      </c>
      <c r="J10" s="19" t="s">
        <v>114</v>
      </c>
      <c r="K10" s="15"/>
      <c r="L10" s="16"/>
      <c r="M10" s="16"/>
      <c r="N10" s="104"/>
      <c r="O10" s="14"/>
      <c r="P10" s="30" t="str">
        <f t="shared" si="0"/>
        <v>. Прибор Комплект дозиметров ИД-1 в кол-ве 10шт. (Акт  от , С-Ф  от );</v>
      </c>
    </row>
    <row r="11" spans="1:16" s="17" customFormat="1" ht="45" hidden="1" x14ac:dyDescent="0.25">
      <c r="A11" s="76" t="s">
        <v>54</v>
      </c>
      <c r="B11" s="52" t="s">
        <v>66</v>
      </c>
      <c r="C11" s="53">
        <v>1</v>
      </c>
      <c r="D11" s="94"/>
      <c r="E11" s="97"/>
      <c r="F11" s="97"/>
      <c r="G11" s="97"/>
      <c r="H11" s="54">
        <v>5266.43</v>
      </c>
      <c r="I11" s="79">
        <v>6319.72</v>
      </c>
      <c r="J11" s="19" t="s">
        <v>114</v>
      </c>
      <c r="K11" s="15"/>
      <c r="L11" s="16"/>
      <c r="M11" s="16"/>
      <c r="N11" s="104"/>
      <c r="O11" s="14"/>
      <c r="P11" s="30" t="str">
        <f t="shared" si="0"/>
        <v>. Прибор Дозиметр гамма-излучения ДКГ-03Д "Грач" в кол-ве 1шт. (Акт  от , С-Ф  от );</v>
      </c>
    </row>
    <row r="12" spans="1:16" s="17" customFormat="1" ht="60" hidden="1" x14ac:dyDescent="0.25">
      <c r="A12" s="75" t="s">
        <v>55</v>
      </c>
      <c r="B12" s="52" t="s">
        <v>68</v>
      </c>
      <c r="C12" s="53">
        <v>2</v>
      </c>
      <c r="D12" s="94"/>
      <c r="E12" s="97"/>
      <c r="F12" s="97"/>
      <c r="G12" s="97"/>
      <c r="H12" s="54">
        <v>9900</v>
      </c>
      <c r="I12" s="79">
        <v>11880</v>
      </c>
      <c r="J12" s="19" t="s">
        <v>114</v>
      </c>
      <c r="K12" s="15"/>
      <c r="L12" s="16"/>
      <c r="M12" s="16"/>
      <c r="N12" s="104"/>
      <c r="O12" s="14"/>
      <c r="P12" s="30" t="str">
        <f t="shared" si="0"/>
        <v>. Прибор Преобразователь расхода вихреакустический Метран-305ПР в кол-ве 2шт. (Акт  от , С-Ф  от );</v>
      </c>
    </row>
    <row r="13" spans="1:16" s="17" customFormat="1" ht="30" hidden="1" x14ac:dyDescent="0.25">
      <c r="A13" s="76" t="s">
        <v>102</v>
      </c>
      <c r="B13" s="52" t="s">
        <v>69</v>
      </c>
      <c r="C13" s="53">
        <v>2</v>
      </c>
      <c r="D13" s="94"/>
      <c r="E13" s="97"/>
      <c r="F13" s="97"/>
      <c r="G13" s="97"/>
      <c r="H13" s="54">
        <v>3500</v>
      </c>
      <c r="I13" s="79">
        <v>4200</v>
      </c>
      <c r="J13" s="19" t="s">
        <v>114</v>
      </c>
      <c r="K13" s="15"/>
      <c r="L13" s="16"/>
      <c r="M13" s="16"/>
      <c r="N13" s="104"/>
      <c r="O13" s="14"/>
      <c r="P13" s="30" t="str">
        <f t="shared" si="0"/>
        <v>. Прибор Рейка нивелирная инварная GPCL-2 в кол-ве 2шт. (Акт  от , С-Ф  от );</v>
      </c>
    </row>
    <row r="14" spans="1:16" s="17" customFormat="1" ht="45" hidden="1" x14ac:dyDescent="0.25">
      <c r="A14" s="76" t="s">
        <v>102</v>
      </c>
      <c r="B14" s="52" t="s">
        <v>70</v>
      </c>
      <c r="C14" s="53">
        <v>1</v>
      </c>
      <c r="D14" s="94"/>
      <c r="E14" s="97"/>
      <c r="F14" s="97"/>
      <c r="G14" s="97"/>
      <c r="H14" s="54">
        <v>5000</v>
      </c>
      <c r="I14" s="79">
        <v>6000</v>
      </c>
      <c r="J14" s="19" t="s">
        <v>114</v>
      </c>
      <c r="K14" s="15"/>
      <c r="L14" s="16"/>
      <c r="M14" s="16"/>
      <c r="N14" s="104"/>
      <c r="O14" s="14"/>
      <c r="P14" s="30" t="str">
        <f t="shared" si="0"/>
        <v>. Прибор Нивелир электронный Leica LS15 0,3 в кол-ве 1шт. (Акт  от , С-Ф  от );</v>
      </c>
    </row>
    <row r="15" spans="1:16" s="17" customFormat="1" ht="45" hidden="1" x14ac:dyDescent="0.25">
      <c r="A15" s="76" t="s">
        <v>103</v>
      </c>
      <c r="B15" s="52" t="s">
        <v>71</v>
      </c>
      <c r="C15" s="53">
        <v>1</v>
      </c>
      <c r="D15" s="94"/>
      <c r="E15" s="97"/>
      <c r="F15" s="97"/>
      <c r="G15" s="97"/>
      <c r="H15" s="54">
        <v>11100</v>
      </c>
      <c r="I15" s="79">
        <v>13320</v>
      </c>
      <c r="J15" s="19" t="s">
        <v>114</v>
      </c>
      <c r="K15" s="15"/>
      <c r="L15" s="16"/>
      <c r="M15" s="16"/>
      <c r="N15" s="104"/>
      <c r="O15" s="14"/>
      <c r="P15" s="30" t="str">
        <f t="shared" si="0"/>
        <v>. Прибор Тахеометр электронный Leica TS11 I 3" R1000 в кол-ве 1шт. (Акт  от , С-Ф  от );</v>
      </c>
    </row>
    <row r="16" spans="1:16" s="17" customFormat="1" ht="45" hidden="1" x14ac:dyDescent="0.25">
      <c r="A16" s="76" t="s">
        <v>103</v>
      </c>
      <c r="B16" s="52" t="s">
        <v>72</v>
      </c>
      <c r="C16" s="53">
        <v>2</v>
      </c>
      <c r="D16" s="94"/>
      <c r="E16" s="97"/>
      <c r="F16" s="97"/>
      <c r="G16" s="97"/>
      <c r="H16" s="54">
        <v>32500</v>
      </c>
      <c r="I16" s="79">
        <v>39000</v>
      </c>
      <c r="J16" s="19" t="s">
        <v>114</v>
      </c>
      <c r="K16" s="15"/>
      <c r="L16" s="16"/>
      <c r="M16" s="16"/>
      <c r="N16" s="104"/>
      <c r="O16" s="14"/>
      <c r="P16" s="30" t="str">
        <f t="shared" si="0"/>
        <v>. Прибор Счетчик-расходомер массовый Micro Motion в кол-ве 2шт. (Акт  от , С-Ф  от );</v>
      </c>
    </row>
    <row r="17" spans="1:16" s="17" customFormat="1" ht="45" hidden="1" x14ac:dyDescent="0.25">
      <c r="A17" s="76" t="s">
        <v>104</v>
      </c>
      <c r="B17" s="52" t="s">
        <v>73</v>
      </c>
      <c r="C17" s="53">
        <v>1</v>
      </c>
      <c r="D17" s="94"/>
      <c r="E17" s="97"/>
      <c r="F17" s="97"/>
      <c r="G17" s="97"/>
      <c r="H17" s="54">
        <v>5800</v>
      </c>
      <c r="I17" s="79">
        <v>6960</v>
      </c>
      <c r="J17" s="19" t="s">
        <v>112</v>
      </c>
      <c r="K17" s="15" t="s">
        <v>24</v>
      </c>
      <c r="L17" s="16" t="s">
        <v>25</v>
      </c>
      <c r="M17" s="16" t="s">
        <v>26</v>
      </c>
      <c r="N17" s="104"/>
      <c r="O17" s="14"/>
      <c r="P17" s="30" t="str">
        <f t="shared" si="0"/>
        <v>. Прибор Преобразователь давления эталонный ПДЭ-020-ДИ-180 в кол-ве 1шт. (Акт №1000-0000025570 от 31.05.2023, С-Ф №1000/0000025304 от 31.05.2023);</v>
      </c>
    </row>
    <row r="18" spans="1:16" s="17" customFormat="1" ht="45" hidden="1" x14ac:dyDescent="0.25">
      <c r="A18" s="76" t="s">
        <v>104</v>
      </c>
      <c r="B18" s="52" t="s">
        <v>74</v>
      </c>
      <c r="C18" s="53">
        <v>1</v>
      </c>
      <c r="D18" s="94"/>
      <c r="E18" s="97"/>
      <c r="F18" s="97"/>
      <c r="G18" s="97"/>
      <c r="H18" s="54">
        <v>5800</v>
      </c>
      <c r="I18" s="79">
        <v>6960</v>
      </c>
      <c r="J18" s="19" t="s">
        <v>112</v>
      </c>
      <c r="K18" s="15" t="s">
        <v>30</v>
      </c>
      <c r="L18" s="16" t="s">
        <v>32</v>
      </c>
      <c r="M18" s="16" t="s">
        <v>31</v>
      </c>
      <c r="N18" s="104"/>
      <c r="O18" s="14"/>
      <c r="P18" s="30" t="str">
        <f t="shared" si="0"/>
        <v>. Прибор Преобразователь давления эталонный ПДЭ-020-ДИВ-350 в кол-ве 1шт. (Акт №1000-0000027523 от 08.06.2023, С-Ф №1000/0000027252 от 08.06.2023);</v>
      </c>
    </row>
    <row r="19" spans="1:16" s="17" customFormat="1" ht="45" hidden="1" x14ac:dyDescent="0.25">
      <c r="A19" s="76" t="s">
        <v>104</v>
      </c>
      <c r="B19" s="52" t="s">
        <v>75</v>
      </c>
      <c r="C19" s="53">
        <v>1</v>
      </c>
      <c r="D19" s="94"/>
      <c r="E19" s="97"/>
      <c r="F19" s="97"/>
      <c r="G19" s="97"/>
      <c r="H19" s="54">
        <v>5800</v>
      </c>
      <c r="I19" s="79">
        <v>6960</v>
      </c>
      <c r="J19" s="19" t="s">
        <v>112</v>
      </c>
      <c r="K19" s="15" t="s">
        <v>33</v>
      </c>
      <c r="L19" s="16" t="s">
        <v>34</v>
      </c>
      <c r="M19" s="16" t="s">
        <v>35</v>
      </c>
      <c r="N19" s="104"/>
      <c r="O19" s="14"/>
      <c r="P19" s="30" t="str">
        <f t="shared" si="0"/>
        <v>. Прибор Преобразователь давления эталонный ПДЭ-020-ДИ-160 в кол-ве 1шт. (Акт №1000-0000033041 от 30.06.2023, С-Ф №1000/0000032745 от 30.06.2023);</v>
      </c>
    </row>
    <row r="20" spans="1:16" s="17" customFormat="1" ht="30" hidden="1" x14ac:dyDescent="0.25">
      <c r="A20" s="75" t="s">
        <v>56</v>
      </c>
      <c r="B20" s="52" t="s">
        <v>76</v>
      </c>
      <c r="C20" s="53">
        <v>1</v>
      </c>
      <c r="D20" s="94"/>
      <c r="E20" s="97"/>
      <c r="F20" s="97"/>
      <c r="G20" s="97"/>
      <c r="H20" s="54">
        <v>1690</v>
      </c>
      <c r="I20" s="79">
        <v>2028</v>
      </c>
      <c r="J20" s="19" t="s">
        <v>114</v>
      </c>
      <c r="K20" s="15"/>
      <c r="L20" s="16"/>
      <c r="M20" s="16"/>
      <c r="N20" s="104"/>
      <c r="O20" s="14"/>
      <c r="P20" s="30" t="str">
        <f t="shared" si="0"/>
        <v>. Прибор Газоанализатор ДАГ-510 в кол-ве 1шт. (Акт  от , С-Ф  от );</v>
      </c>
    </row>
    <row r="21" spans="1:16" s="17" customFormat="1" ht="45" hidden="1" x14ac:dyDescent="0.25">
      <c r="A21" s="75" t="s">
        <v>57</v>
      </c>
      <c r="B21" s="52" t="s">
        <v>77</v>
      </c>
      <c r="C21" s="53">
        <v>1</v>
      </c>
      <c r="D21" s="94"/>
      <c r="E21" s="97"/>
      <c r="F21" s="97"/>
      <c r="G21" s="97"/>
      <c r="H21" s="54">
        <v>4500</v>
      </c>
      <c r="I21" s="79">
        <v>5400</v>
      </c>
      <c r="J21" s="19" t="s">
        <v>114</v>
      </c>
      <c r="K21" s="15"/>
      <c r="L21" s="16"/>
      <c r="M21" s="16"/>
      <c r="N21" s="104"/>
      <c r="O21" s="14"/>
      <c r="P21" s="30" t="str">
        <f t="shared" si="0"/>
        <v>. Прибор Адгезиметр гидравлический ELCOMETER 108 в кол-ве 1шт. (Акт  от , С-Ф  от );</v>
      </c>
    </row>
    <row r="22" spans="1:16" s="17" customFormat="1" ht="45" hidden="1" x14ac:dyDescent="0.25">
      <c r="A22" s="75" t="s">
        <v>58</v>
      </c>
      <c r="B22" s="52" t="s">
        <v>78</v>
      </c>
      <c r="C22" s="53">
        <v>1</v>
      </c>
      <c r="D22" s="94"/>
      <c r="E22" s="97"/>
      <c r="F22" s="97"/>
      <c r="G22" s="97"/>
      <c r="H22" s="54">
        <v>7610</v>
      </c>
      <c r="I22" s="79">
        <v>9132</v>
      </c>
      <c r="J22" s="19" t="s">
        <v>112</v>
      </c>
      <c r="K22" s="15" t="s">
        <v>29</v>
      </c>
      <c r="L22" s="16" t="s">
        <v>27</v>
      </c>
      <c r="M22" s="16" t="s">
        <v>28</v>
      </c>
      <c r="N22" s="104"/>
      <c r="O22" s="14"/>
      <c r="P22" s="30" t="str">
        <f t="shared" si="0"/>
        <v>. Прибор Электроискровой дефектоскоп Elcometer-236 в кол-ве 1шт. (Акт №1000-0000027967 от 09.06.2023, С-Ф №1000/0000027696 от 09.06.2023);</v>
      </c>
    </row>
    <row r="23" spans="1:16" s="17" customFormat="1" ht="45" hidden="1" x14ac:dyDescent="0.25">
      <c r="A23" s="76" t="s">
        <v>59</v>
      </c>
      <c r="B23" s="52" t="s">
        <v>79</v>
      </c>
      <c r="C23" s="53">
        <v>1</v>
      </c>
      <c r="D23" s="94"/>
      <c r="E23" s="97"/>
      <c r="F23" s="97"/>
      <c r="G23" s="97"/>
      <c r="H23" s="54">
        <v>2478.3200000000002</v>
      </c>
      <c r="I23" s="79">
        <v>2973.98</v>
      </c>
      <c r="J23" s="19" t="s">
        <v>114</v>
      </c>
      <c r="K23" s="15"/>
      <c r="L23" s="16"/>
      <c r="M23" s="16"/>
      <c r="N23" s="104"/>
      <c r="O23" s="14"/>
      <c r="P23" s="30" t="str">
        <f t="shared" si="0"/>
        <v>. Прибор Анемометр сигнальный цифровой АСЦ-3 в кол-ве 1шт. (Акт  от , С-Ф  от );</v>
      </c>
    </row>
    <row r="24" spans="1:16" s="17" customFormat="1" ht="30" hidden="1" x14ac:dyDescent="0.25">
      <c r="A24" s="76" t="s">
        <v>59</v>
      </c>
      <c r="B24" s="52" t="s">
        <v>80</v>
      </c>
      <c r="C24" s="53">
        <v>1</v>
      </c>
      <c r="D24" s="94"/>
      <c r="E24" s="97"/>
      <c r="F24" s="97"/>
      <c r="G24" s="97"/>
      <c r="H24" s="54">
        <v>1690</v>
      </c>
      <c r="I24" s="79">
        <v>2028</v>
      </c>
      <c r="J24" s="19" t="s">
        <v>114</v>
      </c>
      <c r="K24" s="15"/>
      <c r="L24" s="16"/>
      <c r="M24" s="16"/>
      <c r="N24" s="104"/>
      <c r="O24" s="14"/>
      <c r="P24" s="30" t="str">
        <f t="shared" si="0"/>
        <v>. Прибор Газоанализатор Колион-1В-06 в кол-ве 1шт. (Акт  от , С-Ф  от );</v>
      </c>
    </row>
    <row r="25" spans="1:16" s="17" customFormat="1" ht="60" hidden="1" x14ac:dyDescent="0.25">
      <c r="A25" s="76" t="s">
        <v>59</v>
      </c>
      <c r="B25" s="52" t="s">
        <v>81</v>
      </c>
      <c r="C25" s="53">
        <v>2</v>
      </c>
      <c r="D25" s="94"/>
      <c r="E25" s="97"/>
      <c r="F25" s="97"/>
      <c r="G25" s="97"/>
      <c r="H25" s="54">
        <v>5000</v>
      </c>
      <c r="I25" s="79">
        <v>6000</v>
      </c>
      <c r="J25" s="19" t="s">
        <v>114</v>
      </c>
      <c r="K25" s="15"/>
      <c r="L25" s="16"/>
      <c r="M25" s="16"/>
      <c r="N25" s="104"/>
      <c r="O25" s="14"/>
      <c r="P25" s="30" t="str">
        <f t="shared" si="0"/>
        <v>. Прибор Трубка дифференциальная testo мод. "Пито-Прандтля" в кол-ве 2шт. (Акт  от , С-Ф  от );</v>
      </c>
    </row>
    <row r="26" spans="1:16" s="17" customFormat="1" ht="30" hidden="1" x14ac:dyDescent="0.25">
      <c r="A26" s="75" t="s">
        <v>105</v>
      </c>
      <c r="B26" s="52" t="s">
        <v>82</v>
      </c>
      <c r="C26" s="53">
        <v>3</v>
      </c>
      <c r="D26" s="94"/>
      <c r="E26" s="97"/>
      <c r="F26" s="97"/>
      <c r="G26" s="97"/>
      <c r="H26" s="54">
        <v>2400</v>
      </c>
      <c r="I26" s="79">
        <v>2880</v>
      </c>
      <c r="J26" s="19" t="s">
        <v>114</v>
      </c>
      <c r="K26" s="15"/>
      <c r="L26" s="16"/>
      <c r="M26" s="16"/>
      <c r="N26" s="104"/>
      <c r="O26" s="14">
        <v>8</v>
      </c>
      <c r="P26" s="30" t="str">
        <f t="shared" si="0"/>
        <v>8. Прибор Ареометр общего назначения АОН-1 в кол-ве 3шт. (Акт  от , С-Ф  от );</v>
      </c>
    </row>
    <row r="27" spans="1:16" s="17" customFormat="1" ht="75" hidden="1" x14ac:dyDescent="0.25">
      <c r="A27" s="75" t="s">
        <v>106</v>
      </c>
      <c r="B27" s="52" t="s">
        <v>83</v>
      </c>
      <c r="C27" s="53">
        <v>1</v>
      </c>
      <c r="D27" s="94"/>
      <c r="E27" s="97"/>
      <c r="F27" s="97"/>
      <c r="G27" s="97"/>
      <c r="H27" s="54">
        <v>5050</v>
      </c>
      <c r="I27" s="79">
        <v>6060</v>
      </c>
      <c r="J27" s="19" t="s">
        <v>112</v>
      </c>
      <c r="K27" s="15" t="s">
        <v>36</v>
      </c>
      <c r="L27" s="16" t="s">
        <v>37</v>
      </c>
      <c r="M27" s="16" t="s">
        <v>38</v>
      </c>
      <c r="N27" s="104"/>
      <c r="O27" s="14">
        <v>11</v>
      </c>
      <c r="P27" s="30" t="str">
        <f t="shared" si="0"/>
        <v>11. Прибор Анализатор содержания нефтепродуктов в воде лабораторный АН-2 в кол-ве 1шт. (Акт №1000-0000039995 от 28.07.2023, С-Ф №1000/0000039679 от 28.07.2023);</v>
      </c>
    </row>
    <row r="28" spans="1:16" s="17" customFormat="1" ht="45" hidden="1" x14ac:dyDescent="0.25">
      <c r="A28" s="76" t="s">
        <v>60</v>
      </c>
      <c r="B28" s="52" t="s">
        <v>84</v>
      </c>
      <c r="C28" s="53">
        <v>3</v>
      </c>
      <c r="D28" s="94"/>
      <c r="E28" s="97"/>
      <c r="F28" s="97"/>
      <c r="G28" s="97"/>
      <c r="H28" s="54">
        <v>5316</v>
      </c>
      <c r="I28" s="79">
        <v>6379.2</v>
      </c>
      <c r="J28" s="19" t="s">
        <v>114</v>
      </c>
      <c r="K28" s="15"/>
      <c r="L28" s="16"/>
      <c r="M28" s="16"/>
      <c r="N28" s="104"/>
      <c r="O28" s="14">
        <v>14</v>
      </c>
      <c r="P28" s="30" t="str">
        <f t="shared" si="0"/>
        <v>14. Прибор Барометр-анероид метеорологический БАММ-1 в кол-ве 3шт. (Акт  от , С-Ф  от );</v>
      </c>
    </row>
    <row r="29" spans="1:16" s="17" customFormat="1" ht="60" hidden="1" x14ac:dyDescent="0.25">
      <c r="A29" s="76" t="s">
        <v>60</v>
      </c>
      <c r="B29" s="52" t="s">
        <v>85</v>
      </c>
      <c r="C29" s="53">
        <v>1</v>
      </c>
      <c r="D29" s="94"/>
      <c r="E29" s="97"/>
      <c r="F29" s="97"/>
      <c r="G29" s="97"/>
      <c r="H29" s="54">
        <v>9800</v>
      </c>
      <c r="I29" s="79">
        <v>11760</v>
      </c>
      <c r="J29" s="19" t="s">
        <v>114</v>
      </c>
      <c r="K29" s="15"/>
      <c r="L29" s="16"/>
      <c r="M29" s="16"/>
      <c r="N29" s="104"/>
      <c r="O29" s="14">
        <v>15</v>
      </c>
      <c r="P29" s="30" t="str">
        <f t="shared" si="0"/>
        <v>15. Прибор Гигрометр точки росы Michell Instruments TRANSMET I.S. в кол-ве 1шт. (Акт  от , С-Ф  от );</v>
      </c>
    </row>
    <row r="30" spans="1:16" s="17" customFormat="1" ht="45" hidden="1" x14ac:dyDescent="0.25">
      <c r="A30" s="76" t="s">
        <v>60</v>
      </c>
      <c r="B30" s="52" t="s">
        <v>86</v>
      </c>
      <c r="C30" s="53">
        <v>1</v>
      </c>
      <c r="D30" s="94"/>
      <c r="E30" s="97"/>
      <c r="F30" s="97"/>
      <c r="G30" s="97"/>
      <c r="H30" s="54">
        <v>1858.74</v>
      </c>
      <c r="I30" s="79">
        <v>2230.4899999999998</v>
      </c>
      <c r="J30" s="19" t="s">
        <v>114</v>
      </c>
      <c r="K30" s="15"/>
      <c r="L30" s="16"/>
      <c r="M30" s="16"/>
      <c r="N30" s="104"/>
      <c r="O30" s="14">
        <v>16</v>
      </c>
      <c r="P30" s="30" t="str">
        <f t="shared" si="0"/>
        <v>16. Прибор Колориметр фотоэлектрический КФК-2 в кол-ве 1шт. (Акт  от , С-Ф  от );</v>
      </c>
    </row>
    <row r="31" spans="1:16" s="17" customFormat="1" ht="45" hidden="1" x14ac:dyDescent="0.25">
      <c r="A31" s="76" t="s">
        <v>60</v>
      </c>
      <c r="B31" s="52" t="s">
        <v>87</v>
      </c>
      <c r="C31" s="53">
        <v>1</v>
      </c>
      <c r="D31" s="94"/>
      <c r="E31" s="97"/>
      <c r="F31" s="97"/>
      <c r="G31" s="97"/>
      <c r="H31" s="54">
        <v>2162.33</v>
      </c>
      <c r="I31" s="79">
        <v>2594.8000000000002</v>
      </c>
      <c r="J31" s="19" t="s">
        <v>114</v>
      </c>
      <c r="K31" s="15"/>
      <c r="L31" s="16"/>
      <c r="M31" s="16"/>
      <c r="N31" s="104"/>
      <c r="O31" s="14">
        <v>17</v>
      </c>
      <c r="P31" s="30" t="str">
        <f t="shared" si="0"/>
        <v>17. Прибор Анализатор жидкости Эксперт-001-4 в кол-ве 1шт. (Акт  от , С-Ф  от );</v>
      </c>
    </row>
    <row r="32" spans="1:16" s="17" customFormat="1" ht="30" hidden="1" x14ac:dyDescent="0.25">
      <c r="A32" s="76" t="s">
        <v>60</v>
      </c>
      <c r="B32" s="52" t="s">
        <v>88</v>
      </c>
      <c r="C32" s="53">
        <v>2</v>
      </c>
      <c r="D32" s="94"/>
      <c r="E32" s="97"/>
      <c r="F32" s="97"/>
      <c r="G32" s="97"/>
      <c r="H32" s="54">
        <v>1800</v>
      </c>
      <c r="I32" s="79">
        <v>2160</v>
      </c>
      <c r="J32" s="19" t="s">
        <v>114</v>
      </c>
      <c r="K32" s="15"/>
      <c r="L32" s="16"/>
      <c r="M32" s="16"/>
      <c r="N32" s="104"/>
      <c r="O32" s="14">
        <v>18</v>
      </c>
      <c r="P32" s="30" t="str">
        <f t="shared" si="0"/>
        <v>18. Прибор Термометр стеклянный TGL в кол-ве 2шт. (Акт  от , С-Ф  от );</v>
      </c>
    </row>
    <row r="33" spans="1:16" s="17" customFormat="1" ht="60" hidden="1" x14ac:dyDescent="0.25">
      <c r="A33" s="76" t="s">
        <v>60</v>
      </c>
      <c r="B33" s="52" t="s">
        <v>89</v>
      </c>
      <c r="C33" s="53">
        <v>1</v>
      </c>
      <c r="D33" s="94"/>
      <c r="E33" s="97"/>
      <c r="F33" s="97"/>
      <c r="G33" s="97"/>
      <c r="H33" s="54">
        <v>4188.3599999999997</v>
      </c>
      <c r="I33" s="79">
        <v>5026.03</v>
      </c>
      <c r="J33" s="19" t="s">
        <v>114</v>
      </c>
      <c r="K33" s="15"/>
      <c r="L33" s="16"/>
      <c r="M33" s="16"/>
      <c r="N33" s="104"/>
      <c r="O33" s="14"/>
      <c r="P33" s="30" t="str">
        <f t="shared" si="0"/>
        <v>. Прибор Преобразователь измерительный температуры и влажности ИПТВ-206 в кол-ве 1шт. (Акт  от , С-Ф  от );</v>
      </c>
    </row>
    <row r="34" spans="1:16" s="17" customFormat="1" ht="45" hidden="1" x14ac:dyDescent="0.25">
      <c r="A34" s="76" t="s">
        <v>60</v>
      </c>
      <c r="B34" s="52" t="s">
        <v>90</v>
      </c>
      <c r="C34" s="53">
        <v>2</v>
      </c>
      <c r="D34" s="94"/>
      <c r="E34" s="97"/>
      <c r="F34" s="97"/>
      <c r="G34" s="97"/>
      <c r="H34" s="54">
        <v>2000</v>
      </c>
      <c r="I34" s="79">
        <v>2400</v>
      </c>
      <c r="J34" s="19" t="s">
        <v>114</v>
      </c>
      <c r="K34" s="15"/>
      <c r="L34" s="16"/>
      <c r="M34" s="16"/>
      <c r="N34" s="104"/>
      <c r="O34" s="14">
        <v>19</v>
      </c>
      <c r="P34" s="30" t="str">
        <f t="shared" si="0"/>
        <v>19. Прибор Психрометр аспирационный М-34-М в кол-ве 2шт. (Акт  от , С-Ф  от );</v>
      </c>
    </row>
    <row r="35" spans="1:16" s="17" customFormat="1" ht="30" hidden="1" x14ac:dyDescent="0.25">
      <c r="A35" s="76" t="s">
        <v>60</v>
      </c>
      <c r="B35" s="52" t="s">
        <v>91</v>
      </c>
      <c r="C35" s="53">
        <v>4</v>
      </c>
      <c r="D35" s="94"/>
      <c r="E35" s="97"/>
      <c r="F35" s="97"/>
      <c r="G35" s="97"/>
      <c r="H35" s="54">
        <v>3600</v>
      </c>
      <c r="I35" s="79">
        <v>4320</v>
      </c>
      <c r="J35" s="19" t="s">
        <v>114</v>
      </c>
      <c r="K35" s="15"/>
      <c r="L35" s="16"/>
      <c r="M35" s="16"/>
      <c r="N35" s="104"/>
      <c r="O35" s="14"/>
      <c r="P35" s="30" t="str">
        <f t="shared" si="0"/>
        <v>. Прибор Термометр стеклянный ТЛ-2 в кол-ве 4шт. (Акт  от , С-Ф  от );</v>
      </c>
    </row>
    <row r="36" spans="1:16" s="17" customFormat="1" ht="45" hidden="1" x14ac:dyDescent="0.25">
      <c r="A36" s="76" t="s">
        <v>60</v>
      </c>
      <c r="B36" s="52" t="s">
        <v>92</v>
      </c>
      <c r="C36" s="53">
        <v>3</v>
      </c>
      <c r="D36" s="94"/>
      <c r="E36" s="97"/>
      <c r="F36" s="97"/>
      <c r="G36" s="97"/>
      <c r="H36" s="54">
        <v>3405</v>
      </c>
      <c r="I36" s="79">
        <v>4086</v>
      </c>
      <c r="J36" s="19" t="s">
        <v>114</v>
      </c>
      <c r="K36" s="15"/>
      <c r="L36" s="16"/>
      <c r="M36" s="16"/>
      <c r="N36" s="104"/>
      <c r="O36" s="14"/>
      <c r="P36" s="30" t="str">
        <f t="shared" si="0"/>
        <v>. Прибор Термометр ртутный стеклянный лабораторный ТЛ-4 в кол-ве 3шт. (Акт  от , С-Ф  от );</v>
      </c>
    </row>
    <row r="37" spans="1:16" s="17" customFormat="1" ht="60" hidden="1" x14ac:dyDescent="0.25">
      <c r="A37" s="76" t="s">
        <v>60</v>
      </c>
      <c r="B37" s="52" t="s">
        <v>89</v>
      </c>
      <c r="C37" s="53">
        <v>1</v>
      </c>
      <c r="D37" s="94"/>
      <c r="E37" s="97"/>
      <c r="F37" s="97"/>
      <c r="G37" s="97"/>
      <c r="H37" s="54">
        <v>4188.3599999999997</v>
      </c>
      <c r="I37" s="79">
        <v>5026.03</v>
      </c>
      <c r="J37" s="19" t="s">
        <v>114</v>
      </c>
      <c r="K37" s="15"/>
      <c r="L37" s="16"/>
      <c r="M37" s="16"/>
      <c r="N37" s="104"/>
      <c r="O37" s="14"/>
      <c r="P37" s="30" t="str">
        <f t="shared" si="0"/>
        <v>. Прибор Преобразователь измерительный температуры и влажности ИПТВ-206 в кол-ве 1шт. (Акт  от , С-Ф  от );</v>
      </c>
    </row>
    <row r="38" spans="1:16" s="17" customFormat="1" ht="60" hidden="1" x14ac:dyDescent="0.25">
      <c r="A38" s="76" t="s">
        <v>60</v>
      </c>
      <c r="B38" s="52" t="s">
        <v>89</v>
      </c>
      <c r="C38" s="53">
        <v>1</v>
      </c>
      <c r="D38" s="94"/>
      <c r="E38" s="97"/>
      <c r="F38" s="97"/>
      <c r="G38" s="97"/>
      <c r="H38" s="54">
        <v>4188.3599999999997</v>
      </c>
      <c r="I38" s="79">
        <v>5026.03</v>
      </c>
      <c r="J38" s="19" t="s">
        <v>114</v>
      </c>
      <c r="K38" s="15"/>
      <c r="L38" s="16"/>
      <c r="M38" s="16"/>
      <c r="N38" s="104"/>
      <c r="O38" s="14"/>
      <c r="P38" s="30" t="str">
        <f t="shared" si="0"/>
        <v>. Прибор Преобразователь измерительный температуры и влажности ИПТВ-206 в кол-ве 1шт. (Акт  от , С-Ф  от );</v>
      </c>
    </row>
    <row r="39" spans="1:16" s="17" customFormat="1" ht="60" hidden="1" x14ac:dyDescent="0.25">
      <c r="A39" s="76" t="s">
        <v>60</v>
      </c>
      <c r="B39" s="52" t="s">
        <v>89</v>
      </c>
      <c r="C39" s="53">
        <v>1</v>
      </c>
      <c r="D39" s="94"/>
      <c r="E39" s="97"/>
      <c r="F39" s="97"/>
      <c r="G39" s="97"/>
      <c r="H39" s="54">
        <v>4188.3599999999997</v>
      </c>
      <c r="I39" s="79">
        <v>5026.03</v>
      </c>
      <c r="J39" s="19" t="s">
        <v>114</v>
      </c>
      <c r="K39" s="15"/>
      <c r="L39" s="16"/>
      <c r="M39" s="16"/>
      <c r="N39" s="104"/>
      <c r="O39" s="14"/>
      <c r="P39" s="30" t="str">
        <f t="shared" si="0"/>
        <v>. Прибор Преобразователь измерительный температуры и влажности ИПТВ-206 в кол-ве 1шт. (Акт  от , С-Ф  от );</v>
      </c>
    </row>
    <row r="40" spans="1:16" s="17" customFormat="1" ht="30" hidden="1" x14ac:dyDescent="0.25">
      <c r="A40" s="76" t="s">
        <v>60</v>
      </c>
      <c r="B40" s="52" t="s">
        <v>91</v>
      </c>
      <c r="C40" s="53">
        <v>2</v>
      </c>
      <c r="D40" s="94"/>
      <c r="E40" s="97"/>
      <c r="F40" s="97"/>
      <c r="G40" s="97"/>
      <c r="H40" s="54">
        <v>1800</v>
      </c>
      <c r="I40" s="79">
        <v>2160</v>
      </c>
      <c r="J40" s="19" t="s">
        <v>114</v>
      </c>
      <c r="K40" s="15"/>
      <c r="L40" s="16"/>
      <c r="M40" s="16"/>
      <c r="N40" s="104"/>
      <c r="O40" s="14"/>
      <c r="P40" s="30" t="str">
        <f t="shared" si="0"/>
        <v>. Прибор Термометр стеклянный ТЛ-2 в кол-ве 2шт. (Акт  от , С-Ф  от );</v>
      </c>
    </row>
    <row r="41" spans="1:16" s="17" customFormat="1" ht="45" hidden="1" x14ac:dyDescent="0.25">
      <c r="A41" s="76" t="s">
        <v>61</v>
      </c>
      <c r="B41" s="52" t="s">
        <v>93</v>
      </c>
      <c r="C41" s="53">
        <v>1</v>
      </c>
      <c r="D41" s="94"/>
      <c r="E41" s="97"/>
      <c r="F41" s="97"/>
      <c r="G41" s="97"/>
      <c r="H41" s="54">
        <v>2880</v>
      </c>
      <c r="I41" s="79">
        <v>3456</v>
      </c>
      <c r="J41" s="20" t="s">
        <v>112</v>
      </c>
      <c r="K41" s="15" t="s">
        <v>43</v>
      </c>
      <c r="L41" s="16" t="s">
        <v>46</v>
      </c>
      <c r="M41" s="16" t="s">
        <v>49</v>
      </c>
      <c r="N41" s="104"/>
      <c r="O41" s="14"/>
      <c r="P41" s="30" t="str">
        <f t="shared" si="0"/>
        <v>. Прибор Клещи электроизмерительные APPA-36RII в кол-ве 1шт. (Акт №1000-0000046002 от 21.08.2023, С-Ф №1000/0000045679 от 21.08.2023);</v>
      </c>
    </row>
    <row r="42" spans="1:16" s="17" customFormat="1" ht="60" hidden="1" x14ac:dyDescent="0.25">
      <c r="A42" s="76" t="s">
        <v>61</v>
      </c>
      <c r="B42" s="52" t="s">
        <v>94</v>
      </c>
      <c r="C42" s="53">
        <v>1</v>
      </c>
      <c r="D42" s="94"/>
      <c r="E42" s="97"/>
      <c r="F42" s="97"/>
      <c r="G42" s="97"/>
      <c r="H42" s="54">
        <v>3475</v>
      </c>
      <c r="I42" s="79">
        <v>4170</v>
      </c>
      <c r="J42" s="20" t="s">
        <v>112</v>
      </c>
      <c r="K42" s="15" t="s">
        <v>43</v>
      </c>
      <c r="L42" s="16" t="s">
        <v>46</v>
      </c>
      <c r="M42" s="16" t="s">
        <v>49</v>
      </c>
      <c r="N42" s="104"/>
      <c r="O42" s="14"/>
      <c r="P42" s="30" t="str">
        <f t="shared" si="0"/>
        <v>. Прибор Измеритель параметров устройств заземления MRU-101 в кол-ве 1шт. (Акт №1000-0000046002 от 21.08.2023, С-Ф №1000/0000045679 от 21.08.2023);</v>
      </c>
    </row>
    <row r="43" spans="1:16" s="17" customFormat="1" ht="75" hidden="1" x14ac:dyDescent="0.25">
      <c r="A43" s="76" t="s">
        <v>61</v>
      </c>
      <c r="B43" s="52" t="s">
        <v>95</v>
      </c>
      <c r="C43" s="53">
        <v>1</v>
      </c>
      <c r="D43" s="94"/>
      <c r="E43" s="97"/>
      <c r="F43" s="97"/>
      <c r="G43" s="97"/>
      <c r="H43" s="54">
        <v>2200</v>
      </c>
      <c r="I43" s="79">
        <v>2640</v>
      </c>
      <c r="J43" s="20" t="s">
        <v>112</v>
      </c>
      <c r="K43" s="15" t="s">
        <v>40</v>
      </c>
      <c r="L43" s="16" t="s">
        <v>41</v>
      </c>
      <c r="M43" s="16" t="s">
        <v>42</v>
      </c>
      <c r="N43" s="104"/>
      <c r="O43" s="14"/>
      <c r="P43" s="30" t="str">
        <f t="shared" si="0"/>
        <v>. Прибор Измеритель-регистратор напряжений многоканальный ИР-1 Менделеевец в кол-ве 1шт. (Акт №1000-0000055454 от 28.09.2023, С-Ф №1000/0000055450 от 28.09.2023);</v>
      </c>
    </row>
    <row r="44" spans="1:16" s="17" customFormat="1" ht="30" hidden="1" x14ac:dyDescent="0.25">
      <c r="A44" s="76" t="s">
        <v>61</v>
      </c>
      <c r="B44" s="52" t="s">
        <v>96</v>
      </c>
      <c r="C44" s="53">
        <v>1</v>
      </c>
      <c r="D44" s="94"/>
      <c r="E44" s="97"/>
      <c r="F44" s="97"/>
      <c r="G44" s="97"/>
      <c r="H44" s="54">
        <v>955</v>
      </c>
      <c r="I44" s="79">
        <v>1146</v>
      </c>
      <c r="J44" s="20" t="s">
        <v>112</v>
      </c>
      <c r="K44" s="18">
        <v>45160</v>
      </c>
      <c r="L44" s="16" t="s">
        <v>45</v>
      </c>
      <c r="M44" s="16" t="s">
        <v>48</v>
      </c>
      <c r="N44" s="104"/>
      <c r="O44" s="14"/>
      <c r="P44" s="30" t="str">
        <f t="shared" si="0"/>
        <v>. Прибор Мегаомметр ЭС0202/2-Г в кол-ве 1шт. (Акт №1000-0000046146 от 45160, С-Ф №1000/0000045821 от 45160);</v>
      </c>
    </row>
    <row r="45" spans="1:16" s="17" customFormat="1" ht="30" hidden="1" x14ac:dyDescent="0.25">
      <c r="A45" s="76" t="s">
        <v>61</v>
      </c>
      <c r="B45" s="52" t="s">
        <v>97</v>
      </c>
      <c r="C45" s="53">
        <v>2</v>
      </c>
      <c r="D45" s="94"/>
      <c r="E45" s="97"/>
      <c r="F45" s="97"/>
      <c r="G45" s="97"/>
      <c r="H45" s="54">
        <v>5760</v>
      </c>
      <c r="I45" s="79">
        <v>6912</v>
      </c>
      <c r="J45" s="20" t="s">
        <v>112</v>
      </c>
      <c r="K45" s="18">
        <v>45146</v>
      </c>
      <c r="L45" s="16" t="s">
        <v>44</v>
      </c>
      <c r="M45" s="16" t="s">
        <v>47</v>
      </c>
      <c r="N45" s="104"/>
      <c r="O45" s="14"/>
      <c r="P45" s="30" t="str">
        <f t="shared" si="0"/>
        <v>. Прибор Мультиметр цифровой MY-68 в кол-ве 2шт. (Акт №1000-0000042785 от 45146, С-Ф №1000/0000042465 от 45146);</v>
      </c>
    </row>
    <row r="46" spans="1:16" s="17" customFormat="1" ht="45" hidden="1" x14ac:dyDescent="0.25">
      <c r="A46" s="76" t="s">
        <v>62</v>
      </c>
      <c r="B46" s="52" t="s">
        <v>98</v>
      </c>
      <c r="C46" s="53">
        <v>1</v>
      </c>
      <c r="D46" s="94"/>
      <c r="E46" s="97"/>
      <c r="F46" s="97"/>
      <c r="G46" s="97"/>
      <c r="H46" s="54">
        <v>1765.8</v>
      </c>
      <c r="I46" s="79">
        <v>2118.96</v>
      </c>
      <c r="J46" s="20" t="s">
        <v>114</v>
      </c>
      <c r="K46" s="15"/>
      <c r="L46" s="16"/>
      <c r="M46" s="16"/>
      <c r="N46" s="104"/>
      <c r="O46" s="14"/>
      <c r="P46" s="30" t="str">
        <f t="shared" si="0"/>
        <v>. Прибор Весы электронные медицинские ВЭМ-150-"Масса-К" в кол-ве 1шт. (Акт  от , С-Ф  от );</v>
      </c>
    </row>
    <row r="47" spans="1:16" s="17" customFormat="1" ht="45" hidden="1" x14ac:dyDescent="0.25">
      <c r="A47" s="76" t="s">
        <v>62</v>
      </c>
      <c r="B47" s="52" t="s">
        <v>99</v>
      </c>
      <c r="C47" s="53">
        <v>1</v>
      </c>
      <c r="D47" s="94"/>
      <c r="E47" s="97"/>
      <c r="F47" s="97"/>
      <c r="G47" s="97"/>
      <c r="H47" s="54">
        <v>1177.2</v>
      </c>
      <c r="I47" s="79">
        <v>1412.64</v>
      </c>
      <c r="J47" s="20" t="s">
        <v>114</v>
      </c>
      <c r="K47" s="15"/>
      <c r="L47" s="16"/>
      <c r="M47" s="16"/>
      <c r="N47" s="104"/>
      <c r="O47" s="14"/>
      <c r="P47" s="30" t="str">
        <f t="shared" si="0"/>
        <v>. Прибор Весы электронные настольные МК-32.2-С21 в кол-ве 1шт. (Акт  от , С-Ф  от );</v>
      </c>
    </row>
    <row r="48" spans="1:16" s="17" customFormat="1" ht="30" hidden="1" x14ac:dyDescent="0.25">
      <c r="A48" s="76" t="s">
        <v>62</v>
      </c>
      <c r="B48" s="52" t="s">
        <v>100</v>
      </c>
      <c r="C48" s="53">
        <v>1</v>
      </c>
      <c r="D48" s="94"/>
      <c r="E48" s="97"/>
      <c r="F48" s="97"/>
      <c r="G48" s="97"/>
      <c r="H48" s="54">
        <v>2330</v>
      </c>
      <c r="I48" s="79">
        <v>2796</v>
      </c>
      <c r="J48" s="20" t="s">
        <v>114</v>
      </c>
      <c r="K48" s="15"/>
      <c r="L48" s="16"/>
      <c r="M48" s="16"/>
      <c r="N48" s="104"/>
      <c r="O48" s="14"/>
      <c r="P48" s="30" t="str">
        <f t="shared" si="0"/>
        <v>. Прибор Весы электронные ТВ-M-300.2-A3 в кол-ве 1шт. (Акт  от , С-Ф  от );</v>
      </c>
    </row>
    <row r="49" spans="1:16" s="17" customFormat="1" ht="75" hidden="1" x14ac:dyDescent="0.25">
      <c r="A49" s="76" t="s">
        <v>62</v>
      </c>
      <c r="B49" s="52" t="s">
        <v>101</v>
      </c>
      <c r="C49" s="53">
        <v>1</v>
      </c>
      <c r="D49" s="94"/>
      <c r="E49" s="97"/>
      <c r="F49" s="97"/>
      <c r="G49" s="97"/>
      <c r="H49" s="54">
        <v>1100</v>
      </c>
      <c r="I49" s="79">
        <v>1320</v>
      </c>
      <c r="J49" s="20" t="s">
        <v>114</v>
      </c>
      <c r="K49" s="15"/>
      <c r="L49" s="16"/>
      <c r="M49" s="16"/>
      <c r="N49" s="104"/>
      <c r="O49" s="14"/>
      <c r="P49" s="30" t="str">
        <f t="shared" si="0"/>
        <v>. Прибор Манометр деформационный образцовый с условной шкалой МО в кол-ве 1шт. (Акт  от , С-Ф  от );</v>
      </c>
    </row>
    <row r="50" spans="1:16" s="17" customFormat="1" ht="45" hidden="1" x14ac:dyDescent="0.25">
      <c r="A50" s="76" t="s">
        <v>107</v>
      </c>
      <c r="B50" s="52" t="s">
        <v>108</v>
      </c>
      <c r="C50" s="53">
        <v>1</v>
      </c>
      <c r="D50" s="94"/>
      <c r="E50" s="97"/>
      <c r="F50" s="97"/>
      <c r="G50" s="97"/>
      <c r="H50" s="54">
        <v>2106.5700000000002</v>
      </c>
      <c r="I50" s="79">
        <v>2527.88</v>
      </c>
      <c r="J50" s="19" t="s">
        <v>114</v>
      </c>
      <c r="K50" s="15"/>
      <c r="L50" s="16"/>
      <c r="M50" s="16"/>
      <c r="N50" s="104"/>
      <c r="O50" s="14"/>
      <c r="P50" s="30" t="str">
        <f t="shared" si="0"/>
        <v>. Прибор Дальномер лазерный Leica DISTO D510 в кол-ве 1шт. (Акт  от , С-Ф  от );</v>
      </c>
    </row>
    <row r="51" spans="1:16" s="17" customFormat="1" ht="45" hidden="1" x14ac:dyDescent="0.25">
      <c r="A51" s="76" t="s">
        <v>107</v>
      </c>
      <c r="B51" s="52" t="s">
        <v>109</v>
      </c>
      <c r="C51" s="53">
        <v>1</v>
      </c>
      <c r="D51" s="94"/>
      <c r="E51" s="97"/>
      <c r="F51" s="97"/>
      <c r="G51" s="97"/>
      <c r="H51" s="54">
        <v>2500</v>
      </c>
      <c r="I51" s="79">
        <v>3000</v>
      </c>
      <c r="J51" s="19" t="s">
        <v>114</v>
      </c>
      <c r="K51" s="15"/>
      <c r="L51" s="16"/>
      <c r="M51" s="16"/>
      <c r="N51" s="104"/>
      <c r="O51" s="14"/>
      <c r="P51" s="30" t="str">
        <f t="shared" si="0"/>
        <v>. Прибор Нивелир с компенсатором NA 730 в кол-ве 1шт. (Акт  от , С-Ф  от );</v>
      </c>
    </row>
    <row r="52" spans="1:16" s="17" customFormat="1" ht="45" hidden="1" x14ac:dyDescent="0.25">
      <c r="A52" s="76" t="s">
        <v>107</v>
      </c>
      <c r="B52" s="52" t="s">
        <v>110</v>
      </c>
      <c r="C52" s="53">
        <v>1</v>
      </c>
      <c r="D52" s="94"/>
      <c r="E52" s="97"/>
      <c r="F52" s="97"/>
      <c r="G52" s="97"/>
      <c r="H52" s="54">
        <v>800</v>
      </c>
      <c r="I52" s="79">
        <v>960</v>
      </c>
      <c r="J52" s="19" t="s">
        <v>114</v>
      </c>
      <c r="K52" s="15"/>
      <c r="L52" s="16"/>
      <c r="M52" s="16"/>
      <c r="N52" s="104"/>
      <c r="O52" s="14"/>
      <c r="P52" s="30" t="str">
        <f t="shared" si="0"/>
        <v>. Прибор Гиря класса точности E1, E2, F1, F2 и M1 гиря 500 г F2 в кол-ве 1шт. (Акт  от , С-Ф  от );</v>
      </c>
    </row>
    <row r="53" spans="1:16" s="17" customFormat="1" ht="45" hidden="1" x14ac:dyDescent="0.25">
      <c r="A53" s="76" t="s">
        <v>107</v>
      </c>
      <c r="B53" s="52" t="s">
        <v>111</v>
      </c>
      <c r="C53" s="53">
        <v>1</v>
      </c>
      <c r="D53" s="94"/>
      <c r="E53" s="97"/>
      <c r="F53" s="97"/>
      <c r="G53" s="97"/>
      <c r="H53" s="54">
        <v>15300</v>
      </c>
      <c r="I53" s="79">
        <v>18360</v>
      </c>
      <c r="J53" s="19" t="s">
        <v>114</v>
      </c>
      <c r="K53" s="15"/>
      <c r="L53" s="16"/>
      <c r="M53" s="16"/>
      <c r="N53" s="104"/>
      <c r="O53" s="14"/>
      <c r="P53" s="30" t="str">
        <f t="shared" si="0"/>
        <v>. Прибор Набор граммовых гирь 2-го класса Г-2-210 в кол-ве 1шт. (Акт  от , С-Ф  от );</v>
      </c>
    </row>
    <row r="54" spans="1:16" s="17" customFormat="1" ht="30" hidden="1" x14ac:dyDescent="0.25">
      <c r="A54" s="78" t="s">
        <v>126</v>
      </c>
      <c r="B54" s="52" t="s">
        <v>115</v>
      </c>
      <c r="C54" s="53">
        <v>1</v>
      </c>
      <c r="D54" s="94"/>
      <c r="E54" s="97"/>
      <c r="F54" s="97"/>
      <c r="G54" s="97"/>
      <c r="H54" s="54">
        <v>2330</v>
      </c>
      <c r="I54" s="79">
        <v>2796</v>
      </c>
      <c r="J54" s="19" t="s">
        <v>129</v>
      </c>
      <c r="K54" s="15"/>
      <c r="L54" s="16"/>
      <c r="M54" s="16"/>
      <c r="N54" s="104"/>
      <c r="O54" s="14"/>
      <c r="P54" s="30" t="str">
        <f t="shared" si="0"/>
        <v>. Прибор Весы электронные ТВ-М-300.2-А3 в кол-ве 1шт. (Акт  от , С-Ф  от );</v>
      </c>
    </row>
    <row r="55" spans="1:16" s="17" customFormat="1" ht="75" hidden="1" x14ac:dyDescent="0.25">
      <c r="A55" s="78" t="s">
        <v>126</v>
      </c>
      <c r="B55" s="52" t="s">
        <v>116</v>
      </c>
      <c r="C55" s="53">
        <v>1</v>
      </c>
      <c r="D55" s="94"/>
      <c r="E55" s="97"/>
      <c r="F55" s="97"/>
      <c r="G55" s="97"/>
      <c r="H55" s="54">
        <v>1177.2</v>
      </c>
      <c r="I55" s="79">
        <v>1412.64</v>
      </c>
      <c r="J55" s="19" t="s">
        <v>129</v>
      </c>
      <c r="K55" s="15"/>
      <c r="L55" s="16"/>
      <c r="M55" s="16"/>
      <c r="N55" s="104"/>
      <c r="O55" s="14"/>
      <c r="P55" s="30" t="str">
        <f t="shared" si="0"/>
        <v>. Прибор Весы электронные тензометрические для статического взвешивания МТ 30 МЖА (5/10; 230х320) в кол-ве 1шт. (Акт  от , С-Ф  от );</v>
      </c>
    </row>
    <row r="56" spans="1:16" s="17" customFormat="1" ht="60" hidden="1" x14ac:dyDescent="0.25">
      <c r="A56" s="78" t="s">
        <v>123</v>
      </c>
      <c r="B56" s="52" t="s">
        <v>117</v>
      </c>
      <c r="C56" s="53">
        <v>1</v>
      </c>
      <c r="D56" s="94"/>
      <c r="E56" s="97"/>
      <c r="F56" s="97"/>
      <c r="G56" s="97"/>
      <c r="H56" s="54">
        <v>3475</v>
      </c>
      <c r="I56" s="79">
        <v>4170</v>
      </c>
      <c r="J56" s="19" t="s">
        <v>129</v>
      </c>
      <c r="K56" s="15"/>
      <c r="L56" s="16"/>
      <c r="M56" s="16"/>
      <c r="N56" s="104"/>
      <c r="O56" s="14"/>
      <c r="P56" s="30" t="str">
        <f t="shared" si="0"/>
        <v>. Прибор Измеритель потенциала поляризационного ИПП-1 в кол-ве 1шт. (Акт  от , С-Ф  от );</v>
      </c>
    </row>
    <row r="57" spans="1:16" s="17" customFormat="1" ht="30" hidden="1" x14ac:dyDescent="0.25">
      <c r="A57" s="78" t="s">
        <v>123</v>
      </c>
      <c r="B57" s="52" t="s">
        <v>118</v>
      </c>
      <c r="C57" s="53">
        <v>1</v>
      </c>
      <c r="D57" s="94"/>
      <c r="E57" s="97"/>
      <c r="F57" s="97"/>
      <c r="G57" s="97"/>
      <c r="H57" s="54">
        <v>2880</v>
      </c>
      <c r="I57" s="79">
        <v>3456</v>
      </c>
      <c r="J57" s="19" t="s">
        <v>129</v>
      </c>
      <c r="K57" s="15"/>
      <c r="L57" s="16"/>
      <c r="M57" s="16"/>
      <c r="N57" s="104"/>
      <c r="O57" s="14"/>
      <c r="P57" s="30" t="str">
        <f t="shared" si="0"/>
        <v>. Прибор Мультиметр цифровой Fluke 27 в кол-ве 1шт. (Акт  от , С-Ф  от );</v>
      </c>
    </row>
    <row r="58" spans="1:16" s="17" customFormat="1" ht="30" hidden="1" x14ac:dyDescent="0.25">
      <c r="A58" s="78" t="s">
        <v>123</v>
      </c>
      <c r="B58" s="52" t="s">
        <v>97</v>
      </c>
      <c r="C58" s="53">
        <v>2</v>
      </c>
      <c r="D58" s="94"/>
      <c r="E58" s="97"/>
      <c r="F58" s="97"/>
      <c r="G58" s="97"/>
      <c r="H58" s="54">
        <v>5760</v>
      </c>
      <c r="I58" s="79">
        <v>6912</v>
      </c>
      <c r="J58" s="19" t="s">
        <v>129</v>
      </c>
      <c r="K58" s="15"/>
      <c r="L58" s="16"/>
      <c r="M58" s="16"/>
      <c r="N58" s="104"/>
      <c r="O58" s="14"/>
      <c r="P58" s="30" t="str">
        <f t="shared" si="0"/>
        <v>. Прибор Мультиметр цифровой MY-68 в кол-ве 2шт. (Акт  от , С-Ф  от );</v>
      </c>
    </row>
    <row r="59" spans="1:16" s="17" customFormat="1" ht="45" hidden="1" x14ac:dyDescent="0.25">
      <c r="A59" s="78" t="s">
        <v>123</v>
      </c>
      <c r="B59" s="52" t="s">
        <v>119</v>
      </c>
      <c r="C59" s="53">
        <v>1</v>
      </c>
      <c r="D59" s="94"/>
      <c r="E59" s="97"/>
      <c r="F59" s="97"/>
      <c r="G59" s="97"/>
      <c r="H59" s="54">
        <v>1840</v>
      </c>
      <c r="I59" s="79">
        <v>2208</v>
      </c>
      <c r="J59" s="19" t="s">
        <v>129</v>
      </c>
      <c r="K59" s="15"/>
      <c r="L59" s="16"/>
      <c r="M59" s="16"/>
      <c r="N59" s="104"/>
      <c r="O59" s="14"/>
      <c r="P59" s="30" t="str">
        <f t="shared" si="0"/>
        <v>. Прибор Магазин сопротивления Р4831 в кол-ве 1шт. (Акт  от , С-Ф  от );</v>
      </c>
    </row>
    <row r="60" spans="1:16" s="17" customFormat="1" ht="60" hidden="1" x14ac:dyDescent="0.25">
      <c r="A60" s="75" t="s">
        <v>125</v>
      </c>
      <c r="B60" s="52" t="s">
        <v>120</v>
      </c>
      <c r="C60" s="53">
        <v>1</v>
      </c>
      <c r="D60" s="94"/>
      <c r="E60" s="97"/>
      <c r="F60" s="97"/>
      <c r="G60" s="97"/>
      <c r="H60" s="54">
        <v>7650</v>
      </c>
      <c r="I60" s="79">
        <v>9180</v>
      </c>
      <c r="J60" s="19" t="s">
        <v>129</v>
      </c>
      <c r="K60" s="15"/>
      <c r="L60" s="16"/>
      <c r="M60" s="16"/>
      <c r="N60" s="104"/>
      <c r="O60" s="14"/>
      <c r="P60" s="30" t="str">
        <f t="shared" si="0"/>
        <v>. Прибор Динамометр электронный переносной АЦД/1Р-5/1И-2 в кол-ве 1шт. (Акт  от , С-Ф  от );</v>
      </c>
    </row>
    <row r="61" spans="1:16" s="17" customFormat="1" ht="75" hidden="1" x14ac:dyDescent="0.25">
      <c r="A61" s="75" t="s">
        <v>124</v>
      </c>
      <c r="B61" s="52" t="s">
        <v>121</v>
      </c>
      <c r="C61" s="53">
        <v>1</v>
      </c>
      <c r="D61" s="94"/>
      <c r="E61" s="97"/>
      <c r="F61" s="97"/>
      <c r="G61" s="97"/>
      <c r="H61" s="54">
        <v>6852.55</v>
      </c>
      <c r="I61" s="79">
        <v>8223.06</v>
      </c>
      <c r="J61" s="19" t="s">
        <v>129</v>
      </c>
      <c r="K61" s="15"/>
      <c r="L61" s="16"/>
      <c r="M61" s="16"/>
      <c r="N61" s="104"/>
      <c r="O61" s="14"/>
      <c r="P61" s="30" t="str">
        <f t="shared" si="0"/>
        <v>. Прибор Термогигрометр ИВА-6А-КП-Д (температура, влажность, давление) в кол-ве 1шт. (Акт  от , С-Ф  от );</v>
      </c>
    </row>
    <row r="62" spans="1:16" s="17" customFormat="1" ht="30" hidden="1" x14ac:dyDescent="0.25">
      <c r="A62" s="75" t="s">
        <v>127</v>
      </c>
      <c r="B62" s="52" t="s">
        <v>122</v>
      </c>
      <c r="C62" s="53">
        <v>3</v>
      </c>
      <c r="D62" s="94"/>
      <c r="E62" s="97"/>
      <c r="F62" s="97"/>
      <c r="G62" s="97"/>
      <c r="H62" s="54">
        <v>54400</v>
      </c>
      <c r="I62" s="79">
        <v>65280</v>
      </c>
      <c r="J62" s="19" t="s">
        <v>129</v>
      </c>
      <c r="K62" s="15"/>
      <c r="L62" s="16"/>
      <c r="M62" s="16"/>
      <c r="N62" s="104"/>
      <c r="O62" s="14"/>
      <c r="P62" s="30" t="str">
        <f t="shared" ref="P62" si="1">O62&amp;". Прибор "&amp;B62&amp;" в кол-ве "&amp;C62&amp;"шт. (Акт "&amp;L62&amp;" от "&amp;K62&amp;", С-Ф "&amp;M62&amp;" от "&amp;K62&amp;");"</f>
        <v>. Прибор Счетчики жидкости СЖ-ППТ-32 в кол-ве 3шт. (Акт  от , С-Ф  от );</v>
      </c>
    </row>
    <row r="63" spans="1:16" s="17" customFormat="1" hidden="1" x14ac:dyDescent="0.25">
      <c r="A63" s="75" t="s">
        <v>188</v>
      </c>
      <c r="B63" s="52" t="s">
        <v>189</v>
      </c>
      <c r="C63" s="53">
        <v>1</v>
      </c>
      <c r="D63" s="95"/>
      <c r="E63" s="98"/>
      <c r="F63" s="98"/>
      <c r="G63" s="98"/>
      <c r="H63" s="54">
        <v>7000</v>
      </c>
      <c r="I63" s="79">
        <v>8400</v>
      </c>
      <c r="J63" s="19" t="s">
        <v>206</v>
      </c>
      <c r="K63" s="15"/>
      <c r="L63" s="16"/>
      <c r="M63" s="16"/>
      <c r="N63" s="105"/>
      <c r="O63" s="14"/>
      <c r="P63" s="30" t="str">
        <f t="shared" ref="P63:P92" si="2">O63&amp;". Прибор "&amp;B63&amp;" в кол-ве "&amp;C63&amp;"шт. (Акт "&amp;L63&amp;" от "&amp;K63&amp;", С-Ф "&amp;M63&amp;" от "&amp;K63&amp;");"</f>
        <v>. Прибор Прибор кросса ПК-60 в кол-ве 1шт. (Акт  от , С-Ф  от );</v>
      </c>
    </row>
    <row r="64" spans="1:16" s="17" customFormat="1" ht="45" x14ac:dyDescent="0.25">
      <c r="A64" s="81" t="s">
        <v>179</v>
      </c>
      <c r="B64" s="73" t="s">
        <v>139</v>
      </c>
      <c r="C64" s="53">
        <v>1</v>
      </c>
      <c r="D64" s="99" t="s">
        <v>128</v>
      </c>
      <c r="E64" s="101">
        <v>520641</v>
      </c>
      <c r="F64" s="101">
        <v>624769.19999999995</v>
      </c>
      <c r="G64" s="106">
        <f>E64+G8-SUM(H65:H125)</f>
        <v>111780.76000000007</v>
      </c>
      <c r="H64" s="54">
        <v>6852.55</v>
      </c>
      <c r="I64" s="79">
        <v>8223.06</v>
      </c>
      <c r="J64" s="19" t="s">
        <v>267</v>
      </c>
      <c r="K64" s="15"/>
      <c r="L64" s="16"/>
      <c r="M64" s="16"/>
      <c r="N64" s="103" t="s">
        <v>206</v>
      </c>
      <c r="O64" s="14"/>
      <c r="P64" s="30" t="str">
        <f t="shared" si="2"/>
        <v>. Прибор Прибор комбинированный Testo 622 в кол-ве 1шт. (Акт  от , С-Ф  от );</v>
      </c>
    </row>
    <row r="65" spans="1:16" s="17" customFormat="1" ht="30" hidden="1" x14ac:dyDescent="0.25">
      <c r="A65" s="76" t="s">
        <v>178</v>
      </c>
      <c r="B65" s="52" t="s">
        <v>82</v>
      </c>
      <c r="C65" s="53">
        <v>1</v>
      </c>
      <c r="D65" s="100"/>
      <c r="E65" s="102"/>
      <c r="F65" s="102"/>
      <c r="G65" s="107"/>
      <c r="H65" s="54">
        <v>800</v>
      </c>
      <c r="I65" s="79">
        <v>960</v>
      </c>
      <c r="J65" s="19" t="s">
        <v>229</v>
      </c>
      <c r="K65" s="15"/>
      <c r="L65" s="16"/>
      <c r="M65" s="16"/>
      <c r="N65" s="104"/>
      <c r="O65" s="14"/>
      <c r="P65" s="30" t="str">
        <f t="shared" si="2"/>
        <v>. Прибор Ареометр общего назначения АОН-1 в кол-ве 1шт. (Акт  от , С-Ф  от );</v>
      </c>
    </row>
    <row r="66" spans="1:16" s="17" customFormat="1" ht="30" hidden="1" x14ac:dyDescent="0.25">
      <c r="A66" s="76" t="s">
        <v>178</v>
      </c>
      <c r="B66" s="52" t="s">
        <v>132</v>
      </c>
      <c r="C66" s="53">
        <v>3</v>
      </c>
      <c r="D66" s="100"/>
      <c r="E66" s="102"/>
      <c r="F66" s="102"/>
      <c r="G66" s="107"/>
      <c r="H66" s="54">
        <v>2400</v>
      </c>
      <c r="I66" s="79">
        <v>2880</v>
      </c>
      <c r="J66" s="19" t="s">
        <v>229</v>
      </c>
      <c r="K66" s="15"/>
      <c r="L66" s="16"/>
      <c r="M66" s="16"/>
      <c r="N66" s="104"/>
      <c r="O66" s="14"/>
      <c r="P66" s="30" t="str">
        <f t="shared" si="2"/>
        <v>. Прибор Ареометр для нефти АНТ-2 в кол-ве 3шт. (Акт  от , С-Ф  от );</v>
      </c>
    </row>
    <row r="67" spans="1:16" s="17" customFormat="1" ht="30" hidden="1" x14ac:dyDescent="0.25">
      <c r="A67" s="76" t="s">
        <v>178</v>
      </c>
      <c r="B67" s="52" t="s">
        <v>133</v>
      </c>
      <c r="C67" s="53">
        <v>1</v>
      </c>
      <c r="D67" s="100"/>
      <c r="E67" s="102"/>
      <c r="F67" s="102"/>
      <c r="G67" s="107"/>
      <c r="H67" s="54">
        <v>800</v>
      </c>
      <c r="I67" s="79">
        <v>960</v>
      </c>
      <c r="J67" s="19" t="s">
        <v>229</v>
      </c>
      <c r="K67" s="15"/>
      <c r="L67" s="16"/>
      <c r="M67" s="16"/>
      <c r="N67" s="104"/>
      <c r="O67" s="14"/>
      <c r="P67" s="30" t="str">
        <f t="shared" si="2"/>
        <v>. Прибор Ареометр для спирта АСПТ в кол-ве 1шт. (Акт  от , С-Ф  от );</v>
      </c>
    </row>
    <row r="68" spans="1:16" s="17" customFormat="1" hidden="1" x14ac:dyDescent="0.25">
      <c r="A68" s="76" t="s">
        <v>178</v>
      </c>
      <c r="B68" s="52" t="s">
        <v>134</v>
      </c>
      <c r="C68" s="53">
        <v>1</v>
      </c>
      <c r="D68" s="100"/>
      <c r="E68" s="102"/>
      <c r="F68" s="102"/>
      <c r="G68" s="107"/>
      <c r="H68" s="54">
        <v>2330</v>
      </c>
      <c r="I68" s="79">
        <v>2796</v>
      </c>
      <c r="J68" s="19" t="s">
        <v>229</v>
      </c>
      <c r="K68" s="15"/>
      <c r="L68" s="16"/>
      <c r="M68" s="16"/>
      <c r="N68" s="104"/>
      <c r="O68" s="14"/>
      <c r="P68" s="30" t="str">
        <f t="shared" si="2"/>
        <v>. Прибор Ротаметр РМ-0,63ГУЗ в кол-ве 1шт. (Акт  от , С-Ф  от );</v>
      </c>
    </row>
    <row r="69" spans="1:16" s="17" customFormat="1" ht="30" hidden="1" x14ac:dyDescent="0.25">
      <c r="A69" s="76" t="s">
        <v>178</v>
      </c>
      <c r="B69" s="52" t="s">
        <v>135</v>
      </c>
      <c r="C69" s="53">
        <v>1</v>
      </c>
      <c r="D69" s="100"/>
      <c r="E69" s="102"/>
      <c r="F69" s="102"/>
      <c r="G69" s="107"/>
      <c r="H69" s="54">
        <v>7950</v>
      </c>
      <c r="I69" s="79">
        <v>9540</v>
      </c>
      <c r="J69" s="19" t="s">
        <v>229</v>
      </c>
      <c r="K69" s="15"/>
      <c r="L69" s="16"/>
      <c r="M69" s="16"/>
      <c r="N69" s="104"/>
      <c r="O69" s="14"/>
      <c r="P69" s="30" t="str">
        <f t="shared" si="2"/>
        <v>. Прибор Счетчик газа барабанный TG-3 в кол-ве 1шт. (Акт  от , С-Ф  от );</v>
      </c>
    </row>
    <row r="70" spans="1:16" s="17" customFormat="1" ht="60" hidden="1" x14ac:dyDescent="0.25">
      <c r="A70" s="76" t="s">
        <v>178</v>
      </c>
      <c r="B70" s="52" t="s">
        <v>136</v>
      </c>
      <c r="C70" s="53">
        <v>1</v>
      </c>
      <c r="D70" s="100"/>
      <c r="E70" s="102"/>
      <c r="F70" s="102"/>
      <c r="G70" s="107"/>
      <c r="H70" s="54">
        <v>4950</v>
      </c>
      <c r="I70" s="79">
        <v>5940</v>
      </c>
      <c r="J70" s="19" t="s">
        <v>229</v>
      </c>
      <c r="K70" s="15"/>
      <c r="L70" s="16"/>
      <c r="M70" s="16"/>
      <c r="N70" s="104"/>
      <c r="O70" s="14"/>
      <c r="P70" s="30" t="str">
        <f t="shared" si="2"/>
        <v>. Прибор Анализатор растворенного кислорода МАРК-409/1 в кол-ве 1шт. (Акт  от , С-Ф  от );</v>
      </c>
    </row>
    <row r="71" spans="1:16" s="17" customFormat="1" ht="45" hidden="1" x14ac:dyDescent="0.25">
      <c r="A71" s="76" t="s">
        <v>178</v>
      </c>
      <c r="B71" s="52" t="s">
        <v>137</v>
      </c>
      <c r="C71" s="53">
        <v>2</v>
      </c>
      <c r="D71" s="100"/>
      <c r="E71" s="102"/>
      <c r="F71" s="102"/>
      <c r="G71" s="107"/>
      <c r="H71" s="54">
        <v>8200</v>
      </c>
      <c r="I71" s="79">
        <v>9840</v>
      </c>
      <c r="J71" s="19" t="s">
        <v>229</v>
      </c>
      <c r="K71" s="15"/>
      <c r="L71" s="16"/>
      <c r="M71" s="16"/>
      <c r="N71" s="104"/>
      <c r="O71" s="14"/>
      <c r="P71" s="30" t="str">
        <f t="shared" si="2"/>
        <v>. Прибор Вискозиметр капиллярный стеклянный ВПЖ-2 в кол-ве 2шт. (Акт  от , С-Ф  от );</v>
      </c>
    </row>
    <row r="72" spans="1:16" s="17" customFormat="1" ht="60" hidden="1" x14ac:dyDescent="0.25">
      <c r="A72" s="76" t="s">
        <v>180</v>
      </c>
      <c r="B72" s="52" t="s">
        <v>151</v>
      </c>
      <c r="C72" s="53">
        <v>2</v>
      </c>
      <c r="D72" s="100"/>
      <c r="E72" s="102"/>
      <c r="F72" s="102"/>
      <c r="G72" s="107"/>
      <c r="H72" s="54">
        <v>1672.86</v>
      </c>
      <c r="I72" s="79">
        <v>2007.43</v>
      </c>
      <c r="J72" s="19" t="s">
        <v>229</v>
      </c>
      <c r="K72" s="15"/>
      <c r="L72" s="16"/>
      <c r="M72" s="16"/>
      <c r="N72" s="104"/>
      <c r="O72" s="14"/>
      <c r="P72" s="30" t="str">
        <f t="shared" si="2"/>
        <v>. Прибор Рулетка измерительная металлическая YC50/5 в кол-ве 2шт. (Акт  от , С-Ф  от );</v>
      </c>
    </row>
    <row r="73" spans="1:16" s="17" customFormat="1" ht="30" hidden="1" x14ac:dyDescent="0.25">
      <c r="A73" s="76" t="s">
        <v>180</v>
      </c>
      <c r="B73" s="52" t="s">
        <v>153</v>
      </c>
      <c r="C73" s="53">
        <v>2</v>
      </c>
      <c r="D73" s="100"/>
      <c r="E73" s="102"/>
      <c r="F73" s="102"/>
      <c r="G73" s="107"/>
      <c r="H73" s="54">
        <v>2300</v>
      </c>
      <c r="I73" s="79">
        <v>2760</v>
      </c>
      <c r="J73" s="19" t="s">
        <v>229</v>
      </c>
      <c r="K73" s="15"/>
      <c r="L73" s="16"/>
      <c r="M73" s="16"/>
      <c r="N73" s="104"/>
      <c r="O73" s="14"/>
      <c r="P73" s="30" t="str">
        <f t="shared" si="2"/>
        <v>. Прибор Рейка нивелирная РН 3 в кол-ве 2шт. (Акт  от , С-Ф  от );</v>
      </c>
    </row>
    <row r="74" spans="1:16" s="17" customFormat="1" ht="45" hidden="1" x14ac:dyDescent="0.25">
      <c r="A74" s="76" t="s">
        <v>180</v>
      </c>
      <c r="B74" s="52" t="s">
        <v>108</v>
      </c>
      <c r="C74" s="53">
        <v>1</v>
      </c>
      <c r="D74" s="100"/>
      <c r="E74" s="102"/>
      <c r="F74" s="102"/>
      <c r="G74" s="107"/>
      <c r="H74" s="54">
        <v>2106.5700000000002</v>
      </c>
      <c r="I74" s="79">
        <v>2527.88</v>
      </c>
      <c r="J74" s="19" t="s">
        <v>229</v>
      </c>
      <c r="K74" s="15"/>
      <c r="L74" s="16"/>
      <c r="M74" s="16"/>
      <c r="N74" s="104"/>
      <c r="O74" s="14"/>
      <c r="P74" s="30" t="str">
        <f t="shared" si="2"/>
        <v>. Прибор Дальномер лазерный Leica DISTO D510 в кол-ве 1шт. (Акт  от , С-Ф  от );</v>
      </c>
    </row>
    <row r="75" spans="1:16" s="17" customFormat="1" ht="30" hidden="1" x14ac:dyDescent="0.25">
      <c r="A75" s="76" t="s">
        <v>180</v>
      </c>
      <c r="B75" s="52" t="s">
        <v>156</v>
      </c>
      <c r="C75" s="53">
        <v>1</v>
      </c>
      <c r="D75" s="100"/>
      <c r="E75" s="102"/>
      <c r="F75" s="102"/>
      <c r="G75" s="107"/>
      <c r="H75" s="54">
        <v>6480</v>
      </c>
      <c r="I75" s="79">
        <v>7776</v>
      </c>
      <c r="J75" s="19" t="s">
        <v>229</v>
      </c>
      <c r="K75" s="15"/>
      <c r="L75" s="16"/>
      <c r="M75" s="16"/>
      <c r="N75" s="104"/>
      <c r="O75" s="14"/>
      <c r="P75" s="30" t="str">
        <f t="shared" si="2"/>
        <v>. Прибор Набор шаблонов радиусных № 3 в кол-ве 1шт. (Акт  от , С-Ф  от );</v>
      </c>
    </row>
    <row r="76" spans="1:16" s="17" customFormat="1" ht="30" hidden="1" x14ac:dyDescent="0.25">
      <c r="A76" s="76" t="s">
        <v>180</v>
      </c>
      <c r="B76" s="52" t="s">
        <v>158</v>
      </c>
      <c r="C76" s="53">
        <v>1</v>
      </c>
      <c r="D76" s="100"/>
      <c r="E76" s="102"/>
      <c r="F76" s="102"/>
      <c r="G76" s="107"/>
      <c r="H76" s="54">
        <v>4860</v>
      </c>
      <c r="I76" s="79">
        <v>5832</v>
      </c>
      <c r="J76" s="19" t="s">
        <v>229</v>
      </c>
      <c r="K76" s="15"/>
      <c r="L76" s="16"/>
      <c r="M76" s="16"/>
      <c r="N76" s="104"/>
      <c r="O76" s="14"/>
      <c r="P76" s="30" t="str">
        <f t="shared" si="2"/>
        <v>. Прибор Набор шаблонов радиусных № 1 в кол-ве 1шт. (Акт  от , С-Ф  от );</v>
      </c>
    </row>
    <row r="77" spans="1:16" s="17" customFormat="1" ht="60" hidden="1" x14ac:dyDescent="0.25">
      <c r="A77" s="76" t="s">
        <v>180</v>
      </c>
      <c r="B77" s="52" t="s">
        <v>160</v>
      </c>
      <c r="C77" s="53">
        <v>1</v>
      </c>
      <c r="D77" s="100"/>
      <c r="E77" s="102"/>
      <c r="F77" s="102"/>
      <c r="G77" s="107"/>
      <c r="H77" s="54">
        <v>900</v>
      </c>
      <c r="I77" s="79">
        <v>1080</v>
      </c>
      <c r="J77" s="19" t="s">
        <v>229</v>
      </c>
      <c r="K77" s="15"/>
      <c r="L77" s="16"/>
      <c r="M77" s="16"/>
      <c r="N77" s="104"/>
      <c r="O77" s="14"/>
      <c r="P77" s="30" t="str">
        <f t="shared" si="2"/>
        <v>. Прибор Линейка измерительная металлическая 150 мм в кол-ве 1шт. (Акт  от , С-Ф  от );</v>
      </c>
    </row>
    <row r="78" spans="1:16" s="17" customFormat="1" ht="45" hidden="1" x14ac:dyDescent="0.25">
      <c r="A78" s="76" t="s">
        <v>180</v>
      </c>
      <c r="B78" s="52" t="s">
        <v>162</v>
      </c>
      <c r="C78" s="53">
        <v>3</v>
      </c>
      <c r="D78" s="100"/>
      <c r="E78" s="102"/>
      <c r="F78" s="102"/>
      <c r="G78" s="107"/>
      <c r="H78" s="54">
        <v>3285</v>
      </c>
      <c r="I78" s="79">
        <v>3942</v>
      </c>
      <c r="J78" s="19" t="s">
        <v>229</v>
      </c>
      <c r="K78" s="15"/>
      <c r="L78" s="16"/>
      <c r="M78" s="16"/>
      <c r="N78" s="104"/>
      <c r="O78" s="14"/>
      <c r="P78" s="30" t="str">
        <f t="shared" si="2"/>
        <v>. Прибор Рулетка измерительная металлическая 3 м в кол-ве 3шт. (Акт  от , С-Ф  от );</v>
      </c>
    </row>
    <row r="79" spans="1:16" s="17" customFormat="1" ht="90" hidden="1" x14ac:dyDescent="0.25">
      <c r="A79" s="76" t="s">
        <v>180</v>
      </c>
      <c r="B79" s="52" t="s">
        <v>164</v>
      </c>
      <c r="C79" s="53">
        <v>1</v>
      </c>
      <c r="D79" s="100"/>
      <c r="E79" s="102"/>
      <c r="F79" s="102"/>
      <c r="G79" s="107"/>
      <c r="H79" s="54">
        <v>365</v>
      </c>
      <c r="I79" s="79">
        <v>438</v>
      </c>
      <c r="J79" s="19" t="s">
        <v>229</v>
      </c>
      <c r="K79" s="15"/>
      <c r="L79" s="16"/>
      <c r="M79" s="16"/>
      <c r="N79" s="104"/>
      <c r="O79" s="14"/>
      <c r="P79" s="30" t="str">
        <f t="shared" si="2"/>
        <v>. Прибор Штангенциркуль торговой марки "GRIFF" с отсчетом по нониусу двусторонний без глубиномера в кол-ве 1шт. (Акт  от , С-Ф  от );</v>
      </c>
    </row>
    <row r="80" spans="1:16" s="17" customFormat="1" hidden="1" x14ac:dyDescent="0.25">
      <c r="A80" s="76" t="s">
        <v>180</v>
      </c>
      <c r="B80" s="52" t="s">
        <v>166</v>
      </c>
      <c r="C80" s="53">
        <v>2</v>
      </c>
      <c r="D80" s="100"/>
      <c r="E80" s="102"/>
      <c r="F80" s="102"/>
      <c r="G80" s="107"/>
      <c r="H80" s="54">
        <v>2500</v>
      </c>
      <c r="I80" s="79">
        <v>3000</v>
      </c>
      <c r="J80" s="19" t="s">
        <v>229</v>
      </c>
      <c r="K80" s="15"/>
      <c r="L80" s="16"/>
      <c r="M80" s="16"/>
      <c r="N80" s="104"/>
      <c r="O80" s="14"/>
      <c r="P80" s="30" t="str">
        <f t="shared" si="2"/>
        <v>. Прибор Лупа б/т в кол-ве 2шт. (Акт  от , С-Ф  от );</v>
      </c>
    </row>
    <row r="81" spans="1:16" s="17" customFormat="1" hidden="1" x14ac:dyDescent="0.25">
      <c r="A81" s="76" t="s">
        <v>180</v>
      </c>
      <c r="B81" s="52" t="s">
        <v>168</v>
      </c>
      <c r="C81" s="53">
        <v>11</v>
      </c>
      <c r="D81" s="100"/>
      <c r="E81" s="102"/>
      <c r="F81" s="102"/>
      <c r="G81" s="107"/>
      <c r="H81" s="54">
        <v>2145</v>
      </c>
      <c r="I81" s="79">
        <v>2574</v>
      </c>
      <c r="J81" s="19" t="s">
        <v>229</v>
      </c>
      <c r="K81" s="15"/>
      <c r="L81" s="16"/>
      <c r="M81" s="16"/>
      <c r="N81" s="104"/>
      <c r="O81" s="14"/>
      <c r="P81" s="30" t="str">
        <f t="shared" si="2"/>
        <v>. Прибор Набор щупов № 4 в кол-ве 11шт. (Акт  от , С-Ф  от );</v>
      </c>
    </row>
    <row r="82" spans="1:16" s="17" customFormat="1" ht="90" hidden="1" x14ac:dyDescent="0.25">
      <c r="A82" s="76" t="s">
        <v>180</v>
      </c>
      <c r="B82" s="52" t="s">
        <v>170</v>
      </c>
      <c r="C82" s="53">
        <v>1</v>
      </c>
      <c r="D82" s="100"/>
      <c r="E82" s="102"/>
      <c r="F82" s="102"/>
      <c r="G82" s="107"/>
      <c r="H82" s="54">
        <v>620</v>
      </c>
      <c r="I82" s="79">
        <v>744</v>
      </c>
      <c r="J82" s="19" t="s">
        <v>229</v>
      </c>
      <c r="K82" s="15"/>
      <c r="L82" s="16"/>
      <c r="M82" s="16"/>
      <c r="N82" s="104"/>
      <c r="O82" s="14"/>
      <c r="P82" s="30" t="str">
        <f t="shared" si="2"/>
        <v>. Прибор Угольник поверочный 90° слесарный плоский 1-го и 2-го класса точности типа УП УП-160 в кол-ве 1шт. (Акт  от , С-Ф  от );</v>
      </c>
    </row>
    <row r="83" spans="1:16" s="17" customFormat="1" ht="45" hidden="1" x14ac:dyDescent="0.25">
      <c r="A83" s="76" t="s">
        <v>180</v>
      </c>
      <c r="B83" s="52" t="s">
        <v>172</v>
      </c>
      <c r="C83" s="53">
        <v>1</v>
      </c>
      <c r="D83" s="100"/>
      <c r="E83" s="102"/>
      <c r="F83" s="102"/>
      <c r="G83" s="107"/>
      <c r="H83" s="54">
        <v>3280</v>
      </c>
      <c r="I83" s="79">
        <v>3936</v>
      </c>
      <c r="J83" s="19" t="s">
        <v>229</v>
      </c>
      <c r="K83" s="15"/>
      <c r="L83" s="16"/>
      <c r="M83" s="16"/>
      <c r="N83" s="104"/>
      <c r="O83" s="14"/>
      <c r="P83" s="30" t="str">
        <f t="shared" si="2"/>
        <v>. Прибор Шаблон сварщика универсальный УШС-3 в кол-ве 1шт. (Акт  от , С-Ф  от );</v>
      </c>
    </row>
    <row r="84" spans="1:16" s="17" customFormat="1" ht="60" hidden="1" x14ac:dyDescent="0.25">
      <c r="A84" s="76" t="s">
        <v>180</v>
      </c>
      <c r="B84" s="52" t="s">
        <v>174</v>
      </c>
      <c r="C84" s="53">
        <v>2</v>
      </c>
      <c r="D84" s="100"/>
      <c r="E84" s="102"/>
      <c r="F84" s="102"/>
      <c r="G84" s="107"/>
      <c r="H84" s="54">
        <v>285</v>
      </c>
      <c r="I84" s="79">
        <v>342</v>
      </c>
      <c r="J84" s="19" t="s">
        <v>229</v>
      </c>
      <c r="K84" s="15"/>
      <c r="L84" s="16"/>
      <c r="M84" s="16"/>
      <c r="N84" s="104"/>
      <c r="O84" s="14"/>
      <c r="P84" s="30" t="str">
        <f t="shared" si="2"/>
        <v>. Прибор Линейка измерительная металлическая 500 мм в кол-ве 2шт. (Акт  от , С-Ф  от );</v>
      </c>
    </row>
    <row r="85" spans="1:16" s="17" customFormat="1" ht="45" hidden="1" x14ac:dyDescent="0.25">
      <c r="A85" s="76" t="s">
        <v>180</v>
      </c>
      <c r="B85" s="52" t="s">
        <v>176</v>
      </c>
      <c r="C85" s="53">
        <v>1</v>
      </c>
      <c r="D85" s="100"/>
      <c r="E85" s="102"/>
      <c r="F85" s="102"/>
      <c r="G85" s="107"/>
      <c r="H85" s="54">
        <v>7800</v>
      </c>
      <c r="I85" s="79">
        <v>9360</v>
      </c>
      <c r="J85" s="19" t="s">
        <v>229</v>
      </c>
      <c r="K85" s="15"/>
      <c r="L85" s="16"/>
      <c r="M85" s="16"/>
      <c r="N85" s="104"/>
      <c r="O85" s="14"/>
      <c r="P85" s="30" t="str">
        <f t="shared" si="2"/>
        <v>. Прибор Весы крановые электронные ВК-2Д-2 в кол-ве 1шт. (Акт  от , С-Ф  от );</v>
      </c>
    </row>
    <row r="86" spans="1:16" s="17" customFormat="1" ht="45" hidden="1" x14ac:dyDescent="0.25">
      <c r="A86" s="76" t="s">
        <v>181</v>
      </c>
      <c r="B86" s="52" t="s">
        <v>141</v>
      </c>
      <c r="C86" s="53">
        <v>2</v>
      </c>
      <c r="D86" s="100"/>
      <c r="E86" s="102"/>
      <c r="F86" s="102"/>
      <c r="G86" s="107"/>
      <c r="H86" s="54">
        <v>1000</v>
      </c>
      <c r="I86" s="79">
        <v>1200</v>
      </c>
      <c r="J86" s="19" t="s">
        <v>229</v>
      </c>
      <c r="K86" s="15"/>
      <c r="L86" s="16"/>
      <c r="M86" s="16"/>
      <c r="N86" s="104"/>
      <c r="O86" s="14"/>
      <c r="P86" s="30" t="str">
        <f t="shared" si="2"/>
        <v>. Прибор Секундомер механический СОСпр в кол-ве 2шт. (Акт  от , С-Ф  от );</v>
      </c>
    </row>
    <row r="87" spans="1:16" s="17" customFormat="1" ht="75" hidden="1" x14ac:dyDescent="0.25">
      <c r="A87" s="76" t="s">
        <v>181</v>
      </c>
      <c r="B87" s="52" t="s">
        <v>143</v>
      </c>
      <c r="C87" s="53">
        <v>1</v>
      </c>
      <c r="D87" s="100"/>
      <c r="E87" s="102"/>
      <c r="F87" s="102"/>
      <c r="G87" s="107"/>
      <c r="H87" s="54">
        <v>6020</v>
      </c>
      <c r="I87" s="79">
        <v>7224</v>
      </c>
      <c r="J87" s="19" t="s">
        <v>229</v>
      </c>
      <c r="K87" s="15"/>
      <c r="L87" s="16"/>
      <c r="M87" s="16"/>
      <c r="N87" s="104"/>
      <c r="O87" s="14"/>
      <c r="P87" s="30" t="str">
        <f t="shared" si="2"/>
        <v>. Прибор Анализатор жидкости кондуктометрический inoLab Cond мод. 720 в кол-ве 1шт. (Акт  от , С-Ф  от );</v>
      </c>
    </row>
    <row r="88" spans="1:16" s="17" customFormat="1" hidden="1" x14ac:dyDescent="0.25">
      <c r="A88" s="76" t="s">
        <v>181</v>
      </c>
      <c r="B88" s="52" t="s">
        <v>145</v>
      </c>
      <c r="C88" s="53">
        <v>2</v>
      </c>
      <c r="D88" s="100"/>
      <c r="E88" s="102"/>
      <c r="F88" s="102"/>
      <c r="G88" s="107"/>
      <c r="H88" s="54">
        <v>4324.66</v>
      </c>
      <c r="I88" s="79">
        <v>5189.59</v>
      </c>
      <c r="J88" s="19" t="s">
        <v>229</v>
      </c>
      <c r="K88" s="15"/>
      <c r="L88" s="16"/>
      <c r="M88" s="16"/>
      <c r="N88" s="104"/>
      <c r="O88" s="14"/>
      <c r="P88" s="30" t="str">
        <f t="shared" si="2"/>
        <v>. Прибор pH-метр ЭКСПЕРТ-pH в кол-ве 2шт. (Акт  от , С-Ф  от );</v>
      </c>
    </row>
    <row r="89" spans="1:16" s="17" customFormat="1" ht="135" hidden="1" x14ac:dyDescent="0.25">
      <c r="A89" s="76" t="s">
        <v>181</v>
      </c>
      <c r="B89" s="52" t="s">
        <v>147</v>
      </c>
      <c r="C89" s="53">
        <v>2</v>
      </c>
      <c r="D89" s="100"/>
      <c r="E89" s="102"/>
      <c r="F89" s="102"/>
      <c r="G89" s="107"/>
      <c r="H89" s="54">
        <v>4700</v>
      </c>
      <c r="I89" s="79">
        <v>5640</v>
      </c>
      <c r="J89" s="19" t="s">
        <v>229</v>
      </c>
      <c r="K89" s="15"/>
      <c r="L89" s="16"/>
      <c r="M89" s="16"/>
      <c r="N89" s="104"/>
      <c r="O89" s="14"/>
      <c r="P89" s="30" t="str">
        <f t="shared" si="2"/>
        <v>. Прибор Дозатор автоматический одноканальный Дозатор автоматический с варьируемым объемом дозирования, (1-50000) мкл в кол-ве 2шт. (Акт  от , С-Ф  от );</v>
      </c>
    </row>
    <row r="90" spans="1:16" s="17" customFormat="1" ht="45" hidden="1" x14ac:dyDescent="0.25">
      <c r="A90" s="76" t="s">
        <v>181</v>
      </c>
      <c r="B90" s="52" t="s">
        <v>149</v>
      </c>
      <c r="C90" s="53">
        <v>2</v>
      </c>
      <c r="D90" s="100"/>
      <c r="E90" s="102"/>
      <c r="F90" s="102"/>
      <c r="G90" s="107"/>
      <c r="H90" s="54">
        <v>2936.8</v>
      </c>
      <c r="I90" s="79">
        <v>3524.1600000000003</v>
      </c>
      <c r="J90" s="19" t="s">
        <v>229</v>
      </c>
      <c r="K90" s="15"/>
      <c r="L90" s="16"/>
      <c r="M90" s="16"/>
      <c r="N90" s="104"/>
      <c r="O90" s="14"/>
      <c r="P90" s="30" t="str">
        <f t="shared" si="2"/>
        <v>. Прибор Дозатор пипеточный одноканальный ДПОП-1-1-10 в кол-ве 2шт. (Акт  от , С-Ф  от );</v>
      </c>
    </row>
    <row r="91" spans="1:16" s="17" customFormat="1" ht="30" hidden="1" x14ac:dyDescent="0.25">
      <c r="A91" s="75" t="s">
        <v>182</v>
      </c>
      <c r="B91" s="52" t="s">
        <v>183</v>
      </c>
      <c r="C91" s="53">
        <v>1</v>
      </c>
      <c r="D91" s="100"/>
      <c r="E91" s="102"/>
      <c r="F91" s="102"/>
      <c r="G91" s="107"/>
      <c r="H91" s="54">
        <v>6600</v>
      </c>
      <c r="I91" s="79">
        <v>7920</v>
      </c>
      <c r="J91" s="19" t="s">
        <v>206</v>
      </c>
      <c r="K91" s="15"/>
      <c r="L91" s="16"/>
      <c r="M91" s="16"/>
      <c r="N91" s="104"/>
      <c r="O91" s="14"/>
      <c r="P91" s="30" t="str">
        <f t="shared" si="2"/>
        <v>. Прибор Калибратор токовой петли РЗУ-420 в кол-ве 1шт. (Акт  от , С-Ф  от );</v>
      </c>
    </row>
    <row r="92" spans="1:16" s="17" customFormat="1" ht="75" hidden="1" x14ac:dyDescent="0.25">
      <c r="A92" s="75" t="s">
        <v>185</v>
      </c>
      <c r="B92" s="52" t="s">
        <v>186</v>
      </c>
      <c r="C92" s="53">
        <v>1</v>
      </c>
      <c r="D92" s="100"/>
      <c r="E92" s="102"/>
      <c r="F92" s="102"/>
      <c r="G92" s="107"/>
      <c r="H92" s="54">
        <v>7100</v>
      </c>
      <c r="I92" s="79">
        <v>8520</v>
      </c>
      <c r="J92" s="19" t="s">
        <v>206</v>
      </c>
      <c r="K92" s="15"/>
      <c r="L92" s="16"/>
      <c r="M92" s="16"/>
      <c r="N92" s="104"/>
      <c r="O92" s="14"/>
      <c r="P92" s="30" t="str">
        <f t="shared" si="2"/>
        <v>. Прибор Манометр избыточного давления грузопоршневой МП-60 в кол-ве 1шт. (Акт  от , С-Ф  от );</v>
      </c>
    </row>
    <row r="93" spans="1:16" s="17" customFormat="1" ht="45" hidden="1" x14ac:dyDescent="0.25">
      <c r="A93" s="77" t="s">
        <v>204</v>
      </c>
      <c r="B93" s="52" t="s">
        <v>192</v>
      </c>
      <c r="C93" s="53">
        <v>3</v>
      </c>
      <c r="D93" s="100"/>
      <c r="E93" s="102"/>
      <c r="F93" s="102"/>
      <c r="G93" s="107"/>
      <c r="H93" s="54">
        <v>3104.1</v>
      </c>
      <c r="I93" s="79">
        <v>3724.92</v>
      </c>
      <c r="J93" s="19" t="s">
        <v>229</v>
      </c>
      <c r="K93" s="15"/>
      <c r="L93" s="16"/>
      <c r="M93" s="16"/>
      <c r="N93" s="104"/>
      <c r="O93" s="14"/>
      <c r="P93" s="30" t="str">
        <f t="shared" ref="P93:P105" si="3">O93&amp;". Прибор "&amp;B93&amp;" в кол-ве "&amp;C93&amp;"шт. (Акт "&amp;L93&amp;" от "&amp;K93&amp;", С-Ф "&amp;M93&amp;" от "&amp;K93&amp;");"</f>
        <v>. Прибор Колонка топливораздаточная Нара 27М1 в кол-ве 3шт. (Акт  от , С-Ф  от );</v>
      </c>
    </row>
    <row r="94" spans="1:16" s="17" customFormat="1" ht="45" hidden="1" x14ac:dyDescent="0.25">
      <c r="A94" s="77" t="s">
        <v>204</v>
      </c>
      <c r="B94" s="52" t="s">
        <v>193</v>
      </c>
      <c r="C94" s="53">
        <v>1</v>
      </c>
      <c r="D94" s="100"/>
      <c r="E94" s="102"/>
      <c r="F94" s="102"/>
      <c r="G94" s="107"/>
      <c r="H94" s="54">
        <v>1850</v>
      </c>
      <c r="I94" s="79">
        <v>2220</v>
      </c>
      <c r="J94" s="19" t="s">
        <v>229</v>
      </c>
      <c r="K94" s="15"/>
      <c r="L94" s="16"/>
      <c r="M94" s="16"/>
      <c r="N94" s="104"/>
      <c r="O94" s="14"/>
      <c r="P94" s="30" t="str">
        <f t="shared" si="3"/>
        <v>. Прибор Мерник образцовый 2-го разряда МО 2Р-10 в кол-ве 1шт. (Акт  от , С-Ф  от );</v>
      </c>
    </row>
    <row r="95" spans="1:16" s="17" customFormat="1" ht="45" hidden="1" x14ac:dyDescent="0.25">
      <c r="A95" s="77" t="s">
        <v>205</v>
      </c>
      <c r="B95" s="52" t="s">
        <v>194</v>
      </c>
      <c r="C95" s="53">
        <v>1</v>
      </c>
      <c r="D95" s="100"/>
      <c r="E95" s="102"/>
      <c r="F95" s="102"/>
      <c r="G95" s="107"/>
      <c r="H95" s="54">
        <v>2943.01</v>
      </c>
      <c r="I95" s="79">
        <v>3531.61</v>
      </c>
      <c r="J95" s="19" t="s">
        <v>229</v>
      </c>
      <c r="K95" s="15"/>
      <c r="L95" s="16"/>
      <c r="M95" s="16"/>
      <c r="N95" s="104"/>
      <c r="O95" s="14"/>
      <c r="P95" s="30" t="str">
        <f t="shared" si="3"/>
        <v>. Прибор Весы электронные лабораторные GR-300 в кол-ве 1шт. (Акт  от , С-Ф  от );</v>
      </c>
    </row>
    <row r="96" spans="1:16" s="17" customFormat="1" ht="60" hidden="1" x14ac:dyDescent="0.25">
      <c r="A96" s="77" t="s">
        <v>205</v>
      </c>
      <c r="B96" s="52" t="s">
        <v>195</v>
      </c>
      <c r="C96" s="53">
        <v>1</v>
      </c>
      <c r="D96" s="100"/>
      <c r="E96" s="102"/>
      <c r="F96" s="102"/>
      <c r="G96" s="107"/>
      <c r="H96" s="54">
        <v>2057.0100000000002</v>
      </c>
      <c r="I96" s="79">
        <v>2468.41</v>
      </c>
      <c r="J96" s="19" t="s">
        <v>229</v>
      </c>
      <c r="K96" s="15"/>
      <c r="L96" s="16"/>
      <c r="M96" s="16"/>
      <c r="N96" s="104"/>
      <c r="O96" s="14"/>
      <c r="P96" s="30" t="str">
        <f t="shared" si="3"/>
        <v>. Прибор Весы лабораторные электронные неавтоматического действия ВЛТЭ-3100 в кол-ве 1шт. (Акт  от , С-Ф  от );</v>
      </c>
    </row>
    <row r="97" spans="1:16" s="17" customFormat="1" ht="30" hidden="1" x14ac:dyDescent="0.25">
      <c r="A97" s="77" t="s">
        <v>205</v>
      </c>
      <c r="B97" s="52" t="s">
        <v>196</v>
      </c>
      <c r="C97" s="53">
        <v>1</v>
      </c>
      <c r="D97" s="100"/>
      <c r="E97" s="102"/>
      <c r="F97" s="102"/>
      <c r="G97" s="107"/>
      <c r="H97" s="54">
        <v>2057.0100000000002</v>
      </c>
      <c r="I97" s="79">
        <v>2468.41</v>
      </c>
      <c r="J97" s="19" t="s">
        <v>229</v>
      </c>
      <c r="K97" s="15"/>
      <c r="L97" s="16"/>
      <c r="M97" s="16"/>
      <c r="N97" s="104"/>
      <c r="O97" s="14"/>
      <c r="P97" s="30" t="str">
        <f t="shared" si="3"/>
        <v>. Прибор Весы лабораторные ВЛТЭ-500 в кол-ве 1шт. (Акт  от , С-Ф  от );</v>
      </c>
    </row>
    <row r="98" spans="1:16" s="17" customFormat="1" ht="45" hidden="1" x14ac:dyDescent="0.25">
      <c r="A98" s="77" t="s">
        <v>205</v>
      </c>
      <c r="B98" s="52" t="s">
        <v>197</v>
      </c>
      <c r="C98" s="53">
        <v>2</v>
      </c>
      <c r="D98" s="100"/>
      <c r="E98" s="102"/>
      <c r="F98" s="102"/>
      <c r="G98" s="107"/>
      <c r="H98" s="54">
        <v>5886.02</v>
      </c>
      <c r="I98" s="79">
        <v>7063.22</v>
      </c>
      <c r="J98" s="19" t="s">
        <v>229</v>
      </c>
      <c r="K98" s="15"/>
      <c r="L98" s="16"/>
      <c r="M98" s="16"/>
      <c r="N98" s="104"/>
      <c r="O98" s="14"/>
      <c r="P98" s="30" t="str">
        <f t="shared" si="3"/>
        <v>. Прибор Весы лабораторные электронные СЕ224-C в кол-ве 2шт. (Акт  от , С-Ф  от );</v>
      </c>
    </row>
    <row r="99" spans="1:16" s="17" customFormat="1" ht="45" hidden="1" x14ac:dyDescent="0.25">
      <c r="A99" s="77" t="s">
        <v>205</v>
      </c>
      <c r="B99" s="52" t="s">
        <v>198</v>
      </c>
      <c r="C99" s="53">
        <v>1</v>
      </c>
      <c r="D99" s="100"/>
      <c r="E99" s="102"/>
      <c r="F99" s="102"/>
      <c r="G99" s="107"/>
      <c r="H99" s="54">
        <v>10000</v>
      </c>
      <c r="I99" s="79">
        <v>12000</v>
      </c>
      <c r="J99" s="19" t="s">
        <v>229</v>
      </c>
      <c r="K99" s="15"/>
      <c r="L99" s="16"/>
      <c r="M99" s="16"/>
      <c r="N99" s="104"/>
      <c r="O99" s="14"/>
      <c r="P99" s="30" t="str">
        <f t="shared" si="3"/>
        <v>. Прибор Титратор автоматический TitroLine® 7000 в кол-ве 1шт. (Акт  от , С-Ф  от );</v>
      </c>
    </row>
    <row r="100" spans="1:16" s="17" customFormat="1" ht="75" hidden="1" x14ac:dyDescent="0.25">
      <c r="A100" s="77" t="s">
        <v>205</v>
      </c>
      <c r="B100" s="52" t="s">
        <v>199</v>
      </c>
      <c r="C100" s="53">
        <v>1</v>
      </c>
      <c r="D100" s="100"/>
      <c r="E100" s="102"/>
      <c r="F100" s="102"/>
      <c r="G100" s="107"/>
      <c r="H100" s="54">
        <v>30000</v>
      </c>
      <c r="I100" s="79">
        <v>36000</v>
      </c>
      <c r="J100" s="19" t="s">
        <v>229</v>
      </c>
      <c r="K100" s="15"/>
      <c r="L100" s="16"/>
      <c r="M100" s="16"/>
      <c r="N100" s="104"/>
      <c r="O100" s="14"/>
      <c r="P100" s="30" t="str">
        <f t="shared" si="3"/>
        <v>. Прибор Прибор для определения температуры вспышки в открытом тигле АТВО-20 в кол-ве 1шт. (Акт  от , С-Ф  от );</v>
      </c>
    </row>
    <row r="101" spans="1:16" s="17" customFormat="1" ht="30" hidden="1" x14ac:dyDescent="0.25">
      <c r="A101" s="77" t="s">
        <v>205</v>
      </c>
      <c r="B101" s="52" t="s">
        <v>200</v>
      </c>
      <c r="C101" s="53">
        <v>1</v>
      </c>
      <c r="D101" s="100"/>
      <c r="E101" s="102"/>
      <c r="F101" s="102"/>
      <c r="G101" s="107"/>
      <c r="H101" s="54">
        <v>6000</v>
      </c>
      <c r="I101" s="79">
        <v>7200</v>
      </c>
      <c r="J101" s="19" t="s">
        <v>229</v>
      </c>
      <c r="K101" s="15"/>
      <c r="L101" s="16"/>
      <c r="M101" s="16"/>
      <c r="N101" s="104"/>
      <c r="O101" s="14"/>
      <c r="P101" s="30" t="str">
        <f t="shared" si="3"/>
        <v>. Прибор Электропечь лабораторная SNOL в кол-ве 1шт. (Акт  от , С-Ф  от );</v>
      </c>
    </row>
    <row r="102" spans="1:16" s="17" customFormat="1" ht="30" hidden="1" x14ac:dyDescent="0.25">
      <c r="A102" s="77" t="s">
        <v>205</v>
      </c>
      <c r="B102" s="52" t="s">
        <v>201</v>
      </c>
      <c r="C102" s="53">
        <v>1</v>
      </c>
      <c r="D102" s="100"/>
      <c r="E102" s="102"/>
      <c r="F102" s="102"/>
      <c r="G102" s="107"/>
      <c r="H102" s="54">
        <v>6000</v>
      </c>
      <c r="I102" s="79">
        <v>7200</v>
      </c>
      <c r="J102" s="19" t="s">
        <v>229</v>
      </c>
      <c r="K102" s="15"/>
      <c r="L102" s="16"/>
      <c r="M102" s="16"/>
      <c r="N102" s="104"/>
      <c r="O102" s="14"/>
      <c r="P102" s="30" t="str">
        <f t="shared" si="3"/>
        <v>. Прибор Термостат суховоздушный б/т в кол-ве 1шт. (Акт  от , С-Ф  от );</v>
      </c>
    </row>
    <row r="103" spans="1:16" s="17" customFormat="1" ht="45" hidden="1" x14ac:dyDescent="0.25">
      <c r="A103" s="77" t="s">
        <v>205</v>
      </c>
      <c r="B103" s="52" t="s">
        <v>202</v>
      </c>
      <c r="C103" s="53">
        <v>1</v>
      </c>
      <c r="D103" s="100"/>
      <c r="E103" s="102"/>
      <c r="F103" s="102"/>
      <c r="G103" s="107"/>
      <c r="H103" s="54">
        <v>6100</v>
      </c>
      <c r="I103" s="79">
        <v>7320</v>
      </c>
      <c r="J103" s="19" t="s">
        <v>229</v>
      </c>
      <c r="K103" s="15"/>
      <c r="L103" s="16"/>
      <c r="M103" s="16"/>
      <c r="N103" s="104"/>
      <c r="O103" s="14"/>
      <c r="P103" s="30" t="str">
        <f t="shared" si="3"/>
        <v>. Прибор Термостат жидкостной ВИСТ-Т-08-3 в кол-ве 1шт. (Акт  от , С-Ф  от );</v>
      </c>
    </row>
    <row r="104" spans="1:16" s="17" customFormat="1" ht="30" hidden="1" x14ac:dyDescent="0.25">
      <c r="A104" s="77" t="s">
        <v>205</v>
      </c>
      <c r="B104" s="52" t="s">
        <v>203</v>
      </c>
      <c r="C104" s="53">
        <v>1</v>
      </c>
      <c r="D104" s="100"/>
      <c r="E104" s="102"/>
      <c r="F104" s="102"/>
      <c r="G104" s="107"/>
      <c r="H104" s="54">
        <v>6000</v>
      </c>
      <c r="I104" s="79">
        <v>7200</v>
      </c>
      <c r="J104" s="19" t="s">
        <v>229</v>
      </c>
      <c r="K104" s="15"/>
      <c r="L104" s="16"/>
      <c r="M104" s="16"/>
      <c r="N104" s="104"/>
      <c r="O104" s="14"/>
      <c r="P104" s="30" t="str">
        <f t="shared" si="3"/>
        <v>. Прибор Шкаф сушильный ПЭ-4610 в кол-ве 1шт. (Акт  от , С-Ф  от );</v>
      </c>
    </row>
    <row r="105" spans="1:16" s="17" customFormat="1" ht="75" hidden="1" x14ac:dyDescent="0.25">
      <c r="A105" s="77" t="s">
        <v>205</v>
      </c>
      <c r="B105" s="52" t="s">
        <v>191</v>
      </c>
      <c r="C105" s="53">
        <v>1</v>
      </c>
      <c r="D105" s="100"/>
      <c r="E105" s="102"/>
      <c r="F105" s="102"/>
      <c r="G105" s="107"/>
      <c r="H105" s="54">
        <v>6750</v>
      </c>
      <c r="I105" s="79">
        <v>8100</v>
      </c>
      <c r="J105" s="19" t="s">
        <v>229</v>
      </c>
      <c r="K105" s="15"/>
      <c r="L105" s="16"/>
      <c r="M105" s="16"/>
      <c r="N105" s="104"/>
      <c r="O105" s="14"/>
      <c r="P105" s="30" t="str">
        <f t="shared" si="3"/>
        <v>. Прибор Анализатор фотометрический счетный механических примесей ГРАН-152.1 в кол-ве 1шт. (Акт  от , С-Ф  от );</v>
      </c>
    </row>
    <row r="106" spans="1:16" s="17" customFormat="1" ht="75" x14ac:dyDescent="0.25">
      <c r="A106" s="82" t="s">
        <v>207</v>
      </c>
      <c r="B106" s="63" t="s">
        <v>208</v>
      </c>
      <c r="C106" s="53">
        <v>1</v>
      </c>
      <c r="D106" s="100"/>
      <c r="E106" s="102"/>
      <c r="F106" s="102"/>
      <c r="G106" s="107"/>
      <c r="H106" s="54">
        <v>65520</v>
      </c>
      <c r="I106" s="79">
        <v>78624</v>
      </c>
      <c r="J106" s="19" t="s">
        <v>267</v>
      </c>
      <c r="K106" s="15"/>
      <c r="L106" s="16"/>
      <c r="M106" s="16"/>
      <c r="N106" s="104"/>
      <c r="O106" s="14"/>
      <c r="P106" s="30" t="str">
        <f t="shared" ref="P106:P116" si="4">O106&amp;". Прибор "&amp;B106&amp;" в кол-ве "&amp;C106&amp;"шт. (Акт "&amp;L106&amp;" от "&amp;K106&amp;", С-Ф "&amp;M106&amp;" от "&amp;K106&amp;");"</f>
        <v>. Прибор Калибратор давления пневматический ЭЛЕМЕР-ПКД-260Ex-РП-03-А в кол-ве 1шт. (Акт  от , С-Ф  от );</v>
      </c>
    </row>
    <row r="107" spans="1:16" s="17" customFormat="1" ht="75" x14ac:dyDescent="0.25">
      <c r="A107" s="82" t="s">
        <v>207</v>
      </c>
      <c r="B107" s="63" t="s">
        <v>209</v>
      </c>
      <c r="C107" s="53">
        <v>1</v>
      </c>
      <c r="D107" s="100"/>
      <c r="E107" s="102"/>
      <c r="F107" s="102"/>
      <c r="G107" s="107"/>
      <c r="H107" s="54">
        <v>16500</v>
      </c>
      <c r="I107" s="79">
        <v>19800</v>
      </c>
      <c r="J107" s="19" t="s">
        <v>267</v>
      </c>
      <c r="K107" s="15"/>
      <c r="L107" s="16"/>
      <c r="M107" s="16"/>
      <c r="N107" s="104"/>
      <c r="O107" s="14"/>
      <c r="P107" s="30" t="str">
        <f t="shared" si="4"/>
        <v>. Прибор Термометр сопротивления платиновый вибропрочный эталонный ПТСВ-1-2 в кол-ве 1шт. (Акт  от , С-Ф  от );</v>
      </c>
    </row>
    <row r="108" spans="1:16" s="17" customFormat="1" ht="60" x14ac:dyDescent="0.25">
      <c r="A108" s="82" t="s">
        <v>207</v>
      </c>
      <c r="B108" s="63" t="s">
        <v>210</v>
      </c>
      <c r="C108" s="53">
        <v>1</v>
      </c>
      <c r="D108" s="100"/>
      <c r="E108" s="102"/>
      <c r="F108" s="102"/>
      <c r="G108" s="107"/>
      <c r="H108" s="54">
        <v>9360</v>
      </c>
      <c r="I108" s="79">
        <v>11232</v>
      </c>
      <c r="J108" s="19" t="s">
        <v>267</v>
      </c>
      <c r="K108" s="15"/>
      <c r="L108" s="16"/>
      <c r="M108" s="16"/>
      <c r="N108" s="104"/>
      <c r="O108" s="14"/>
      <c r="P108" s="30" t="str">
        <f t="shared" si="4"/>
        <v>. Прибор Термометр цифровой эталонный ТЦЭ-005/М3 в кол-ве 1шт. (Акт  от , С-Ф  от );</v>
      </c>
    </row>
    <row r="109" spans="1:16" s="17" customFormat="1" ht="45" x14ac:dyDescent="0.25">
      <c r="A109" s="82" t="s">
        <v>207</v>
      </c>
      <c r="B109" s="63" t="s">
        <v>211</v>
      </c>
      <c r="C109" s="53">
        <v>1</v>
      </c>
      <c r="D109" s="100"/>
      <c r="E109" s="102"/>
      <c r="F109" s="102"/>
      <c r="G109" s="107"/>
      <c r="H109" s="54">
        <v>7000</v>
      </c>
      <c r="I109" s="79">
        <v>8400</v>
      </c>
      <c r="J109" s="19" t="s">
        <v>267</v>
      </c>
      <c r="K109" s="15"/>
      <c r="L109" s="16"/>
      <c r="M109" s="16"/>
      <c r="N109" s="104"/>
      <c r="O109" s="14"/>
      <c r="P109" s="30" t="str">
        <f t="shared" si="4"/>
        <v>. Прибор Генератор измерительный ET-90T/А в кол-ве 1шт. (Акт  от , С-Ф  от );</v>
      </c>
    </row>
    <row r="110" spans="1:16" s="17" customFormat="1" ht="30" hidden="1" x14ac:dyDescent="0.25">
      <c r="A110" s="76" t="s">
        <v>212</v>
      </c>
      <c r="B110" s="52" t="s">
        <v>213</v>
      </c>
      <c r="C110" s="53">
        <v>3</v>
      </c>
      <c r="D110" s="100"/>
      <c r="E110" s="102"/>
      <c r="F110" s="102"/>
      <c r="G110" s="107"/>
      <c r="H110" s="54">
        <v>2400</v>
      </c>
      <c r="I110" s="79">
        <v>2880</v>
      </c>
      <c r="J110" s="19" t="s">
        <v>229</v>
      </c>
      <c r="K110" s="15"/>
      <c r="L110" s="16"/>
      <c r="M110" s="16"/>
      <c r="N110" s="104"/>
      <c r="O110" s="14"/>
      <c r="P110" s="30" t="str">
        <f t="shared" si="4"/>
        <v>. Прибор Ареометр стеклянный АОН-1 в кол-ве 3шт. (Акт  от , С-Ф  от );</v>
      </c>
    </row>
    <row r="111" spans="1:16" s="17" customFormat="1" ht="45" hidden="1" x14ac:dyDescent="0.25">
      <c r="A111" s="76" t="s">
        <v>212</v>
      </c>
      <c r="B111" s="52" t="s">
        <v>214</v>
      </c>
      <c r="C111" s="53">
        <v>5</v>
      </c>
      <c r="D111" s="100"/>
      <c r="E111" s="102"/>
      <c r="F111" s="102"/>
      <c r="G111" s="107"/>
      <c r="H111" s="54">
        <f>5800*5</f>
        <v>29000</v>
      </c>
      <c r="I111" s="79">
        <v>34800</v>
      </c>
      <c r="J111" s="19" t="s">
        <v>229</v>
      </c>
      <c r="K111" s="15"/>
      <c r="L111" s="16"/>
      <c r="M111" s="16"/>
      <c r="N111" s="104"/>
      <c r="O111" s="14"/>
      <c r="P111" s="30" t="str">
        <f t="shared" si="4"/>
        <v>. Прибор Преобразователь давления эталонный ПДЭ-020И в кол-ве 5шт. (Акт  от , С-Ф  от );</v>
      </c>
    </row>
    <row r="112" spans="1:16" s="17" customFormat="1" ht="45" hidden="1" x14ac:dyDescent="0.25">
      <c r="A112" s="76" t="s">
        <v>215</v>
      </c>
      <c r="B112" s="52" t="s">
        <v>216</v>
      </c>
      <c r="C112" s="53">
        <v>2</v>
      </c>
      <c r="D112" s="100"/>
      <c r="E112" s="102"/>
      <c r="F112" s="102"/>
      <c r="G112" s="107"/>
      <c r="H112" s="54">
        <v>9900</v>
      </c>
      <c r="I112" s="79">
        <v>11880</v>
      </c>
      <c r="J112" s="19" t="s">
        <v>229</v>
      </c>
      <c r="K112" s="15"/>
      <c r="L112" s="16"/>
      <c r="M112" s="16"/>
      <c r="N112" s="104"/>
      <c r="O112" s="14"/>
      <c r="P112" s="30" t="str">
        <f t="shared" si="4"/>
        <v>. Прибор Расходомер электромагнитный Питерфлоу РС50 в кол-ве 2шт. (Акт  от , С-Ф  от );</v>
      </c>
    </row>
    <row r="113" spans="1:16" s="17" customFormat="1" ht="60" hidden="1" x14ac:dyDescent="0.25">
      <c r="A113" s="76" t="s">
        <v>215</v>
      </c>
      <c r="B113" s="52" t="s">
        <v>217</v>
      </c>
      <c r="C113" s="53">
        <v>2</v>
      </c>
      <c r="D113" s="100"/>
      <c r="E113" s="102"/>
      <c r="F113" s="102"/>
      <c r="G113" s="107"/>
      <c r="H113" s="54">
        <v>3300</v>
      </c>
      <c r="I113" s="79">
        <v>3960</v>
      </c>
      <c r="J113" s="19" t="s">
        <v>229</v>
      </c>
      <c r="K113" s="15"/>
      <c r="L113" s="16"/>
      <c r="M113" s="16"/>
      <c r="N113" s="104"/>
      <c r="O113" s="14"/>
      <c r="P113" s="30" t="str">
        <f t="shared" si="4"/>
        <v>. Прибор Расходомер-счетчик электромагнитный ВЗЛЕТ ЭР мод. Лайт М в кол-ве 2шт. (Акт  от , С-Ф  от );</v>
      </c>
    </row>
    <row r="114" spans="1:16" s="17" customFormat="1" ht="60" hidden="1" x14ac:dyDescent="0.25">
      <c r="A114" s="76" t="s">
        <v>215</v>
      </c>
      <c r="B114" s="52" t="s">
        <v>217</v>
      </c>
      <c r="C114" s="53">
        <v>1</v>
      </c>
      <c r="D114" s="100"/>
      <c r="E114" s="102"/>
      <c r="F114" s="102"/>
      <c r="G114" s="107"/>
      <c r="H114" s="54">
        <v>1650</v>
      </c>
      <c r="I114" s="79">
        <v>1980</v>
      </c>
      <c r="J114" s="19" t="s">
        <v>229</v>
      </c>
      <c r="K114" s="15"/>
      <c r="L114" s="16"/>
      <c r="M114" s="16"/>
      <c r="N114" s="104"/>
      <c r="O114" s="14"/>
      <c r="P114" s="30" t="str">
        <f t="shared" si="4"/>
        <v>. Прибор Расходомер-счетчик электромагнитный ВЗЛЕТ ЭР мод. Лайт М в кол-ве 1шт. (Акт  от , С-Ф  от );</v>
      </c>
    </row>
    <row r="115" spans="1:16" s="17" customFormat="1" ht="45" hidden="1" x14ac:dyDescent="0.25">
      <c r="A115" s="76" t="s">
        <v>215</v>
      </c>
      <c r="B115" s="52" t="s">
        <v>218</v>
      </c>
      <c r="C115" s="53">
        <v>2</v>
      </c>
      <c r="D115" s="100"/>
      <c r="E115" s="102"/>
      <c r="F115" s="102"/>
      <c r="G115" s="107"/>
      <c r="H115" s="54">
        <v>9500</v>
      </c>
      <c r="I115" s="79">
        <v>11400</v>
      </c>
      <c r="J115" s="19" t="s">
        <v>229</v>
      </c>
      <c r="K115" s="15"/>
      <c r="L115" s="16"/>
      <c r="M115" s="16"/>
      <c r="N115" s="104"/>
      <c r="O115" s="14"/>
      <c r="P115" s="30" t="str">
        <f t="shared" si="4"/>
        <v>. Прибор Расходомер-счетчик электромагнитный ЭРСВ-420 в кол-ве 2шт. (Акт  от , С-Ф  от );</v>
      </c>
    </row>
    <row r="116" spans="1:16" s="17" customFormat="1" ht="45" hidden="1" x14ac:dyDescent="0.25">
      <c r="A116" s="76" t="s">
        <v>215</v>
      </c>
      <c r="B116" s="52" t="s">
        <v>218</v>
      </c>
      <c r="C116" s="53">
        <v>2</v>
      </c>
      <c r="D116" s="100"/>
      <c r="E116" s="102"/>
      <c r="F116" s="102"/>
      <c r="G116" s="107"/>
      <c r="H116" s="54">
        <v>8800</v>
      </c>
      <c r="I116" s="79">
        <v>10560</v>
      </c>
      <c r="J116" s="19" t="s">
        <v>229</v>
      </c>
      <c r="K116" s="15"/>
      <c r="L116" s="16"/>
      <c r="M116" s="16"/>
      <c r="N116" s="104"/>
      <c r="O116" s="14"/>
      <c r="P116" s="30" t="str">
        <f t="shared" si="4"/>
        <v>. Прибор Расходомер-счетчик электромагнитный ЭРСВ-420 в кол-ве 2шт. (Акт  от , С-Ф  от );</v>
      </c>
    </row>
    <row r="117" spans="1:16" s="17" customFormat="1" ht="45" hidden="1" x14ac:dyDescent="0.25">
      <c r="A117" s="76" t="s">
        <v>215</v>
      </c>
      <c r="B117" s="52" t="s">
        <v>219</v>
      </c>
      <c r="C117" s="53">
        <v>3</v>
      </c>
      <c r="D117" s="100"/>
      <c r="E117" s="102"/>
      <c r="F117" s="102"/>
      <c r="G117" s="107"/>
      <c r="H117" s="54">
        <v>11550</v>
      </c>
      <c r="I117" s="79">
        <v>13860</v>
      </c>
      <c r="J117" s="19" t="s">
        <v>229</v>
      </c>
      <c r="K117" s="15"/>
      <c r="L117" s="16"/>
      <c r="M117" s="16"/>
      <c r="N117" s="104"/>
      <c r="O117" s="14"/>
      <c r="P117" s="30" t="str">
        <f t="shared" ref="P117:P125" si="5">O117&amp;". Прибор "&amp;B117&amp;" в кол-ве "&amp;C117&amp;"шт. (Акт "&amp;L117&amp;" от "&amp;K117&amp;", С-Ф "&amp;M117&amp;" от "&amp;K117&amp;");"</f>
        <v>. Прибор Расходомер электромагнитный Питерфлоу РС20-6 в кол-ве 3шт. (Акт  от , С-Ф  от );</v>
      </c>
    </row>
    <row r="118" spans="1:16" s="17" customFormat="1" ht="45" hidden="1" x14ac:dyDescent="0.25">
      <c r="A118" s="76" t="s">
        <v>215</v>
      </c>
      <c r="B118" s="52" t="s">
        <v>220</v>
      </c>
      <c r="C118" s="53">
        <v>1</v>
      </c>
      <c r="D118" s="100"/>
      <c r="E118" s="102"/>
      <c r="F118" s="102"/>
      <c r="G118" s="107"/>
      <c r="H118" s="54">
        <v>3850</v>
      </c>
      <c r="I118" s="79">
        <v>4620</v>
      </c>
      <c r="J118" s="19" t="s">
        <v>229</v>
      </c>
      <c r="K118" s="15"/>
      <c r="L118" s="16"/>
      <c r="M118" s="16"/>
      <c r="N118" s="104"/>
      <c r="O118" s="14"/>
      <c r="P118" s="30" t="str">
        <f t="shared" si="5"/>
        <v>. Прибор Расходомер электромагнитный Питерфлоу РС20-12 в кол-ве 1шт. (Акт  от , С-Ф  от );</v>
      </c>
    </row>
    <row r="119" spans="1:16" s="17" customFormat="1" ht="45" hidden="1" x14ac:dyDescent="0.25">
      <c r="A119" s="76" t="s">
        <v>215</v>
      </c>
      <c r="B119" s="52" t="s">
        <v>221</v>
      </c>
      <c r="C119" s="53">
        <v>2</v>
      </c>
      <c r="D119" s="100"/>
      <c r="E119" s="102"/>
      <c r="F119" s="102"/>
      <c r="G119" s="107"/>
      <c r="H119" s="54">
        <v>7500</v>
      </c>
      <c r="I119" s="79">
        <v>9000</v>
      </c>
      <c r="J119" s="19" t="s">
        <v>229</v>
      </c>
      <c r="K119" s="15"/>
      <c r="L119" s="16"/>
      <c r="M119" s="16"/>
      <c r="N119" s="104"/>
      <c r="O119" s="14"/>
      <c r="P119" s="30" t="str">
        <f t="shared" si="5"/>
        <v>. Прибор Расходомер-счетчик электромагнитный ЭРСВ-420Л в кол-ве 2шт. (Акт  от , С-Ф  от );</v>
      </c>
    </row>
    <row r="120" spans="1:16" s="17" customFormat="1" ht="30" hidden="1" x14ac:dyDescent="0.25">
      <c r="A120" s="76" t="s">
        <v>215</v>
      </c>
      <c r="B120" s="52" t="s">
        <v>222</v>
      </c>
      <c r="C120" s="53">
        <v>1</v>
      </c>
      <c r="D120" s="100"/>
      <c r="E120" s="102"/>
      <c r="F120" s="102"/>
      <c r="G120" s="107"/>
      <c r="H120" s="54">
        <v>3650</v>
      </c>
      <c r="I120" s="79">
        <v>4380</v>
      </c>
      <c r="J120" s="19" t="s">
        <v>229</v>
      </c>
      <c r="K120" s="15"/>
      <c r="L120" s="16"/>
      <c r="M120" s="16"/>
      <c r="N120" s="104"/>
      <c r="O120" s="14"/>
      <c r="P120" s="30" t="str">
        <f t="shared" si="5"/>
        <v>. Прибор Тепловычислитель ВЗЛЕТ ТСРВ ТСРВ-027 в кол-ве 1шт. (Акт  от , С-Ф  от );</v>
      </c>
    </row>
    <row r="121" spans="1:16" s="17" customFormat="1" ht="30" hidden="1" x14ac:dyDescent="0.25">
      <c r="A121" s="76" t="s">
        <v>215</v>
      </c>
      <c r="B121" s="52" t="s">
        <v>223</v>
      </c>
      <c r="C121" s="53">
        <v>1</v>
      </c>
      <c r="D121" s="100"/>
      <c r="E121" s="102"/>
      <c r="F121" s="102"/>
      <c r="G121" s="107"/>
      <c r="H121" s="54">
        <v>14450</v>
      </c>
      <c r="I121" s="79">
        <v>17340</v>
      </c>
      <c r="J121" s="19" t="s">
        <v>229</v>
      </c>
      <c r="K121" s="15"/>
      <c r="L121" s="16"/>
      <c r="M121" s="16"/>
      <c r="N121" s="104"/>
      <c r="O121" s="14"/>
      <c r="P121" s="30" t="str">
        <f t="shared" si="5"/>
        <v>. Прибор Тепловычислитель ТСРВ-024М в кол-ве 1шт. (Акт  от , С-Ф  от );</v>
      </c>
    </row>
    <row r="122" spans="1:16" s="17" customFormat="1" ht="30" hidden="1" x14ac:dyDescent="0.25">
      <c r="A122" s="76" t="s">
        <v>215</v>
      </c>
      <c r="B122" s="52" t="s">
        <v>224</v>
      </c>
      <c r="C122" s="53">
        <v>2</v>
      </c>
      <c r="D122" s="100"/>
      <c r="E122" s="102"/>
      <c r="F122" s="102"/>
      <c r="G122" s="107"/>
      <c r="H122" s="54">
        <v>7300</v>
      </c>
      <c r="I122" s="79">
        <v>8760</v>
      </c>
      <c r="J122" s="19" t="s">
        <v>229</v>
      </c>
      <c r="K122" s="15"/>
      <c r="L122" s="16"/>
      <c r="M122" s="16"/>
      <c r="N122" s="104"/>
      <c r="O122" s="14"/>
      <c r="P122" s="30" t="str">
        <f t="shared" si="5"/>
        <v>. Прибор Тепловычислитель СПТ941.10 в кол-ве 2шт. (Акт  от , С-Ф  от );</v>
      </c>
    </row>
    <row r="123" spans="1:16" s="17" customFormat="1" ht="60" x14ac:dyDescent="0.25">
      <c r="A123" s="82" t="s">
        <v>225</v>
      </c>
      <c r="B123" s="63" t="s">
        <v>227</v>
      </c>
      <c r="C123" s="53">
        <v>1</v>
      </c>
      <c r="D123" s="100"/>
      <c r="E123" s="102"/>
      <c r="F123" s="102"/>
      <c r="G123" s="107"/>
      <c r="H123" s="54">
        <v>4000</v>
      </c>
      <c r="I123" s="79">
        <v>4800</v>
      </c>
      <c r="J123" s="19" t="s">
        <v>267</v>
      </c>
      <c r="K123" s="15"/>
      <c r="L123" s="16"/>
      <c r="M123" s="16"/>
      <c r="N123" s="104"/>
      <c r="O123" s="14"/>
      <c r="P123" s="30" t="str">
        <f t="shared" si="5"/>
        <v>. Прибор Анализатор паров этанола в выдыхаемом воздухе Alcotest 6510 в кол-ве 1шт. (Акт  от , С-Ф  от );</v>
      </c>
    </row>
    <row r="124" spans="1:16" s="91" customFormat="1" ht="30" x14ac:dyDescent="0.25">
      <c r="A124" s="82" t="s">
        <v>225</v>
      </c>
      <c r="B124" s="84" t="s">
        <v>76</v>
      </c>
      <c r="C124" s="85">
        <v>1</v>
      </c>
      <c r="D124" s="100"/>
      <c r="E124" s="102"/>
      <c r="F124" s="102"/>
      <c r="G124" s="107"/>
      <c r="H124" s="86">
        <v>6760</v>
      </c>
      <c r="I124" s="87">
        <v>8112</v>
      </c>
      <c r="J124" s="88" t="s">
        <v>267</v>
      </c>
      <c r="K124" s="92" t="s">
        <v>278</v>
      </c>
      <c r="L124" s="86">
        <v>8450</v>
      </c>
      <c r="M124" s="87">
        <v>10140</v>
      </c>
      <c r="N124" s="104"/>
      <c r="O124" s="89"/>
      <c r="P124" s="90" t="str">
        <f t="shared" si="5"/>
        <v>. Прибор Газоанализатор ДАГ-510 в кол-ве 1шт. (Акт 8450 от изменение стоимости, С-Ф 10140 от изменение стоимости);</v>
      </c>
    </row>
    <row r="125" spans="1:16" s="17" customFormat="1" hidden="1" x14ac:dyDescent="0.25">
      <c r="A125" s="75" t="s">
        <v>226</v>
      </c>
      <c r="B125" s="52" t="s">
        <v>228</v>
      </c>
      <c r="C125" s="53">
        <v>1</v>
      </c>
      <c r="D125" s="100"/>
      <c r="E125" s="102"/>
      <c r="F125" s="102"/>
      <c r="G125" s="107"/>
      <c r="H125" s="54">
        <v>557.62</v>
      </c>
      <c r="I125" s="79">
        <v>669.14</v>
      </c>
      <c r="J125" s="19" t="s">
        <v>229</v>
      </c>
      <c r="K125" s="15"/>
      <c r="L125" s="16"/>
      <c r="M125" s="16"/>
      <c r="N125" s="104"/>
      <c r="O125" s="14"/>
      <c r="P125" s="30" t="str">
        <f t="shared" si="5"/>
        <v>. Прибор Метрошток МШС-3.5 в кол-ве 1шт. (Акт  от , С-Ф  от );</v>
      </c>
    </row>
    <row r="126" spans="1:16" s="17" customFormat="1" ht="75" x14ac:dyDescent="0.25">
      <c r="A126" s="82" t="s">
        <v>230</v>
      </c>
      <c r="B126" s="63" t="s">
        <v>232</v>
      </c>
      <c r="C126" s="53">
        <v>1</v>
      </c>
      <c r="D126" s="100"/>
      <c r="E126" s="102"/>
      <c r="F126" s="102"/>
      <c r="G126" s="107"/>
      <c r="H126" s="54">
        <v>198.27</v>
      </c>
      <c r="I126" s="79">
        <v>237.92</v>
      </c>
      <c r="J126" s="19" t="s">
        <v>272</v>
      </c>
      <c r="K126" s="15"/>
      <c r="L126" s="16"/>
      <c r="M126" s="16"/>
      <c r="N126" s="104"/>
      <c r="O126" s="14"/>
      <c r="P126" s="30" t="str">
        <f t="shared" ref="P126:P142" si="6">O126&amp;". Прибор "&amp;B126&amp;" в кол-ве "&amp;C126&amp;"шт. (Акт "&amp;L126&amp;" от "&amp;K126&amp;", С-Ф "&amp;M126&amp;" от "&amp;K126&amp;");"</f>
        <v>. Прибор Рулетка измерительная металлическая торговой марки "Калиброн" Р5УЗД в кол-ве 1шт. (Акт  от , С-Ф  от );</v>
      </c>
    </row>
    <row r="127" spans="1:16" s="17" customFormat="1" ht="60" x14ac:dyDescent="0.25">
      <c r="A127" s="82" t="s">
        <v>230</v>
      </c>
      <c r="B127" s="63" t="s">
        <v>233</v>
      </c>
      <c r="C127" s="53">
        <v>1</v>
      </c>
      <c r="D127" s="100"/>
      <c r="E127" s="102"/>
      <c r="F127" s="102"/>
      <c r="G127" s="107"/>
      <c r="H127" s="54">
        <v>620</v>
      </c>
      <c r="I127" s="79">
        <v>744</v>
      </c>
      <c r="J127" s="19" t="s">
        <v>272</v>
      </c>
      <c r="K127" s="15"/>
      <c r="L127" s="16"/>
      <c r="M127" s="16"/>
      <c r="N127" s="104"/>
      <c r="O127" s="14"/>
      <c r="P127" s="30"/>
    </row>
    <row r="128" spans="1:16" s="91" customFormat="1" ht="30" x14ac:dyDescent="0.25">
      <c r="A128" s="83" t="s">
        <v>230</v>
      </c>
      <c r="B128" s="84" t="s">
        <v>234</v>
      </c>
      <c r="C128" s="85">
        <v>1</v>
      </c>
      <c r="D128" s="100"/>
      <c r="E128" s="102"/>
      <c r="F128" s="102"/>
      <c r="G128" s="107"/>
      <c r="H128" s="86"/>
      <c r="I128" s="87"/>
      <c r="J128" s="88" t="s">
        <v>272</v>
      </c>
      <c r="K128" s="92" t="s">
        <v>277</v>
      </c>
      <c r="L128" s="86">
        <v>1250</v>
      </c>
      <c r="M128" s="87">
        <v>1500</v>
      </c>
      <c r="N128" s="104"/>
      <c r="O128" s="89"/>
      <c r="P128" s="90"/>
    </row>
    <row r="129" spans="1:16" s="17" customFormat="1" ht="60" x14ac:dyDescent="0.25">
      <c r="A129" s="82" t="s">
        <v>230</v>
      </c>
      <c r="B129" s="63" t="s">
        <v>235</v>
      </c>
      <c r="C129" s="53">
        <v>1</v>
      </c>
      <c r="D129" s="100"/>
      <c r="E129" s="102"/>
      <c r="F129" s="102"/>
      <c r="G129" s="107"/>
      <c r="H129" s="54">
        <v>285</v>
      </c>
      <c r="I129" s="79">
        <v>342</v>
      </c>
      <c r="J129" s="19" t="s">
        <v>272</v>
      </c>
      <c r="K129" s="15"/>
      <c r="L129" s="16"/>
      <c r="M129" s="16"/>
      <c r="N129" s="104"/>
      <c r="O129" s="14"/>
      <c r="P129" s="30"/>
    </row>
    <row r="130" spans="1:16" s="17" customFormat="1" ht="30" x14ac:dyDescent="0.25">
      <c r="A130" s="82" t="s">
        <v>230</v>
      </c>
      <c r="B130" s="63" t="s">
        <v>236</v>
      </c>
      <c r="C130" s="53">
        <v>1</v>
      </c>
      <c r="D130" s="100"/>
      <c r="E130" s="102"/>
      <c r="F130" s="102"/>
      <c r="G130" s="107"/>
      <c r="H130" s="54">
        <v>4860</v>
      </c>
      <c r="I130" s="79">
        <v>5832</v>
      </c>
      <c r="J130" s="19" t="s">
        <v>272</v>
      </c>
      <c r="K130" s="15"/>
      <c r="L130" s="16"/>
      <c r="M130" s="16"/>
      <c r="N130" s="104"/>
      <c r="O130" s="14"/>
      <c r="P130" s="30"/>
    </row>
    <row r="131" spans="1:16" s="17" customFormat="1" ht="30" x14ac:dyDescent="0.25">
      <c r="A131" s="82" t="s">
        <v>230</v>
      </c>
      <c r="B131" s="63" t="s">
        <v>237</v>
      </c>
      <c r="C131" s="53">
        <v>1</v>
      </c>
      <c r="D131" s="100"/>
      <c r="E131" s="102"/>
      <c r="F131" s="102"/>
      <c r="G131" s="107"/>
      <c r="H131" s="54">
        <v>6480</v>
      </c>
      <c r="I131" s="79">
        <v>7776</v>
      </c>
      <c r="J131" s="19" t="s">
        <v>272</v>
      </c>
      <c r="K131" s="15"/>
      <c r="L131" s="16"/>
      <c r="M131" s="16"/>
      <c r="N131" s="104"/>
      <c r="O131" s="14"/>
      <c r="P131" s="30"/>
    </row>
    <row r="132" spans="1:16" s="17" customFormat="1" ht="30" x14ac:dyDescent="0.25">
      <c r="A132" s="82" t="s">
        <v>230</v>
      </c>
      <c r="B132" s="63" t="s">
        <v>238</v>
      </c>
      <c r="C132" s="53">
        <v>1</v>
      </c>
      <c r="D132" s="100"/>
      <c r="E132" s="102"/>
      <c r="F132" s="102"/>
      <c r="G132" s="107"/>
      <c r="H132" s="54">
        <v>2145</v>
      </c>
      <c r="I132" s="79">
        <v>2574</v>
      </c>
      <c r="J132" s="19" t="s">
        <v>272</v>
      </c>
      <c r="K132" s="15"/>
      <c r="L132" s="16"/>
      <c r="M132" s="16"/>
      <c r="N132" s="104"/>
      <c r="O132" s="14"/>
      <c r="P132" s="30"/>
    </row>
    <row r="133" spans="1:16" s="17" customFormat="1" ht="45" x14ac:dyDescent="0.25">
      <c r="A133" s="82" t="s">
        <v>230</v>
      </c>
      <c r="B133" s="63" t="s">
        <v>172</v>
      </c>
      <c r="C133" s="53">
        <v>1</v>
      </c>
      <c r="D133" s="100"/>
      <c r="E133" s="102"/>
      <c r="F133" s="102"/>
      <c r="G133" s="107"/>
      <c r="H133" s="54">
        <v>3280</v>
      </c>
      <c r="I133" s="79">
        <v>3936</v>
      </c>
      <c r="J133" s="19" t="s">
        <v>272</v>
      </c>
      <c r="K133" s="15"/>
      <c r="L133" s="16"/>
      <c r="M133" s="16"/>
      <c r="N133" s="104"/>
      <c r="O133" s="14"/>
      <c r="P133" s="30"/>
    </row>
    <row r="134" spans="1:16" s="17" customFormat="1" ht="45" x14ac:dyDescent="0.25">
      <c r="A134" s="82" t="s">
        <v>230</v>
      </c>
      <c r="B134" s="63" t="s">
        <v>241</v>
      </c>
      <c r="C134" s="53">
        <v>1</v>
      </c>
      <c r="D134" s="100"/>
      <c r="E134" s="102"/>
      <c r="F134" s="102"/>
      <c r="G134" s="107"/>
      <c r="H134" s="54">
        <v>365</v>
      </c>
      <c r="I134" s="79">
        <v>438</v>
      </c>
      <c r="J134" s="19" t="s">
        <v>272</v>
      </c>
      <c r="K134" s="15"/>
      <c r="L134" s="16"/>
      <c r="M134" s="16"/>
      <c r="N134" s="104"/>
      <c r="O134" s="14"/>
      <c r="P134" s="30"/>
    </row>
    <row r="135" spans="1:16" s="32" customFormat="1" ht="75" customHeight="1" x14ac:dyDescent="0.25">
      <c r="A135" s="82" t="s">
        <v>231</v>
      </c>
      <c r="B135" s="73" t="s">
        <v>227</v>
      </c>
      <c r="C135" s="53">
        <v>1</v>
      </c>
      <c r="D135" s="100"/>
      <c r="E135" s="102"/>
      <c r="F135" s="102"/>
      <c r="G135" s="107"/>
      <c r="H135" s="66">
        <v>4000</v>
      </c>
      <c r="I135" s="80">
        <v>4800</v>
      </c>
      <c r="J135" s="70" t="s">
        <v>275</v>
      </c>
      <c r="K135" s="67"/>
      <c r="L135" s="68"/>
      <c r="M135" s="68"/>
      <c r="N135" s="104"/>
      <c r="O135" s="69"/>
      <c r="P135" s="31" t="str">
        <f t="shared" si="6"/>
        <v>. Прибор Анализатор паров этанола в выдыхаемом воздухе Alcotest 6510 в кол-ве 1шт. (Акт  от , С-Ф  от );</v>
      </c>
    </row>
    <row r="136" spans="1:16" s="32" customFormat="1" ht="45" x14ac:dyDescent="0.25">
      <c r="A136" s="82" t="s">
        <v>231</v>
      </c>
      <c r="B136" s="73" t="s">
        <v>242</v>
      </c>
      <c r="C136" s="53">
        <v>1</v>
      </c>
      <c r="D136" s="100"/>
      <c r="E136" s="102"/>
      <c r="F136" s="102"/>
      <c r="G136" s="107"/>
      <c r="H136" s="66">
        <v>4956.6400000000003</v>
      </c>
      <c r="I136" s="80">
        <v>5947.97</v>
      </c>
      <c r="J136" s="70" t="s">
        <v>275</v>
      </c>
      <c r="K136" s="67"/>
      <c r="L136" s="68"/>
      <c r="M136" s="68"/>
      <c r="N136" s="104"/>
      <c r="O136" s="69"/>
      <c r="P136" s="31"/>
    </row>
    <row r="137" spans="1:16" s="32" customFormat="1" ht="45" x14ac:dyDescent="0.25">
      <c r="A137" s="82" t="s">
        <v>231</v>
      </c>
      <c r="B137" s="73" t="s">
        <v>84</v>
      </c>
      <c r="C137" s="53">
        <v>2</v>
      </c>
      <c r="D137" s="100"/>
      <c r="E137" s="102"/>
      <c r="F137" s="102"/>
      <c r="G137" s="107"/>
      <c r="H137" s="66">
        <v>3544</v>
      </c>
      <c r="I137" s="80">
        <v>4252.8</v>
      </c>
      <c r="J137" s="70" t="s">
        <v>275</v>
      </c>
      <c r="K137" s="67"/>
      <c r="L137" s="68"/>
      <c r="M137" s="68"/>
      <c r="N137" s="104"/>
      <c r="O137" s="69"/>
      <c r="P137" s="31"/>
    </row>
    <row r="138" spans="1:16" s="32" customFormat="1" ht="75" x14ac:dyDescent="0.25">
      <c r="A138" s="82" t="s">
        <v>231</v>
      </c>
      <c r="B138" s="73" t="s">
        <v>243</v>
      </c>
      <c r="C138" s="53">
        <v>1</v>
      </c>
      <c r="D138" s="100"/>
      <c r="E138" s="102"/>
      <c r="F138" s="102"/>
      <c r="G138" s="107"/>
      <c r="H138" s="66">
        <v>1600</v>
      </c>
      <c r="I138" s="80">
        <v>1920</v>
      </c>
      <c r="J138" s="70" t="s">
        <v>275</v>
      </c>
      <c r="K138" s="67"/>
      <c r="L138" s="68"/>
      <c r="M138" s="68"/>
      <c r="N138" s="104"/>
      <c r="O138" s="69"/>
      <c r="P138" s="31"/>
    </row>
    <row r="139" spans="1:16" s="32" customFormat="1" ht="30" x14ac:dyDescent="0.25">
      <c r="A139" s="82" t="s">
        <v>231</v>
      </c>
      <c r="B139" s="73" t="s">
        <v>88</v>
      </c>
      <c r="C139" s="53">
        <v>3</v>
      </c>
      <c r="D139" s="100"/>
      <c r="E139" s="102"/>
      <c r="F139" s="102"/>
      <c r="G139" s="107"/>
      <c r="H139" s="66">
        <v>3720</v>
      </c>
      <c r="I139" s="80">
        <v>4464</v>
      </c>
      <c r="J139" s="70" t="s">
        <v>275</v>
      </c>
      <c r="K139" s="67"/>
      <c r="L139" s="68"/>
      <c r="M139" s="68"/>
      <c r="N139" s="104"/>
      <c r="O139" s="69"/>
      <c r="P139" s="31"/>
    </row>
    <row r="140" spans="1:16" s="32" customFormat="1" ht="60" x14ac:dyDescent="0.25">
      <c r="A140" s="82" t="s">
        <v>231</v>
      </c>
      <c r="B140" s="73" t="s">
        <v>245</v>
      </c>
      <c r="C140" s="53">
        <v>1</v>
      </c>
      <c r="D140" s="100"/>
      <c r="E140" s="102"/>
      <c r="F140" s="102"/>
      <c r="G140" s="107"/>
      <c r="H140" s="64">
        <v>619.58000000000004</v>
      </c>
      <c r="I140" s="80">
        <v>743.5</v>
      </c>
      <c r="J140" s="70" t="s">
        <v>275</v>
      </c>
      <c r="K140" s="67"/>
      <c r="L140" s="68"/>
      <c r="M140" s="68"/>
      <c r="N140" s="104"/>
      <c r="O140" s="69"/>
      <c r="P140" s="31"/>
    </row>
    <row r="141" spans="1:16" s="32" customFormat="1" ht="30" x14ac:dyDescent="0.25">
      <c r="A141" s="82" t="s">
        <v>231</v>
      </c>
      <c r="B141" s="73" t="s">
        <v>80</v>
      </c>
      <c r="C141" s="53">
        <v>1</v>
      </c>
      <c r="D141" s="100"/>
      <c r="E141" s="102"/>
      <c r="F141" s="102"/>
      <c r="G141" s="107"/>
      <c r="H141" s="66">
        <v>1690</v>
      </c>
      <c r="I141" s="80">
        <v>2028</v>
      </c>
      <c r="J141" s="70" t="s">
        <v>275</v>
      </c>
      <c r="K141" s="67"/>
      <c r="L141" s="68"/>
      <c r="M141" s="68"/>
      <c r="N141" s="104"/>
      <c r="O141" s="69"/>
      <c r="P141" s="31"/>
    </row>
    <row r="142" spans="1:16" s="17" customFormat="1" ht="45" x14ac:dyDescent="0.25">
      <c r="A142" s="82" t="s">
        <v>276</v>
      </c>
      <c r="B142" s="63" t="s">
        <v>137</v>
      </c>
      <c r="C142" s="53">
        <v>2</v>
      </c>
      <c r="D142" s="100"/>
      <c r="E142" s="102"/>
      <c r="F142" s="102"/>
      <c r="G142" s="107"/>
      <c r="H142" s="54">
        <v>8200</v>
      </c>
      <c r="I142" s="79">
        <v>9840</v>
      </c>
      <c r="J142" s="19" t="s">
        <v>267</v>
      </c>
      <c r="K142" s="15"/>
      <c r="L142" s="16"/>
      <c r="M142" s="16"/>
      <c r="N142" s="104"/>
      <c r="O142" s="14"/>
      <c r="P142" s="30" t="str">
        <f t="shared" si="6"/>
        <v>. Прибор Вискозиметр капиллярный стеклянный ВПЖ-2 в кол-ве 2шт. (Акт  от , С-Ф  от );</v>
      </c>
    </row>
    <row r="143" spans="1:16" s="17" customFormat="1" ht="30" x14ac:dyDescent="0.25">
      <c r="A143" s="82" t="s">
        <v>276</v>
      </c>
      <c r="B143" s="63" t="s">
        <v>82</v>
      </c>
      <c r="C143" s="53">
        <v>1</v>
      </c>
      <c r="D143" s="100"/>
      <c r="E143" s="102"/>
      <c r="F143" s="102"/>
      <c r="G143" s="107"/>
      <c r="H143" s="63">
        <v>800</v>
      </c>
      <c r="I143" s="79">
        <v>960</v>
      </c>
      <c r="J143" s="19" t="s">
        <v>267</v>
      </c>
      <c r="K143" s="15"/>
      <c r="L143" s="16"/>
      <c r="M143" s="16"/>
      <c r="N143" s="104"/>
      <c r="O143" s="14"/>
      <c r="P143" s="30"/>
    </row>
    <row r="144" spans="1:16" s="17" customFormat="1" ht="30" x14ac:dyDescent="0.25">
      <c r="A144" s="82" t="s">
        <v>276</v>
      </c>
      <c r="B144" s="63" t="s">
        <v>248</v>
      </c>
      <c r="C144" s="53">
        <v>1</v>
      </c>
      <c r="D144" s="100"/>
      <c r="E144" s="102"/>
      <c r="F144" s="102"/>
      <c r="G144" s="107"/>
      <c r="H144" s="54">
        <v>7950</v>
      </c>
      <c r="I144" s="79">
        <v>9540</v>
      </c>
      <c r="J144" s="19" t="s">
        <v>267</v>
      </c>
      <c r="K144" s="15"/>
      <c r="L144" s="16"/>
      <c r="M144" s="16"/>
      <c r="N144" s="104"/>
      <c r="O144" s="14"/>
      <c r="P144" s="30"/>
    </row>
    <row r="145" spans="1:16" s="17" customFormat="1" ht="45" x14ac:dyDescent="0.25">
      <c r="A145" s="82" t="s">
        <v>276</v>
      </c>
      <c r="B145" s="63" t="s">
        <v>250</v>
      </c>
      <c r="C145" s="53">
        <v>1</v>
      </c>
      <c r="D145" s="100"/>
      <c r="E145" s="102"/>
      <c r="F145" s="102"/>
      <c r="G145" s="107"/>
      <c r="H145" s="54">
        <v>7800</v>
      </c>
      <c r="I145" s="79">
        <v>9360</v>
      </c>
      <c r="J145" s="19" t="s">
        <v>267</v>
      </c>
      <c r="K145" s="15"/>
      <c r="L145" s="16"/>
      <c r="M145" s="16"/>
      <c r="N145" s="104"/>
      <c r="O145" s="14"/>
      <c r="P145" s="30"/>
    </row>
    <row r="146" spans="1:16" s="17" customFormat="1" ht="120" x14ac:dyDescent="0.25">
      <c r="A146" s="75" t="s">
        <v>268</v>
      </c>
      <c r="B146" s="63" t="s">
        <v>269</v>
      </c>
      <c r="C146" s="53">
        <v>20</v>
      </c>
      <c r="D146" s="100"/>
      <c r="E146" s="102"/>
      <c r="F146" s="102"/>
      <c r="G146" s="107"/>
      <c r="H146" s="54">
        <v>5374</v>
      </c>
      <c r="I146" s="79">
        <v>6448.8</v>
      </c>
      <c r="J146" s="19" t="s">
        <v>267</v>
      </c>
      <c r="K146" s="15"/>
      <c r="L146" s="16"/>
      <c r="M146" s="16"/>
      <c r="N146" s="104"/>
      <c r="O146" s="14"/>
      <c r="P146" s="30"/>
    </row>
    <row r="147" spans="1:16" s="32" customFormat="1" ht="60" x14ac:dyDescent="0.25">
      <c r="A147" s="75" t="s">
        <v>270</v>
      </c>
      <c r="B147" s="73" t="s">
        <v>271</v>
      </c>
      <c r="C147" s="53">
        <v>4</v>
      </c>
      <c r="D147" s="100"/>
      <c r="E147" s="102"/>
      <c r="F147" s="102"/>
      <c r="G147" s="107"/>
      <c r="H147" s="66">
        <v>15200</v>
      </c>
      <c r="I147" s="80">
        <v>18240</v>
      </c>
      <c r="J147" s="70" t="s">
        <v>275</v>
      </c>
      <c r="K147" s="67"/>
      <c r="L147" s="68"/>
      <c r="M147" s="68"/>
      <c r="N147" s="104"/>
      <c r="O147" s="69"/>
      <c r="P147" s="31"/>
    </row>
    <row r="148" spans="1:16" s="32" customFormat="1" ht="60" x14ac:dyDescent="0.25">
      <c r="A148" s="64" t="s">
        <v>273</v>
      </c>
      <c r="B148" s="64" t="s">
        <v>271</v>
      </c>
      <c r="C148" s="65">
        <v>4</v>
      </c>
      <c r="D148" s="100"/>
      <c r="E148" s="102"/>
      <c r="F148" s="102"/>
      <c r="G148" s="107"/>
      <c r="H148" s="66">
        <v>15200</v>
      </c>
      <c r="I148" s="80">
        <v>18240</v>
      </c>
      <c r="J148" s="70" t="s">
        <v>275</v>
      </c>
      <c r="K148" s="67"/>
      <c r="L148" s="68"/>
      <c r="M148" s="68"/>
      <c r="N148" s="104"/>
      <c r="O148" s="69"/>
      <c r="P148" s="31"/>
    </row>
    <row r="149" spans="1:16" s="32" customFormat="1" ht="30" x14ac:dyDescent="0.25">
      <c r="A149" s="74" t="s">
        <v>274</v>
      </c>
      <c r="B149" s="64" t="s">
        <v>88</v>
      </c>
      <c r="C149" s="65">
        <v>2</v>
      </c>
      <c r="D149" s="100"/>
      <c r="E149" s="102"/>
      <c r="F149" s="102"/>
      <c r="G149" s="107"/>
      <c r="H149" s="66">
        <v>2480</v>
      </c>
      <c r="I149" s="80">
        <v>2976</v>
      </c>
      <c r="J149" s="70" t="s">
        <v>275</v>
      </c>
      <c r="K149" s="67"/>
      <c r="L149" s="68"/>
      <c r="M149" s="68"/>
      <c r="N149" s="105"/>
      <c r="O149" s="69"/>
      <c r="P149" s="31"/>
    </row>
    <row r="150" spans="1:16" x14ac:dyDescent="0.25">
      <c r="J150" s="35"/>
      <c r="K150" s="1"/>
      <c r="L150" s="1"/>
      <c r="M150" s="1"/>
    </row>
    <row r="151" spans="1:16" x14ac:dyDescent="0.25">
      <c r="A151" s="35" t="s">
        <v>263</v>
      </c>
      <c r="B151" s="35" t="s">
        <v>264</v>
      </c>
      <c r="C151" s="35" t="s">
        <v>265</v>
      </c>
      <c r="D151" s="35" t="s">
        <v>266</v>
      </c>
      <c r="J151" s="35"/>
      <c r="K151" s="1"/>
      <c r="L151" s="1"/>
      <c r="M151" s="1"/>
    </row>
    <row r="152" spans="1:16" x14ac:dyDescent="0.25">
      <c r="A152" s="35" t="s">
        <v>255</v>
      </c>
      <c r="B152" s="59" t="s">
        <v>252</v>
      </c>
      <c r="C152" s="36">
        <v>181286.04</v>
      </c>
      <c r="D152" s="35" t="s">
        <v>6</v>
      </c>
      <c r="J152" s="35"/>
      <c r="K152" s="1"/>
      <c r="L152" s="1"/>
      <c r="M152" s="1"/>
    </row>
    <row r="153" spans="1:16" ht="30" x14ac:dyDescent="0.25">
      <c r="A153" s="35" t="s">
        <v>256</v>
      </c>
      <c r="B153" s="60" t="s">
        <v>253</v>
      </c>
      <c r="C153" s="36">
        <v>24523</v>
      </c>
      <c r="D153" s="35" t="s">
        <v>262</v>
      </c>
      <c r="J153" s="35"/>
      <c r="K153" s="1"/>
      <c r="L153" s="1"/>
      <c r="M153" s="1"/>
    </row>
    <row r="154" spans="1:16" x14ac:dyDescent="0.25">
      <c r="A154" s="35" t="s">
        <v>257</v>
      </c>
      <c r="B154" s="59" t="s">
        <v>254</v>
      </c>
      <c r="C154" s="36">
        <v>101803</v>
      </c>
      <c r="D154" s="35" t="s">
        <v>262</v>
      </c>
      <c r="H154" s="35">
        <v>794070.06</v>
      </c>
      <c r="J154" s="35">
        <v>53010.22</v>
      </c>
      <c r="K154" s="1"/>
      <c r="L154" s="1"/>
      <c r="M154" s="1"/>
    </row>
    <row r="155" spans="1:16" x14ac:dyDescent="0.25">
      <c r="A155" s="61" t="s">
        <v>258</v>
      </c>
      <c r="B155" s="61" t="s">
        <v>259</v>
      </c>
      <c r="C155" s="62">
        <v>40872</v>
      </c>
      <c r="D155" s="35" t="s">
        <v>262</v>
      </c>
      <c r="J155" s="35"/>
      <c r="K155" s="1"/>
      <c r="L155" s="1"/>
      <c r="M155" s="1"/>
    </row>
    <row r="156" spans="1:16" x14ac:dyDescent="0.25">
      <c r="A156" s="61" t="s">
        <v>261</v>
      </c>
      <c r="B156" s="61" t="s">
        <v>260</v>
      </c>
      <c r="C156" s="62">
        <v>59359</v>
      </c>
      <c r="D156" s="35" t="s">
        <v>262</v>
      </c>
      <c r="J156" s="35"/>
      <c r="K156" s="1"/>
      <c r="L156" s="1"/>
      <c r="M156" s="1"/>
    </row>
    <row r="157" spans="1:16" x14ac:dyDescent="0.25">
      <c r="B157" s="59"/>
      <c r="J157" s="35"/>
      <c r="K157" s="1"/>
      <c r="L157" s="1"/>
      <c r="M157" s="1"/>
    </row>
    <row r="158" spans="1:16" x14ac:dyDescent="0.25">
      <c r="B158" s="59"/>
      <c r="J158" s="35"/>
      <c r="K158" s="1"/>
      <c r="L158" s="1"/>
      <c r="M158" s="1"/>
    </row>
    <row r="159" spans="1:16" x14ac:dyDescent="0.25">
      <c r="J159" s="35"/>
      <c r="K159" s="1"/>
      <c r="L159" s="1"/>
      <c r="M159" s="1"/>
    </row>
    <row r="160" spans="1:16" x14ac:dyDescent="0.25">
      <c r="J160" s="35"/>
      <c r="K160" s="1"/>
      <c r="L160" s="1"/>
      <c r="M160" s="1"/>
    </row>
    <row r="161" spans="10:13" x14ac:dyDescent="0.25">
      <c r="J161" s="35"/>
      <c r="K161" s="1"/>
      <c r="L161" s="1"/>
      <c r="M161" s="1"/>
    </row>
    <row r="162" spans="10:13" x14ac:dyDescent="0.25">
      <c r="J162" s="35"/>
      <c r="K162" s="1"/>
      <c r="L162" s="1"/>
      <c r="M162" s="1"/>
    </row>
    <row r="163" spans="10:13" x14ac:dyDescent="0.25">
      <c r="J163" s="35"/>
      <c r="K163" s="1"/>
      <c r="L163" s="1"/>
      <c r="M163" s="1"/>
    </row>
    <row r="164" spans="10:13" x14ac:dyDescent="0.25">
      <c r="J164" s="35"/>
      <c r="K164" s="1"/>
      <c r="L164" s="1"/>
      <c r="M164" s="1"/>
    </row>
    <row r="165" spans="10:13" x14ac:dyDescent="0.25">
      <c r="J165" s="35"/>
      <c r="K165" s="1"/>
      <c r="L165" s="1"/>
      <c r="M165" s="1"/>
    </row>
    <row r="166" spans="10:13" x14ac:dyDescent="0.25">
      <c r="J166" s="35"/>
      <c r="K166" s="1"/>
      <c r="L166" s="1"/>
      <c r="M166" s="1"/>
    </row>
    <row r="167" spans="10:13" x14ac:dyDescent="0.25">
      <c r="J167" s="35"/>
      <c r="K167" s="1"/>
      <c r="L167" s="1"/>
      <c r="M167" s="1"/>
    </row>
    <row r="168" spans="10:13" x14ac:dyDescent="0.25">
      <c r="J168" s="35"/>
      <c r="K168" s="1"/>
      <c r="L168" s="1"/>
      <c r="M168" s="1"/>
    </row>
    <row r="169" spans="10:13" x14ac:dyDescent="0.25">
      <c r="J169" s="35"/>
      <c r="K169" s="1"/>
      <c r="L169" s="1"/>
      <c r="M169" s="1"/>
    </row>
    <row r="170" spans="10:13" x14ac:dyDescent="0.25">
      <c r="J170" s="35"/>
      <c r="K170" s="1"/>
      <c r="L170" s="1"/>
      <c r="M170" s="1"/>
    </row>
    <row r="171" spans="10:13" x14ac:dyDescent="0.25">
      <c r="J171" s="35"/>
      <c r="K171" s="1"/>
      <c r="L171" s="1"/>
      <c r="M171" s="1"/>
    </row>
    <row r="172" spans="10:13" x14ac:dyDescent="0.25">
      <c r="J172" s="35"/>
      <c r="K172" s="1"/>
      <c r="L172" s="1"/>
      <c r="M172" s="1"/>
    </row>
    <row r="173" spans="10:13" x14ac:dyDescent="0.25">
      <c r="J173" s="35"/>
      <c r="K173" s="1"/>
      <c r="L173" s="1"/>
      <c r="M173" s="1"/>
    </row>
    <row r="174" spans="10:13" x14ac:dyDescent="0.25">
      <c r="J174" s="35"/>
      <c r="K174" s="1"/>
      <c r="L174" s="1"/>
      <c r="M174" s="1"/>
    </row>
    <row r="175" spans="10:13" x14ac:dyDescent="0.25">
      <c r="J175" s="35"/>
      <c r="K175" s="1"/>
      <c r="L175" s="1"/>
      <c r="M175" s="1"/>
    </row>
    <row r="176" spans="10:13" x14ac:dyDescent="0.25">
      <c r="J176" s="35"/>
      <c r="K176" s="1"/>
      <c r="L176" s="1"/>
      <c r="M176" s="1"/>
    </row>
    <row r="177" spans="10:13" x14ac:dyDescent="0.25">
      <c r="J177" s="35"/>
      <c r="K177" s="1"/>
      <c r="L177" s="1"/>
      <c r="M177" s="1"/>
    </row>
    <row r="178" spans="10:13" x14ac:dyDescent="0.25">
      <c r="J178" s="35"/>
      <c r="K178" s="1"/>
      <c r="L178" s="1"/>
      <c r="M178" s="1"/>
    </row>
    <row r="179" spans="10:13" x14ac:dyDescent="0.25">
      <c r="J179" s="35"/>
      <c r="K179" s="1"/>
      <c r="L179" s="1"/>
      <c r="M179" s="1"/>
    </row>
    <row r="180" spans="10:13" x14ac:dyDescent="0.25">
      <c r="J180" s="35"/>
      <c r="K180" s="1"/>
      <c r="L180" s="1"/>
      <c r="M180" s="1"/>
    </row>
    <row r="181" spans="10:13" x14ac:dyDescent="0.25">
      <c r="J181" s="35"/>
      <c r="K181" s="1"/>
      <c r="L181" s="1"/>
      <c r="M181" s="1"/>
    </row>
    <row r="182" spans="10:13" x14ac:dyDescent="0.25">
      <c r="J182" s="35"/>
      <c r="K182" s="1"/>
      <c r="L182" s="1"/>
      <c r="M182" s="1"/>
    </row>
    <row r="183" spans="10:13" x14ac:dyDescent="0.25">
      <c r="J183" s="35"/>
      <c r="K183" s="1"/>
      <c r="L183" s="1"/>
      <c r="M183" s="1"/>
    </row>
    <row r="184" spans="10:13" x14ac:dyDescent="0.25">
      <c r="J184" s="35"/>
      <c r="K184" s="1"/>
      <c r="L184" s="1"/>
      <c r="M184" s="1"/>
    </row>
    <row r="185" spans="10:13" x14ac:dyDescent="0.25">
      <c r="J185" s="35"/>
      <c r="K185" s="1"/>
      <c r="L185" s="1"/>
      <c r="M185" s="1"/>
    </row>
    <row r="186" spans="10:13" x14ac:dyDescent="0.25">
      <c r="J186" s="35"/>
      <c r="K186" s="1"/>
      <c r="L186" s="1"/>
      <c r="M186" s="1"/>
    </row>
    <row r="187" spans="10:13" x14ac:dyDescent="0.25">
      <c r="J187" s="35"/>
      <c r="K187" s="1"/>
      <c r="L187" s="1"/>
      <c r="M187" s="1"/>
    </row>
    <row r="188" spans="10:13" x14ac:dyDescent="0.25">
      <c r="J188" s="35"/>
      <c r="K188" s="1"/>
      <c r="L188" s="1"/>
      <c r="M188" s="1"/>
    </row>
    <row r="189" spans="10:13" x14ac:dyDescent="0.25">
      <c r="J189" s="35"/>
      <c r="K189" s="1"/>
      <c r="L189" s="1"/>
      <c r="M189" s="1"/>
    </row>
    <row r="190" spans="10:13" x14ac:dyDescent="0.25">
      <c r="J190" s="35"/>
      <c r="K190" s="1"/>
      <c r="L190" s="1"/>
      <c r="M190" s="1"/>
    </row>
    <row r="191" spans="10:13" x14ac:dyDescent="0.25">
      <c r="J191" s="35"/>
      <c r="K191" s="1"/>
      <c r="L191" s="1"/>
      <c r="M191" s="1"/>
    </row>
    <row r="192" spans="10:13" x14ac:dyDescent="0.25">
      <c r="J192" s="35"/>
      <c r="K192" s="1"/>
      <c r="L192" s="1"/>
      <c r="M192" s="1"/>
    </row>
    <row r="193" spans="10:13" x14ac:dyDescent="0.25">
      <c r="J193" s="35"/>
      <c r="K193" s="1"/>
      <c r="L193" s="1"/>
      <c r="M193" s="1"/>
    </row>
    <row r="194" spans="10:13" x14ac:dyDescent="0.25">
      <c r="J194" s="35"/>
      <c r="K194" s="1"/>
      <c r="L194" s="1"/>
      <c r="M194" s="1"/>
    </row>
    <row r="195" spans="10:13" x14ac:dyDescent="0.25">
      <c r="J195" s="35"/>
      <c r="K195" s="1"/>
      <c r="L195" s="1"/>
      <c r="M195" s="1"/>
    </row>
    <row r="196" spans="10:13" x14ac:dyDescent="0.25">
      <c r="J196" s="35"/>
      <c r="K196" s="1"/>
      <c r="L196" s="1"/>
      <c r="M196" s="1"/>
    </row>
    <row r="197" spans="10:13" x14ac:dyDescent="0.25">
      <c r="J197" s="35"/>
      <c r="K197" s="1"/>
      <c r="L197" s="1"/>
      <c r="M197" s="1"/>
    </row>
    <row r="198" spans="10:13" x14ac:dyDescent="0.25">
      <c r="J198" s="35"/>
      <c r="K198" s="1"/>
      <c r="L198" s="1"/>
      <c r="M198" s="1"/>
    </row>
    <row r="199" spans="10:13" x14ac:dyDescent="0.25">
      <c r="J199" s="35"/>
      <c r="K199" s="1"/>
      <c r="L199" s="1"/>
      <c r="M199" s="1"/>
    </row>
    <row r="200" spans="10:13" x14ac:dyDescent="0.25">
      <c r="J200" s="35"/>
      <c r="K200" s="1"/>
      <c r="L200" s="1"/>
      <c r="M200" s="1"/>
    </row>
    <row r="201" spans="10:13" x14ac:dyDescent="0.25">
      <c r="J201" s="35"/>
      <c r="K201" s="1"/>
      <c r="L201" s="1"/>
      <c r="M201" s="1"/>
    </row>
    <row r="202" spans="10:13" x14ac:dyDescent="0.25">
      <c r="J202" s="35"/>
      <c r="K202" s="1"/>
      <c r="L202" s="1"/>
      <c r="M202" s="1"/>
    </row>
    <row r="203" spans="10:13" x14ac:dyDescent="0.25">
      <c r="J203" s="35"/>
      <c r="K203" s="1"/>
      <c r="L203" s="1"/>
      <c r="M203" s="1"/>
    </row>
    <row r="204" spans="10:13" x14ac:dyDescent="0.25">
      <c r="J204" s="35"/>
      <c r="K204" s="1"/>
      <c r="L204" s="1"/>
      <c r="M204" s="1"/>
    </row>
    <row r="205" spans="10:13" x14ac:dyDescent="0.25">
      <c r="J205" s="35"/>
      <c r="K205" s="1"/>
      <c r="L205" s="1"/>
      <c r="M205" s="1"/>
    </row>
    <row r="206" spans="10:13" x14ac:dyDescent="0.25">
      <c r="J206" s="35"/>
      <c r="K206" s="1"/>
      <c r="L206" s="1"/>
      <c r="M206" s="1"/>
    </row>
    <row r="207" spans="10:13" x14ac:dyDescent="0.25">
      <c r="J207" s="35"/>
      <c r="K207" s="1"/>
      <c r="L207" s="1"/>
      <c r="M207" s="1"/>
    </row>
    <row r="208" spans="10:13" x14ac:dyDescent="0.25">
      <c r="J208" s="35"/>
      <c r="K208" s="1"/>
      <c r="L208" s="1"/>
      <c r="M208" s="1"/>
    </row>
    <row r="209" spans="10:13" x14ac:dyDescent="0.25">
      <c r="J209" s="35"/>
      <c r="K209" s="1"/>
      <c r="L209" s="1"/>
      <c r="M209" s="1"/>
    </row>
    <row r="210" spans="10:13" x14ac:dyDescent="0.25">
      <c r="J210" s="35"/>
      <c r="K210" s="1"/>
      <c r="L210" s="1"/>
      <c r="M210" s="1"/>
    </row>
    <row r="211" spans="10:13" x14ac:dyDescent="0.25">
      <c r="J211" s="35"/>
      <c r="K211" s="1"/>
      <c r="L211" s="1"/>
      <c r="M211" s="1"/>
    </row>
    <row r="212" spans="10:13" x14ac:dyDescent="0.25">
      <c r="J212" s="35"/>
      <c r="K212" s="1"/>
      <c r="L212" s="1"/>
      <c r="M212" s="1"/>
    </row>
    <row r="213" spans="10:13" x14ac:dyDescent="0.25">
      <c r="J213" s="35"/>
      <c r="K213" s="1"/>
      <c r="L213" s="1"/>
      <c r="M213" s="1"/>
    </row>
    <row r="214" spans="10:13" x14ac:dyDescent="0.25">
      <c r="J214" s="35"/>
      <c r="K214" s="1"/>
      <c r="L214" s="1"/>
      <c r="M214" s="1"/>
    </row>
    <row r="215" spans="10:13" x14ac:dyDescent="0.25">
      <c r="J215" s="35"/>
      <c r="K215" s="1"/>
      <c r="L215" s="1"/>
      <c r="M215" s="1"/>
    </row>
    <row r="216" spans="10:13" x14ac:dyDescent="0.25">
      <c r="J216" s="35"/>
      <c r="K216" s="1"/>
      <c r="L216" s="1"/>
      <c r="M216" s="1"/>
    </row>
    <row r="217" spans="10:13" x14ac:dyDescent="0.25">
      <c r="J217" s="35"/>
      <c r="K217" s="1"/>
      <c r="L217" s="1"/>
      <c r="M217" s="1"/>
    </row>
    <row r="218" spans="10:13" x14ac:dyDescent="0.25">
      <c r="J218" s="35"/>
      <c r="K218" s="1"/>
      <c r="L218" s="1"/>
      <c r="M218" s="1"/>
    </row>
    <row r="219" spans="10:13" x14ac:dyDescent="0.25">
      <c r="J219" s="35"/>
      <c r="K219" s="1"/>
      <c r="L219" s="1"/>
      <c r="M219" s="1"/>
    </row>
    <row r="220" spans="10:13" x14ac:dyDescent="0.25">
      <c r="J220" s="35"/>
      <c r="K220" s="1"/>
      <c r="L220" s="1"/>
      <c r="M220" s="1"/>
    </row>
    <row r="221" spans="10:13" x14ac:dyDescent="0.25">
      <c r="J221" s="35"/>
      <c r="K221" s="1"/>
      <c r="L221" s="1"/>
      <c r="M221" s="1"/>
    </row>
    <row r="222" spans="10:13" x14ac:dyDescent="0.25">
      <c r="J222" s="35"/>
      <c r="K222" s="1"/>
      <c r="L222" s="1"/>
      <c r="M222" s="1"/>
    </row>
    <row r="223" spans="10:13" x14ac:dyDescent="0.25">
      <c r="J223" s="35"/>
      <c r="K223" s="1"/>
      <c r="L223" s="1"/>
      <c r="M223" s="1"/>
    </row>
    <row r="224" spans="10:13" x14ac:dyDescent="0.25">
      <c r="J224" s="35"/>
      <c r="K224" s="1"/>
      <c r="L224" s="1"/>
      <c r="M224" s="1"/>
    </row>
    <row r="225" spans="10:13" x14ac:dyDescent="0.25">
      <c r="J225" s="35"/>
      <c r="K225" s="1"/>
      <c r="L225" s="1"/>
      <c r="M225" s="1"/>
    </row>
    <row r="226" spans="10:13" x14ac:dyDescent="0.25">
      <c r="J226" s="35"/>
      <c r="K226" s="1"/>
      <c r="L226" s="1"/>
      <c r="M226" s="1"/>
    </row>
    <row r="227" spans="10:13" x14ac:dyDescent="0.25">
      <c r="J227" s="35"/>
      <c r="K227" s="1"/>
      <c r="L227" s="1"/>
      <c r="M227" s="1"/>
    </row>
    <row r="228" spans="10:13" x14ac:dyDescent="0.25">
      <c r="J228" s="35"/>
      <c r="K228" s="1"/>
      <c r="L228" s="1"/>
      <c r="M228" s="1"/>
    </row>
    <row r="229" spans="10:13" x14ac:dyDescent="0.25">
      <c r="J229" s="35"/>
      <c r="K229" s="1"/>
      <c r="L229" s="1"/>
      <c r="M229" s="1"/>
    </row>
    <row r="230" spans="10:13" x14ac:dyDescent="0.25">
      <c r="J230" s="35"/>
      <c r="K230" s="1"/>
      <c r="L230" s="1"/>
      <c r="M230" s="1"/>
    </row>
    <row r="231" spans="10:13" x14ac:dyDescent="0.25">
      <c r="J231" s="35"/>
      <c r="K231" s="1"/>
      <c r="L231" s="1"/>
      <c r="M231" s="1"/>
    </row>
    <row r="232" spans="10:13" x14ac:dyDescent="0.25">
      <c r="J232" s="35"/>
      <c r="K232" s="1"/>
      <c r="L232" s="1"/>
      <c r="M232" s="1"/>
    </row>
    <row r="233" spans="10:13" x14ac:dyDescent="0.25">
      <c r="J233" s="35"/>
      <c r="K233" s="1"/>
      <c r="L233" s="1"/>
      <c r="M233" s="1"/>
    </row>
    <row r="234" spans="10:13" x14ac:dyDescent="0.25">
      <c r="J234" s="35"/>
      <c r="K234" s="1"/>
      <c r="L234" s="1"/>
      <c r="M234" s="1"/>
    </row>
    <row r="235" spans="10:13" x14ac:dyDescent="0.25">
      <c r="J235" s="35"/>
      <c r="K235" s="1"/>
      <c r="L235" s="1"/>
      <c r="M235" s="1"/>
    </row>
    <row r="236" spans="10:13" x14ac:dyDescent="0.25">
      <c r="J236" s="35"/>
      <c r="K236" s="1"/>
      <c r="L236" s="1"/>
      <c r="M236" s="1"/>
    </row>
    <row r="237" spans="10:13" x14ac:dyDescent="0.25">
      <c r="J237" s="35"/>
      <c r="K237" s="1"/>
      <c r="L237" s="1"/>
      <c r="M237" s="1"/>
    </row>
    <row r="238" spans="10:13" x14ac:dyDescent="0.25">
      <c r="J238" s="35"/>
      <c r="K238" s="1"/>
      <c r="L238" s="1"/>
      <c r="M238" s="1"/>
    </row>
    <row r="239" spans="10:13" x14ac:dyDescent="0.25">
      <c r="J239" s="35"/>
      <c r="K239" s="1"/>
      <c r="L239" s="1"/>
      <c r="M239" s="1"/>
    </row>
    <row r="240" spans="10:13" x14ac:dyDescent="0.25">
      <c r="J240" s="35"/>
      <c r="K240" s="1"/>
      <c r="L240" s="1"/>
      <c r="M240" s="1"/>
    </row>
    <row r="241" spans="10:13" x14ac:dyDescent="0.25">
      <c r="J241" s="35"/>
      <c r="K241" s="1"/>
      <c r="L241" s="1"/>
      <c r="M241" s="1"/>
    </row>
    <row r="242" spans="10:13" x14ac:dyDescent="0.25">
      <c r="J242" s="35"/>
      <c r="K242" s="1"/>
      <c r="L242" s="1"/>
      <c r="M242" s="1"/>
    </row>
    <row r="243" spans="10:13" x14ac:dyDescent="0.25">
      <c r="J243" s="35"/>
      <c r="K243" s="1"/>
      <c r="L243" s="1"/>
      <c r="M243" s="1"/>
    </row>
    <row r="244" spans="10:13" x14ac:dyDescent="0.25">
      <c r="J244" s="35"/>
      <c r="K244" s="1"/>
      <c r="L244" s="1"/>
      <c r="M244" s="1"/>
    </row>
    <row r="245" spans="10:13" x14ac:dyDescent="0.25">
      <c r="J245" s="35"/>
      <c r="K245" s="1"/>
      <c r="L245" s="1"/>
      <c r="M245" s="1"/>
    </row>
    <row r="246" spans="10:13" x14ac:dyDescent="0.25">
      <c r="J246" s="35"/>
      <c r="K246" s="1"/>
      <c r="L246" s="1"/>
      <c r="M246" s="1"/>
    </row>
    <row r="247" spans="10:13" x14ac:dyDescent="0.25">
      <c r="J247" s="35"/>
      <c r="K247" s="1"/>
      <c r="L247" s="1"/>
      <c r="M247" s="1"/>
    </row>
    <row r="248" spans="10:13" x14ac:dyDescent="0.25">
      <c r="J248" s="35"/>
      <c r="K248" s="1"/>
      <c r="L248" s="1"/>
      <c r="M248" s="1"/>
    </row>
    <row r="249" spans="10:13" x14ac:dyDescent="0.25">
      <c r="J249" s="35"/>
      <c r="K249" s="1"/>
      <c r="L249" s="1"/>
      <c r="M249" s="1"/>
    </row>
    <row r="250" spans="10:13" x14ac:dyDescent="0.25">
      <c r="J250" s="35"/>
      <c r="K250" s="1"/>
      <c r="L250" s="1"/>
      <c r="M250" s="1"/>
    </row>
    <row r="251" spans="10:13" x14ac:dyDescent="0.25">
      <c r="J251" s="35"/>
      <c r="K251" s="1"/>
      <c r="L251" s="1"/>
      <c r="M251" s="1"/>
    </row>
    <row r="252" spans="10:13" x14ac:dyDescent="0.25">
      <c r="J252" s="35"/>
      <c r="K252" s="1"/>
      <c r="L252" s="1"/>
      <c r="M252" s="1"/>
    </row>
    <row r="253" spans="10:13" x14ac:dyDescent="0.25">
      <c r="J253" s="35"/>
      <c r="K253" s="1"/>
      <c r="L253" s="1"/>
      <c r="M253" s="1"/>
    </row>
    <row r="254" spans="10:13" x14ac:dyDescent="0.25">
      <c r="J254" s="35"/>
      <c r="K254" s="1"/>
      <c r="L254" s="1"/>
      <c r="M254" s="1"/>
    </row>
    <row r="255" spans="10:13" x14ac:dyDescent="0.25">
      <c r="J255" s="35"/>
      <c r="K255" s="1"/>
      <c r="L255" s="1"/>
      <c r="M255" s="1"/>
    </row>
  </sheetData>
  <autoFilter ref="A7:P149" xr:uid="{00000000-0009-0000-0000-000000000000}">
    <filterColumn colId="9">
      <filters>
        <filter val="ноябрь"/>
        <filter val="октябрь"/>
        <filter val="сентябрь"/>
      </filters>
    </filterColumn>
    <sortState xmlns:xlrd2="http://schemas.microsoft.com/office/spreadsheetml/2017/richdata2" ref="A8:P148">
      <sortCondition ref="A7:A46"/>
    </sortState>
  </autoFilter>
  <mergeCells count="14">
    <mergeCell ref="N64:N149"/>
    <mergeCell ref="G64:G149"/>
    <mergeCell ref="K3:L3"/>
    <mergeCell ref="M3:N3"/>
    <mergeCell ref="E3:F3"/>
    <mergeCell ref="H3:I3"/>
    <mergeCell ref="G8:G63"/>
    <mergeCell ref="N8:N63"/>
    <mergeCell ref="D8:D63"/>
    <mergeCell ref="E8:E63"/>
    <mergeCell ref="F8:F63"/>
    <mergeCell ref="D64:D149"/>
    <mergeCell ref="E64:E149"/>
    <mergeCell ref="F64:F149"/>
  </mergeCells>
  <pageMargins left="0.7" right="0.7" top="0.75" bottom="0.75" header="0.3" footer="0.3"/>
  <pageSetup paperSize="9" scale="26" fitToHeight="0" orientation="portrait" r:id="rId1"/>
  <ignoredErrors>
    <ignoredError sqref="G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"/>
  <sheetViews>
    <sheetView workbookViewId="0">
      <selection activeCell="O3" sqref="O3"/>
    </sheetView>
  </sheetViews>
  <sheetFormatPr defaultRowHeight="15" x14ac:dyDescent="0.25"/>
  <cols>
    <col min="2" max="2" width="28.28515625" bestFit="1" customWidth="1"/>
    <col min="3" max="4" width="10" bestFit="1" customWidth="1"/>
    <col min="5" max="5" width="10.7109375" bestFit="1" customWidth="1"/>
    <col min="6" max="6" width="9.5703125" bestFit="1" customWidth="1"/>
    <col min="11" max="11" width="9.140625" customWidth="1"/>
  </cols>
  <sheetData>
    <row r="1" spans="1:11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ht="89.25" x14ac:dyDescent="0.25">
      <c r="A2" s="57" t="s">
        <v>137</v>
      </c>
      <c r="B2" s="56" t="s">
        <v>130</v>
      </c>
      <c r="C2" s="57" t="s">
        <v>138</v>
      </c>
      <c r="D2" s="57" t="s">
        <v>67</v>
      </c>
      <c r="E2" s="57">
        <v>2</v>
      </c>
      <c r="F2" s="55">
        <v>4100</v>
      </c>
      <c r="G2" s="55">
        <v>8200</v>
      </c>
      <c r="H2" s="57"/>
      <c r="I2" s="21"/>
      <c r="J2" s="21"/>
      <c r="K2" s="21"/>
    </row>
    <row r="3" spans="1:11" ht="15" customHeight="1" x14ac:dyDescent="0.25">
      <c r="A3" s="58"/>
      <c r="B3" s="57"/>
      <c r="C3" s="57" t="s">
        <v>82</v>
      </c>
      <c r="D3" s="56" t="s">
        <v>130</v>
      </c>
      <c r="E3" s="57" t="s">
        <v>131</v>
      </c>
      <c r="F3" s="57" t="s">
        <v>67</v>
      </c>
      <c r="G3" s="57">
        <v>1</v>
      </c>
      <c r="H3" s="58">
        <v>800</v>
      </c>
      <c r="I3" s="58">
        <v>800</v>
      </c>
      <c r="J3" s="57"/>
      <c r="K3" s="21"/>
    </row>
    <row r="4" spans="1:11" ht="51" x14ac:dyDescent="0.25">
      <c r="A4" s="58"/>
      <c r="B4" s="57"/>
      <c r="C4" s="57" t="s">
        <v>248</v>
      </c>
      <c r="D4" s="56" t="s">
        <v>130</v>
      </c>
      <c r="E4" s="57" t="s">
        <v>249</v>
      </c>
      <c r="F4" s="57" t="s">
        <v>67</v>
      </c>
      <c r="G4" s="57">
        <v>1</v>
      </c>
      <c r="H4" s="55">
        <v>7950</v>
      </c>
      <c r="I4" s="55">
        <v>7950</v>
      </c>
      <c r="J4" s="57"/>
      <c r="K4" s="21"/>
    </row>
    <row r="5" spans="1:11" ht="63.75" x14ac:dyDescent="0.25">
      <c r="A5" s="58"/>
      <c r="B5" s="57"/>
      <c r="C5" s="57" t="s">
        <v>250</v>
      </c>
      <c r="D5" s="56" t="s">
        <v>130</v>
      </c>
      <c r="E5" s="57" t="s">
        <v>251</v>
      </c>
      <c r="F5" s="57" t="s">
        <v>67</v>
      </c>
      <c r="G5" s="57">
        <v>1</v>
      </c>
      <c r="H5" s="55">
        <v>7800</v>
      </c>
      <c r="I5" s="55">
        <v>7800</v>
      </c>
      <c r="J5" s="21"/>
      <c r="K5" s="21"/>
    </row>
    <row r="6" spans="1:11" ht="51" x14ac:dyDescent="0.25">
      <c r="A6" s="58"/>
      <c r="B6" s="57"/>
      <c r="C6" s="57" t="s">
        <v>88</v>
      </c>
      <c r="D6" s="56" t="s">
        <v>130</v>
      </c>
      <c r="E6" s="57" t="s">
        <v>244</v>
      </c>
      <c r="F6" s="57" t="s">
        <v>67</v>
      </c>
      <c r="G6" s="57">
        <v>3</v>
      </c>
      <c r="H6" s="55">
        <v>1240</v>
      </c>
      <c r="I6" s="55">
        <v>3720</v>
      </c>
      <c r="J6" s="57"/>
      <c r="K6" s="21"/>
    </row>
    <row r="7" spans="1:11" ht="102" x14ac:dyDescent="0.25">
      <c r="A7" s="58"/>
      <c r="B7" s="57"/>
      <c r="C7" s="57" t="s">
        <v>245</v>
      </c>
      <c r="D7" s="56" t="s">
        <v>130</v>
      </c>
      <c r="E7" s="57" t="s">
        <v>246</v>
      </c>
      <c r="F7" s="57" t="s">
        <v>67</v>
      </c>
      <c r="G7" s="57">
        <v>1</v>
      </c>
      <c r="H7" s="58">
        <v>619.58000000000004</v>
      </c>
      <c r="I7" s="58">
        <v>619.58000000000004</v>
      </c>
      <c r="J7" s="57"/>
      <c r="K7" s="21"/>
    </row>
    <row r="8" spans="1:11" ht="51" x14ac:dyDescent="0.25">
      <c r="A8" s="58"/>
      <c r="B8" s="57"/>
      <c r="C8" s="57" t="s">
        <v>80</v>
      </c>
      <c r="D8" s="56" t="s">
        <v>130</v>
      </c>
      <c r="E8" s="57" t="s">
        <v>247</v>
      </c>
      <c r="F8" s="57" t="s">
        <v>67</v>
      </c>
      <c r="G8" s="57">
        <v>1</v>
      </c>
      <c r="H8" s="55">
        <v>1690</v>
      </c>
      <c r="I8" s="55">
        <v>1690</v>
      </c>
      <c r="J8" s="21"/>
      <c r="K8" s="21"/>
    </row>
    <row r="9" spans="1:11" ht="242.25" x14ac:dyDescent="0.25">
      <c r="A9" s="58"/>
      <c r="B9" s="57"/>
      <c r="C9" s="57" t="s">
        <v>239</v>
      </c>
      <c r="D9" s="56" t="s">
        <v>130</v>
      </c>
      <c r="E9" s="57" t="s">
        <v>240</v>
      </c>
      <c r="F9" s="57" t="s">
        <v>67</v>
      </c>
      <c r="G9" s="57">
        <v>1</v>
      </c>
      <c r="H9" s="58">
        <v>365</v>
      </c>
      <c r="I9" s="58">
        <v>365</v>
      </c>
      <c r="J9" s="21"/>
    </row>
    <row r="10" spans="1:11" ht="51" x14ac:dyDescent="0.25">
      <c r="C10" s="57" t="s">
        <v>139</v>
      </c>
      <c r="D10" s="56" t="s">
        <v>130</v>
      </c>
      <c r="E10" s="57" t="s">
        <v>140</v>
      </c>
      <c r="F10" s="57" t="s">
        <v>67</v>
      </c>
      <c r="G10" s="57">
        <v>1</v>
      </c>
      <c r="H10" s="55">
        <v>6852.55</v>
      </c>
      <c r="I10" s="55">
        <v>6852.55</v>
      </c>
    </row>
    <row r="11" spans="1:11" x14ac:dyDescent="0.25">
      <c r="A11" s="26" t="s">
        <v>180</v>
      </c>
      <c r="D11" s="113" t="s">
        <v>130</v>
      </c>
      <c r="E11" s="114" t="s">
        <v>152</v>
      </c>
      <c r="F11" s="114" t="s">
        <v>67</v>
      </c>
      <c r="G11" s="114">
        <v>3</v>
      </c>
      <c r="H11" s="115">
        <v>557.62</v>
      </c>
      <c r="I11" s="112">
        <v>1672.86</v>
      </c>
      <c r="J11" s="21"/>
      <c r="K11" s="21"/>
    </row>
    <row r="12" spans="1:11" ht="76.5" x14ac:dyDescent="0.25">
      <c r="C12" s="22" t="s">
        <v>151</v>
      </c>
      <c r="D12" s="113"/>
      <c r="E12" s="114"/>
      <c r="F12" s="114"/>
      <c r="G12" s="114"/>
      <c r="H12" s="115"/>
      <c r="I12" s="112"/>
      <c r="J12" s="21"/>
      <c r="K12" s="21"/>
    </row>
    <row r="13" spans="1:11" ht="38.25" x14ac:dyDescent="0.25">
      <c r="A13" s="24"/>
      <c r="B13" s="22"/>
      <c r="C13" s="22" t="s">
        <v>153</v>
      </c>
      <c r="D13" s="23" t="s">
        <v>130</v>
      </c>
      <c r="E13" s="22" t="s">
        <v>154</v>
      </c>
      <c r="F13" s="22" t="s">
        <v>67</v>
      </c>
      <c r="G13" s="22">
        <v>2</v>
      </c>
      <c r="H13" s="25">
        <v>1150</v>
      </c>
      <c r="I13" s="25">
        <v>2300</v>
      </c>
      <c r="J13" s="22"/>
      <c r="K13" s="21"/>
    </row>
    <row r="14" spans="1:11" ht="76.5" x14ac:dyDescent="0.25">
      <c r="A14" s="24"/>
      <c r="B14" s="22"/>
      <c r="C14" s="22" t="s">
        <v>108</v>
      </c>
      <c r="D14" s="23" t="s">
        <v>130</v>
      </c>
      <c r="E14" s="22" t="s">
        <v>155</v>
      </c>
      <c r="F14" s="22" t="s">
        <v>67</v>
      </c>
      <c r="G14" s="22">
        <v>1</v>
      </c>
      <c r="H14" s="25">
        <v>2106.5700000000002</v>
      </c>
      <c r="I14" s="25">
        <v>2106.5700000000002</v>
      </c>
      <c r="J14" s="22"/>
      <c r="K14" s="21"/>
    </row>
    <row r="15" spans="1:11" ht="51" x14ac:dyDescent="0.25">
      <c r="A15" s="24"/>
      <c r="B15" s="22"/>
      <c r="C15" s="22" t="s">
        <v>156</v>
      </c>
      <c r="D15" s="23" t="s">
        <v>130</v>
      </c>
      <c r="E15" s="22" t="s">
        <v>157</v>
      </c>
      <c r="F15" s="22" t="s">
        <v>67</v>
      </c>
      <c r="G15" s="22">
        <v>1</v>
      </c>
      <c r="H15" s="25">
        <v>6480</v>
      </c>
      <c r="I15" s="25">
        <v>6480</v>
      </c>
      <c r="J15" s="22"/>
      <c r="K15" s="21"/>
    </row>
    <row r="16" spans="1:11" ht="51" x14ac:dyDescent="0.25">
      <c r="A16" s="24"/>
      <c r="B16" s="22"/>
      <c r="C16" s="22" t="s">
        <v>158</v>
      </c>
      <c r="D16" s="23" t="s">
        <v>130</v>
      </c>
      <c r="E16" s="22" t="s">
        <v>159</v>
      </c>
      <c r="F16" s="22" t="s">
        <v>67</v>
      </c>
      <c r="G16" s="22">
        <v>1</v>
      </c>
      <c r="H16" s="25">
        <v>4860</v>
      </c>
      <c r="I16" s="25">
        <v>4860</v>
      </c>
      <c r="J16" s="22"/>
      <c r="K16" s="21"/>
    </row>
    <row r="17" spans="1:11" ht="76.5" x14ac:dyDescent="0.25">
      <c r="A17" s="24"/>
      <c r="B17" s="22"/>
      <c r="C17" s="22" t="s">
        <v>160</v>
      </c>
      <c r="D17" s="23" t="s">
        <v>130</v>
      </c>
      <c r="E17" s="22" t="s">
        <v>161</v>
      </c>
      <c r="F17" s="22" t="s">
        <v>67</v>
      </c>
      <c r="G17" s="22">
        <v>1</v>
      </c>
      <c r="H17" s="24">
        <v>900</v>
      </c>
      <c r="I17" s="24">
        <v>900</v>
      </c>
      <c r="J17" s="22"/>
      <c r="K17" s="21"/>
    </row>
    <row r="18" spans="1:11" ht="63.75" x14ac:dyDescent="0.25">
      <c r="A18" s="24"/>
      <c r="B18" s="22"/>
      <c r="C18" s="22" t="s">
        <v>162</v>
      </c>
      <c r="D18" s="23" t="s">
        <v>130</v>
      </c>
      <c r="E18" s="22" t="s">
        <v>163</v>
      </c>
      <c r="F18" s="22" t="s">
        <v>67</v>
      </c>
      <c r="G18" s="22">
        <v>3</v>
      </c>
      <c r="H18" s="25">
        <v>1095</v>
      </c>
      <c r="I18" s="25">
        <v>3285</v>
      </c>
      <c r="J18" s="22"/>
      <c r="K18" s="21"/>
    </row>
    <row r="19" spans="1:11" ht="153" x14ac:dyDescent="0.25">
      <c r="A19" s="24"/>
      <c r="B19" s="22"/>
      <c r="C19" s="22" t="s">
        <v>164</v>
      </c>
      <c r="D19" s="23" t="s">
        <v>130</v>
      </c>
      <c r="E19" s="22" t="s">
        <v>165</v>
      </c>
      <c r="F19" s="22" t="s">
        <v>67</v>
      </c>
      <c r="G19" s="22">
        <v>1</v>
      </c>
      <c r="H19" s="24">
        <v>365</v>
      </c>
      <c r="I19" s="24">
        <v>365</v>
      </c>
      <c r="J19" s="22"/>
      <c r="K19" s="21"/>
    </row>
    <row r="20" spans="1:11" ht="20.25" x14ac:dyDescent="0.25">
      <c r="A20" s="24"/>
      <c r="B20" s="22"/>
      <c r="C20" s="22" t="s">
        <v>166</v>
      </c>
      <c r="D20" s="23" t="s">
        <v>130</v>
      </c>
      <c r="E20" s="22" t="s">
        <v>167</v>
      </c>
      <c r="F20" s="22" t="s">
        <v>67</v>
      </c>
      <c r="G20" s="22">
        <v>2</v>
      </c>
      <c r="H20" s="25">
        <v>1250</v>
      </c>
      <c r="I20" s="25">
        <v>2500</v>
      </c>
      <c r="J20" s="22"/>
      <c r="K20" s="21"/>
    </row>
    <row r="21" spans="1:11" ht="38.25" x14ac:dyDescent="0.25">
      <c r="A21" s="24"/>
      <c r="B21" s="22"/>
      <c r="C21" s="22" t="s">
        <v>168</v>
      </c>
      <c r="D21" s="23" t="s">
        <v>130</v>
      </c>
      <c r="E21" s="22" t="s">
        <v>169</v>
      </c>
      <c r="F21" s="22" t="s">
        <v>67</v>
      </c>
      <c r="G21" s="22">
        <v>11</v>
      </c>
      <c r="H21" s="24">
        <v>195</v>
      </c>
      <c r="I21" s="25">
        <v>2145</v>
      </c>
      <c r="J21" s="22"/>
      <c r="K21" s="21"/>
    </row>
    <row r="22" spans="1:11" ht="127.5" x14ac:dyDescent="0.25">
      <c r="A22" s="24"/>
      <c r="B22" s="22"/>
      <c r="C22" s="22" t="s">
        <v>170</v>
      </c>
      <c r="D22" s="23" t="s">
        <v>130</v>
      </c>
      <c r="E22" s="22" t="s">
        <v>171</v>
      </c>
      <c r="F22" s="22" t="s">
        <v>67</v>
      </c>
      <c r="G22" s="22">
        <v>1</v>
      </c>
      <c r="H22" s="24">
        <v>620</v>
      </c>
      <c r="I22" s="24">
        <v>620</v>
      </c>
      <c r="J22" s="22"/>
      <c r="K22" s="21"/>
    </row>
    <row r="23" spans="1:11" ht="63.75" x14ac:dyDescent="0.25">
      <c r="A23" s="24"/>
      <c r="B23" s="22"/>
      <c r="C23" s="22" t="s">
        <v>172</v>
      </c>
      <c r="D23" s="23" t="s">
        <v>130</v>
      </c>
      <c r="E23" s="22" t="s">
        <v>173</v>
      </c>
      <c r="F23" s="22" t="s">
        <v>67</v>
      </c>
      <c r="G23" s="22">
        <v>1</v>
      </c>
      <c r="H23" s="25">
        <v>3280</v>
      </c>
      <c r="I23" s="25">
        <v>3280</v>
      </c>
      <c r="J23" s="22"/>
      <c r="K23" s="21"/>
    </row>
    <row r="24" spans="1:11" ht="76.5" x14ac:dyDescent="0.25">
      <c r="A24" s="24"/>
      <c r="B24" s="22"/>
      <c r="C24" s="22" t="s">
        <v>174</v>
      </c>
      <c r="D24" s="23" t="s">
        <v>130</v>
      </c>
      <c r="E24" s="22" t="s">
        <v>175</v>
      </c>
      <c r="F24" s="22" t="s">
        <v>67</v>
      </c>
      <c r="G24" s="22">
        <v>2</v>
      </c>
      <c r="H24" s="24">
        <v>142.5</v>
      </c>
      <c r="I24" s="24">
        <v>285</v>
      </c>
      <c r="J24" s="22"/>
      <c r="K24" s="21"/>
    </row>
    <row r="25" spans="1:11" ht="63.75" x14ac:dyDescent="0.25">
      <c r="A25" s="24"/>
      <c r="B25" s="22"/>
      <c r="C25" s="22" t="s">
        <v>176</v>
      </c>
      <c r="D25" s="23" t="s">
        <v>130</v>
      </c>
      <c r="E25" s="22" t="s">
        <v>177</v>
      </c>
      <c r="F25" s="22" t="s">
        <v>67</v>
      </c>
      <c r="G25" s="22">
        <v>1</v>
      </c>
      <c r="H25" s="25">
        <v>7800</v>
      </c>
      <c r="I25" s="25">
        <v>7800</v>
      </c>
      <c r="J25" s="22"/>
      <c r="K25" s="21"/>
    </row>
    <row r="26" spans="1:11" ht="25.5" x14ac:dyDescent="0.25">
      <c r="A26" s="27" t="s">
        <v>181</v>
      </c>
    </row>
    <row r="27" spans="1:11" ht="63.75" x14ac:dyDescent="0.25">
      <c r="C27" s="22" t="s">
        <v>141</v>
      </c>
      <c r="D27" s="23" t="s">
        <v>130</v>
      </c>
      <c r="E27" s="22" t="s">
        <v>142</v>
      </c>
      <c r="F27" s="22" t="s">
        <v>67</v>
      </c>
      <c r="G27" s="22">
        <v>2</v>
      </c>
      <c r="H27" s="24">
        <v>500</v>
      </c>
      <c r="I27" s="25">
        <v>1000</v>
      </c>
    </row>
    <row r="28" spans="1:11" ht="102" x14ac:dyDescent="0.25">
      <c r="A28" s="24"/>
      <c r="B28" s="22"/>
      <c r="C28" s="22" t="s">
        <v>143</v>
      </c>
      <c r="D28" s="23" t="s">
        <v>130</v>
      </c>
      <c r="E28" s="22" t="s">
        <v>144</v>
      </c>
      <c r="F28" s="22" t="s">
        <v>67</v>
      </c>
      <c r="G28" s="22">
        <v>1</v>
      </c>
      <c r="H28" s="25">
        <v>6020</v>
      </c>
      <c r="I28" s="25">
        <v>6020</v>
      </c>
    </row>
    <row r="29" spans="1:11" ht="38.25" x14ac:dyDescent="0.25">
      <c r="A29" s="24"/>
      <c r="B29" s="22"/>
      <c r="C29" s="22" t="s">
        <v>145</v>
      </c>
      <c r="D29" s="23" t="s">
        <v>130</v>
      </c>
      <c r="E29" s="22" t="s">
        <v>146</v>
      </c>
      <c r="F29" s="22" t="s">
        <v>67</v>
      </c>
      <c r="G29" s="22">
        <v>2</v>
      </c>
      <c r="H29" s="25">
        <v>2162.33</v>
      </c>
      <c r="I29" s="25">
        <v>4324.66</v>
      </c>
    </row>
    <row r="30" spans="1:11" ht="191.25" x14ac:dyDescent="0.25">
      <c r="A30" s="24"/>
      <c r="B30" s="22"/>
      <c r="C30" s="22" t="s">
        <v>147</v>
      </c>
      <c r="D30" s="23" t="s">
        <v>130</v>
      </c>
      <c r="E30" s="22" t="s">
        <v>148</v>
      </c>
      <c r="F30" s="22" t="s">
        <v>67</v>
      </c>
      <c r="G30" s="22">
        <v>2</v>
      </c>
      <c r="H30" s="25">
        <v>2350</v>
      </c>
      <c r="I30" s="25">
        <v>4700</v>
      </c>
    </row>
    <row r="31" spans="1:11" ht="89.25" x14ac:dyDescent="0.25">
      <c r="A31" s="24"/>
      <c r="B31" s="22"/>
      <c r="C31" s="22" t="s">
        <v>149</v>
      </c>
      <c r="D31" s="23" t="s">
        <v>130</v>
      </c>
      <c r="E31" s="22" t="s">
        <v>150</v>
      </c>
      <c r="F31" s="22" t="s">
        <v>67</v>
      </c>
      <c r="G31" s="22">
        <v>2</v>
      </c>
      <c r="H31" s="25">
        <v>1468.4</v>
      </c>
      <c r="I31" s="25">
        <v>2936.8</v>
      </c>
    </row>
    <row r="32" spans="1:11" x14ac:dyDescent="0.25">
      <c r="A32" s="26" t="s">
        <v>182</v>
      </c>
    </row>
    <row r="33" spans="1:9" ht="51" x14ac:dyDescent="0.25">
      <c r="C33" s="22" t="s">
        <v>183</v>
      </c>
      <c r="D33" s="23" t="s">
        <v>130</v>
      </c>
      <c r="E33" s="22" t="s">
        <v>184</v>
      </c>
      <c r="F33" s="22" t="s">
        <v>67</v>
      </c>
      <c r="G33" s="22">
        <v>1</v>
      </c>
      <c r="H33" s="25">
        <v>6600</v>
      </c>
      <c r="I33" s="25">
        <v>6600</v>
      </c>
    </row>
    <row r="34" spans="1:9" x14ac:dyDescent="0.25">
      <c r="A34" s="26" t="s">
        <v>185</v>
      </c>
    </row>
    <row r="35" spans="1:9" ht="89.25" x14ac:dyDescent="0.25">
      <c r="C35" s="22" t="s">
        <v>186</v>
      </c>
      <c r="D35" s="23" t="s">
        <v>130</v>
      </c>
      <c r="E35" s="22" t="s">
        <v>187</v>
      </c>
      <c r="F35" s="22" t="s">
        <v>67</v>
      </c>
      <c r="G35" s="22">
        <v>1</v>
      </c>
      <c r="H35" s="25">
        <v>7100</v>
      </c>
      <c r="I35" s="25">
        <v>7100</v>
      </c>
    </row>
    <row r="36" spans="1:9" x14ac:dyDescent="0.25">
      <c r="A36" s="26" t="s">
        <v>188</v>
      </c>
    </row>
    <row r="37" spans="1:9" ht="38.25" x14ac:dyDescent="0.25">
      <c r="C37" s="22" t="s">
        <v>189</v>
      </c>
      <c r="D37" s="23" t="s">
        <v>130</v>
      </c>
      <c r="E37" s="22" t="s">
        <v>190</v>
      </c>
      <c r="F37" s="22" t="s">
        <v>67</v>
      </c>
      <c r="G37" s="22">
        <v>1</v>
      </c>
      <c r="H37" s="25">
        <v>7000</v>
      </c>
      <c r="I37" s="25">
        <v>7000</v>
      </c>
    </row>
  </sheetData>
  <mergeCells count="6">
    <mergeCell ref="I11:I12"/>
    <mergeCell ref="D11:D12"/>
    <mergeCell ref="E11:E12"/>
    <mergeCell ref="F11:F12"/>
    <mergeCell ref="G11:G12"/>
    <mergeCell ref="H11:H12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Список</vt:lpstr>
      <vt:lpstr>Заказы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2024-12-09T13:35:12Z</dcterms:modified>
</cp:coreProperties>
</file>