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defaultThemeVersion="166925"/>
  <mc:AlternateContent xmlns:mc="http://schemas.openxmlformats.org/markup-compatibility/2006">
    <mc:Choice Requires="x15">
      <x15ac:absPath xmlns:x15ac="http://schemas.microsoft.com/office/spreadsheetml/2010/11/ac" url="C:\Users\pongp\Desktop\NIDA\DADS5001\Midterm\"/>
    </mc:Choice>
  </mc:AlternateContent>
  <xr:revisionPtr revIDLastSave="0" documentId="13_ncr:1_{0B900A55-9FE2-4AC7-93D3-32B571292F97}" xr6:coauthVersionLast="47" xr6:coauthVersionMax="47" xr10:uidLastSave="{00000000-0000-0000-0000-000000000000}"/>
  <bookViews>
    <workbookView xWindow="1500" yWindow="1500" windowWidth="17280" windowHeight="8964" xr2:uid="{45D54221-D7B1-4AC8-AF41-0ACF34BE4DD3}"/>
  </bookViews>
  <sheets>
    <sheet name="risk_group" sheetId="1" r:id="rId1"/>
    <sheet name="Top5_Infected" sheetId="3" r:id="rId2"/>
    <sheet name="Sheet4" sheetId="5" state="hidden"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14" i="5" l="1"/>
  <c r="D14" i="5"/>
  <c r="E14" i="5"/>
  <c r="F14" i="5"/>
  <c r="G14" i="5"/>
  <c r="H14" i="5"/>
  <c r="I14" i="5"/>
  <c r="J14" i="5"/>
  <c r="K14" i="5"/>
  <c r="L14" i="5"/>
  <c r="C14" i="5"/>
  <c r="L10" i="3"/>
  <c r="I10" i="3"/>
  <c r="L8" i="3"/>
  <c r="I8" i="3"/>
  <c r="L7" i="3"/>
  <c r="I7" i="3"/>
  <c r="I5" i="3"/>
  <c r="L5" i="3" s="1"/>
  <c r="I4" i="3"/>
  <c r="L4" i="3" s="1"/>
  <c r="I3" i="3"/>
  <c r="L3" i="3" s="1"/>
  <c r="I2" i="3"/>
  <c r="L2" i="3" s="1"/>
  <c r="H22" i="1"/>
  <c r="E22" i="1"/>
  <c r="D22" i="1"/>
  <c r="C22" i="1"/>
  <c r="I22" i="1"/>
  <c r="B22" i="1"/>
  <c r="G22" i="1"/>
  <c r="F22" i="1"/>
</calcChain>
</file>

<file path=xl/sharedStrings.xml><?xml version="1.0" encoding="utf-8"?>
<sst xmlns="http://schemas.openxmlformats.org/spreadsheetml/2006/main" count="162" uniqueCount="137">
  <si>
    <t xml:space="preserve">       'อยู่ระหว่างการสอบสวน', 'ไปสถานที่ชุมชน เช่น ตลาดนัด สถานที่ท่องเที่ยว',</t>
  </si>
  <si>
    <t xml:space="preserve">       'สถานที่ทำงาน', 'ทัณฑสถาน/เรือนจำ',</t>
  </si>
  <si>
    <t xml:space="preserve">       'การค้นหาผู้ป่วยเชิงรุกและค้นหาผู้ติดเชื้อในชุมชน',</t>
  </si>
  <si>
    <t xml:space="preserve">       'บุคลากรด้านการแพทย์และสาธารณสุข', 'ระบุไม่ได้', 'Phuket Sandbox',</t>
  </si>
  <si>
    <t xml:space="preserve">       'Test and Go', 'สถานศึกษา', 'สถานบันเทิง', 'ตรวจก่อนทำหัตถการ',</t>
  </si>
  <si>
    <t xml:space="preserve">       'ไปสถานที่แออัด เช่น งานแฟร์ คอนเสิร์ต', 'พิธีกรรมทางศาสนา',</t>
  </si>
  <si>
    <t xml:space="preserve">       'อาชีพเสี่ยง เช่น ทำงานในสถานที่แออัด หรือทำงานใกล้ชิดสัมผัสชาวต่างชาติ เป็นต้น',</t>
  </si>
  <si>
    <t xml:space="preserve">       'ปอดอักเสบ (Pneumonia)', 'ผู้ที่เดินทางมาจากต่างประเทศ และเข้า AQ',</t>
  </si>
  <si>
    <t xml:space="preserve">       'State Quarantine', 'Samui plus', 'Chonburi Sandbox',</t>
  </si>
  <si>
    <t xml:space="preserve">       'ผู้ที่เดินทางมาจากต่างประเทศ และเข้า OQ',</t>
  </si>
  <si>
    <t xml:space="preserve">       'คนต่างชาติเดินทางมาจากต่างประเทศ', '2.สัมผัสผู้ติดเชื้อ',</t>
  </si>
  <si>
    <t xml:space="preserve">       'Phang Nga Sandbox', '10.อื่นๆ', 'คนไทยเดินทางกลับจากต่างประเทศ',</t>
  </si>
  <si>
    <t xml:space="preserve">       'BKK Sandbox', 'สนามมวย', 'สัมผัสผู้ป่วยยืนยันภายในชุมชน',</t>
  </si>
  <si>
    <t xml:space="preserve">       'Krabi Sandbox', 'เดินทางมาจากพื้นที่ระบาด', 'Phunga Sandbox',</t>
  </si>
  <si>
    <t xml:space="preserve">       'ผู้ที่เดินทางมาจากต่างประเทศ และเข้า HQ/AHQ', 'ศูนย์กักกัน ผู้ต้องกัก',</t>
  </si>
  <si>
    <t xml:space="preserve">       'ไปสถานที่ชุมชน', 'ตรวจก่อนทำหัถตการ', 'Karbi Sandbox',</t>
  </si>
  <si>
    <t xml:space="preserve">       'Samut Prakan Sandbox', 'นักกีฬา', 'Prachuap Sandbox', 'ในพื้นที่',</t>
  </si>
  <si>
    <t xml:space="preserve">       'Songkhla Sandbok', 'เดินทางมาจากพื้นที่เสี่ยงที่มีการระบาดของโรค',</t>
  </si>
  <si>
    <t xml:space="preserve">       'Samui Plus', 'Narathiwat Sandbox', 'Phang nga Sandbox',</t>
  </si>
  <si>
    <t xml:space="preserve">       'Rayong Sandbox', '9.ขอตรวจหาเชื้อเอง', 'อยู่ระหว่างสอบสวนโรค',</t>
  </si>
  <si>
    <t xml:space="preserve">       'บุคลากรทางการเเพทย์', 'สัมผัสผู้เดินทางจากต่างประเทศ', 'Phare Sandbox',</t>
  </si>
  <si>
    <t xml:space="preserve">       'ร่วมงานศพในหมู่บ้านทุกวัน', 'Trat Sandbox', 'Krabi sandbox ',</t>
  </si>
  <si>
    <t xml:space="preserve">       'เพื่อเฝ้าระวังเชื้อกลายพันธุ์', '8.สำรวจกลุ่มเสี่ยง (survey)',</t>
  </si>
  <si>
    <t xml:space="preserve">       'Krabi Sandbox ', 'Phrae Sandbox', 'Udon Sandbox', 'สถานประกอบการ',</t>
  </si>
  <si>
    <t xml:space="preserve">       'prachuap Sandbox', 'มีอาการ มาจาก กรุงเทพมหานคร. พนักงานร้านอาหาร',</t>
  </si>
  <si>
    <t xml:space="preserve">       'สัมผัสใกล้ชิดกับผู้ป่วยยืนยันรายก่อนหน้านี้ใกล้ชิดกับผู้ป่วยยืนยันรายก่อนหน้านี้',</t>
  </si>
  <si>
    <t xml:space="preserve">       'กลับมาจาก จ.กรุงเทพมหานคร.', 'ติดเชื้อในพื้นที่ (สัมผัส ผป.ยืนยัน)',</t>
  </si>
  <si>
    <t xml:space="preserve">       'Trat sandbox'</t>
  </si>
  <si>
    <t>สัมผัสใกล้ชิดกับผู้ป่วยยืนยันรายก่อนหน้านี้', 'อื่นๆ',</t>
  </si>
  <si>
    <t>สัมผัสใกล้ชิดกับผู้ป่วยยืนยันรายก่อนหน้านี้',</t>
  </si>
  <si>
    <t>, 'อื่นๆ'</t>
  </si>
  <si>
    <t>'อยู่ระหว่างการสอบสวน'</t>
  </si>
  <si>
    <t>, 'ไปสถานที่ชุมชน เช่น ตลาดนัด สถานที่ท่องเที่ยว'</t>
  </si>
  <si>
    <t>สถานที่ทำงาน',</t>
  </si>
  <si>
    <t xml:space="preserve"> 'ทัณฑสถาน/เรือนจำ',</t>
  </si>
  <si>
    <t>'การค้นหาผู้ป่วยเชิงรุกและค้นหาผู้ติดเชื้อในชุมชน',</t>
  </si>
  <si>
    <t>'บุคลากรด้านการแพทย์และสาธารณสุข'</t>
  </si>
  <si>
    <t>'ระบุไม่ได้',</t>
  </si>
  <si>
    <t>'Phuket Sandbox',</t>
  </si>
  <si>
    <t xml:space="preserve">Test and Go', </t>
  </si>
  <si>
    <t>สถานศึกษา',</t>
  </si>
  <si>
    <t xml:space="preserve"> 'สถานบันเทิง',</t>
  </si>
  <si>
    <t>'กลับมาจาก จ.กรุงเทพมหานคร.',</t>
  </si>
  <si>
    <t xml:space="preserve"> 'ตรวจก่อนทำหัตถการ',</t>
  </si>
  <si>
    <t xml:space="preserve">       'ไปสถานที่แออัด เช่น งานแฟร์ คอนเสิร์ต', </t>
  </si>
  <si>
    <t>'พิธีกรรมทางศาสนา',</t>
  </si>
  <si>
    <t xml:space="preserve"> 'ปอดอักเสบ (Pneumonia)',</t>
  </si>
  <si>
    <t xml:space="preserve"> 'ผู้ที่เดินทางมาจากต่างประเทศ และเข้า AQ',</t>
  </si>
  <si>
    <t xml:space="preserve"> 'ผู้ที่เดินทางมาจากต่างประเทศ และเข้า OQ',</t>
  </si>
  <si>
    <t xml:space="preserve"> 'Samui plus', 'Chonburi Sandbox',</t>
  </si>
  <si>
    <t>'State Quarantine',</t>
  </si>
  <si>
    <t>อาชีพเสี่ยง เช่น ทำงานในสถานที่แออัด หรือทำงานใกล้ชิดสัมผัสชาวต่างชาติ เป็นต้น',</t>
  </si>
  <si>
    <t>2.สัมผัสผู้ติดเชื้อ',</t>
  </si>
  <si>
    <t xml:space="preserve">คนต่างชาติเดินทางมาจากต่างประเทศ', </t>
  </si>
  <si>
    <t>'Phang Nga Sandbox',</t>
  </si>
  <si>
    <t xml:space="preserve"> '10.อื่นๆ',</t>
  </si>
  <si>
    <t xml:space="preserve"> 'คนไทยเดินทางกลับจากต่างประเทศ',</t>
  </si>
  <si>
    <t>'สนามมวย',</t>
  </si>
  <si>
    <t xml:space="preserve">BKK Sandbox', </t>
  </si>
  <si>
    <t xml:space="preserve"> 'สัมผัสผู้ป่วยยืนยันภายในชุมชน',</t>
  </si>
  <si>
    <t>Krabi Sandbox', 'Phunga Sandbox',</t>
  </si>
  <si>
    <t xml:space="preserve"> 'เดินทางมาจากพื้นที่ระบาด', </t>
  </si>
  <si>
    <t xml:space="preserve">ผู้ที่เดินทางมาจากต่างประเทศ และเข้า HQ/AHQ', </t>
  </si>
  <si>
    <t>ศูนย์กักกัน ผู้ต้องกัก',</t>
  </si>
  <si>
    <t xml:space="preserve"> 'Karbi Sandbox',</t>
  </si>
  <si>
    <t>ไปสถานที่ชุมชน',</t>
  </si>
  <si>
    <t xml:space="preserve"> 'ตรวจก่อนทำหัถตการ',</t>
  </si>
  <si>
    <t>'Samut Prakan Sandbox',</t>
  </si>
  <si>
    <t xml:space="preserve">'Prachuap Sandbox', </t>
  </si>
  <si>
    <t xml:space="preserve"> 'นักกีฬา', </t>
  </si>
  <si>
    <t>'ในพื้นที่',</t>
  </si>
  <si>
    <t xml:space="preserve"> 'เดินทางมาจากพื้นที่เสี่ยงที่มีการระบาดของโรค',</t>
  </si>
  <si>
    <t>'Songkhla Sandbok',</t>
  </si>
  <si>
    <t>Samui Plus', 'Narathiwat Sandbox', 'Phang nga Sandbox',</t>
  </si>
  <si>
    <t>อยู่ระหว่างสอบสวนโรค',</t>
  </si>
  <si>
    <t xml:space="preserve">Rayong Sandbox', </t>
  </si>
  <si>
    <t xml:space="preserve"> 'Phare Sandbox',</t>
  </si>
  <si>
    <t xml:space="preserve">บุคลากรทางการเเพทย์', </t>
  </si>
  <si>
    <t>'สัมผัสผู้เดินทางจากต่างประเทศ',</t>
  </si>
  <si>
    <t xml:space="preserve">       'Trat Sandbox', 'Krabi sandbox ',</t>
  </si>
  <si>
    <t xml:space="preserve"> 'ร่วมงานศพในหมู่บ้านทุกวัน',</t>
  </si>
  <si>
    <t xml:space="preserve"> '8.สำรวจกลุ่มเสี่ยง (survey)',</t>
  </si>
  <si>
    <t>'เพื่อเฝ้าระวังเชื้อกลายพันธุ์',</t>
  </si>
  <si>
    <t xml:space="preserve">       'Krabi Sandbox ', 'Phrae Sandbox', 'Udon Sandbox',</t>
  </si>
  <si>
    <t xml:space="preserve"> 'สถานประกอบการ',</t>
  </si>
  <si>
    <t xml:space="preserve">       'prachuap Sandbox', </t>
  </si>
  <si>
    <t>'มีอาการ มาจาก กรุงเทพมหานคร. พนักงานร้านอาหาร',</t>
  </si>
  <si>
    <t xml:space="preserve">        'ติดเชื้อในพื้นที่ (สัมผัส ผป.ยืนยัน)',</t>
  </si>
  <si>
    <t xml:space="preserve"> 'ตรวจก่อนทำหัตถการ','บุคลากรด้านการแพทย์และสาธารณสุข' 'ตรวจก่อนทำหัถตการ',บุคลากรทางการเเพทย์', </t>
  </si>
  <si>
    <t>อื่นๆ</t>
  </si>
  <si>
    <t>สัมผัสผู้ติดเชื้อCovid</t>
  </si>
  <si>
    <t>สถานที่และงาน</t>
  </si>
  <si>
    <t>กลุ่มบุคลากรทางการแพทย์</t>
  </si>
  <si>
    <t>การสำรวจและหาเชื้อเชิงลึก</t>
  </si>
  <si>
    <t xml:space="preserve">9.ขอตรวจหาเชื้อเอง', </t>
  </si>
  <si>
    <t>อยู่ขั้นตอนการสอบสวน</t>
  </si>
  <si>
    <t xml:space="preserve">สัมผัสใกล้ชิดกับผู้ป่วยยืนยันรายก่อนหน้านี้',อาชีพเสี่ยง เช่น ทำงานในสถานที่แออัด หรือทำงานใกล้ชิดสัมผัสชาวต่างชาติ เป็นต้น',2.สัมผัสผู้ติดเชื้อ', 'สัมผัสผู้ป่วยยืนยันภายในชุมชน', 'เดินทางมาจากพื้นที่ระบาด', 'ในพื้นที่', 'นักกีฬา',  'เดินทางมาจากพื้นที่เสี่ยงที่มีการระบาดของโรค','เพื่อเฝ้าระวังเชื้อกลายพันธุ์','มีอาการ มาจาก กรุงเทพมหานคร. พนักงานร้านอาหาร',       'สัมผัสใกล้ชิดกับผู้ป่วยยืนยันรายก่อนหน้านี้ใกล้ชิดกับผู้ป่วยยืนยันรายก่อนหน้านี้',        'ติดเชื้อในพื้นที่ (สัมผัส ผป.ยืนยัน)',9.ขอตรวจหาเชื้อเอง', </t>
  </si>
  <si>
    <t>, 'อื่นๆ''ระบุไม่ได้', 'ปอดอักเสบ (Pneumonia)', '10.อื่นๆ',</t>
  </si>
  <si>
    <t>'อยู่ระหว่างการสอบสวน'อยู่ระหว่างสอบสวนโรค',</t>
  </si>
  <si>
    <t xml:space="preserve">สถานที่ทำงาน', 'ทัณฑสถาน/เรือนจำ',สถานศึกษา', 'สถานบันเทิง','พิธีกรรมทางศาสนา','สนามมวย',ไปสถานที่ชุมชน',ศูนย์กักกัน ผู้ต้องกัก', 'ร่วมงานศพในหมู่บ้านทุกวัน', 'สถานประกอบการ','กลับมาจาก จ.กรุงเทพมหานคร.',, 'ไปสถานที่ชุมชน เช่น ตลาดนัด สถานที่ท่องเที่ยว'       'ไปสถานที่แออัด เช่น งานแฟร์ คอนเสิร์ต', </t>
  </si>
  <si>
    <t>'การค้นหาผู้ป่วยเชิงรุกและค้นหาผู้ติดเชื้อในชุมชน', '8.สำรวจกลุ่มเสี่ยง (survey)',</t>
  </si>
  <si>
    <t>'Phuket Sandbox',Test and Go',  'Samui plus', 'Chonburi Sandbox','Phang Nga Sandbox',BKK Sandbox', Krabi Sandbox', 'Phunga Sandbox', 'Karbi Sandbox','Samut Prakan Sandbox','Prachuap Sandbox', 'Songkhla Sandbok',Samui Plus', 'Narathiwat Sandbox', 'Phang nga Sandbox',Rayong Sandbox',  'Phare Sandbox',       'Trat Sandbox', 'Krabi sandbox ',       'Krabi Sandbox ', 'Phrae Sandbox', 'Udon Sandbox',       'prachuap Sandbox',        'Trat sandbox'</t>
  </si>
  <si>
    <t xml:space="preserve"> 'ผู้ที่เดินทางมาจากต่างประเทศ และเข้า OQ', 'ผู้ที่เดินทางมาจากต่างประเทศ และเข้า AQ','State Quarantine',คนต่างชาติเดินทางมาจากต่างประเทศ',  'คนไทยเดินทางกลับจากต่างประเทศ',ผู้ที่เดินทางมาจากต่างประเทศ และเข้า HQ/AHQ', 'สัมผัสผู้เดินทางจากต่างประเทศ',</t>
  </si>
  <si>
    <t>นโยบายส่งเสริมการท่องเที่ยว</t>
  </si>
  <si>
    <t>กลุ่มมาจากต่างประเทศ</t>
  </si>
  <si>
    <t>Thai</t>
  </si>
  <si>
    <t>Infected number</t>
  </si>
  <si>
    <t>Others</t>
  </si>
  <si>
    <t xml:space="preserve">Total </t>
  </si>
  <si>
    <t>Match pairs</t>
  </si>
  <si>
    <t xml:space="preserve">Percentage </t>
  </si>
  <si>
    <t>กรุงเทพมหานคร</t>
  </si>
  <si>
    <t>ชลบุรี</t>
  </si>
  <si>
    <t>ภูเก็ต</t>
  </si>
  <si>
    <t>สมุทรปราการ</t>
  </si>
  <si>
    <t>นนทบุรี</t>
  </si>
  <si>
    <t>นครศรีธรรมราช</t>
  </si>
  <si>
    <t>ประจวบคีรีขันธ์</t>
  </si>
  <si>
    <t>สงขลา</t>
  </si>
  <si>
    <t>สุราษฎร์ธานี</t>
  </si>
  <si>
    <t>ระยอง</t>
  </si>
  <si>
    <t>สมุทรสาคร</t>
  </si>
  <si>
    <t>ปทุมธานี</t>
  </si>
  <si>
    <t>ตาก</t>
  </si>
  <si>
    <t>นครปฐม</t>
  </si>
  <si>
    <t>ราชบุรี</t>
  </si>
  <si>
    <t>อุบลราชธานี</t>
  </si>
  <si>
    <t>ตราด</t>
  </si>
  <si>
    <t>จังหวัดอื่นๆ</t>
  </si>
  <si>
    <t>risk</t>
  </si>
  <si>
    <t>G2</t>
  </si>
  <si>
    <t>G3</t>
  </si>
  <si>
    <t>G4</t>
  </si>
  <si>
    <t>G5</t>
  </si>
  <si>
    <t>G6</t>
  </si>
  <si>
    <t>G7</t>
  </si>
  <si>
    <t>G8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</si>
</sst>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10" x14ac:knownFonts="1">
    <font>
      <sz val="11"/>
      <color theme="1"/>
      <name val="Calibri"/>
      <family val="2"/>
      <scheme val="minor"/>
    </font>
    <font>
      <sz val="8"/>
      <color rgb="FF000000"/>
      <name val="Courier New"/>
      <family val="3"/>
    </font>
    <font>
      <sz val="11"/>
      <color theme="1"/>
      <name val="Calibri"/>
      <family val="2"/>
      <scheme val="minor"/>
    </font>
    <font>
      <b/>
      <sz val="11"/>
      <color theme="1"/>
      <name val="Calibri"/>
      <family val="2"/>
      <scheme val="minor"/>
    </font>
    <font>
      <b/>
      <sz val="11"/>
      <color rgb="FF000000"/>
      <name val="Arial"/>
      <family val="2"/>
    </font>
    <font>
      <sz val="11"/>
      <color rgb="FF000000"/>
      <name val="Arial"/>
      <family val="2"/>
    </font>
    <font>
      <b/>
      <sz val="11"/>
      <color rgb="FFFF0000"/>
      <name val="Arial"/>
      <family val="2"/>
    </font>
    <font>
      <sz val="11"/>
      <color rgb="FFFF0000"/>
      <name val="Arial"/>
      <family val="2"/>
    </font>
    <font>
      <b/>
      <sz val="11"/>
      <color rgb="FF00B0F0"/>
      <name val="Arial"/>
      <family val="2"/>
    </font>
    <font>
      <sz val="11"/>
      <color rgb="FF00B0F0"/>
      <name val="Arial"/>
      <family val="2"/>
    </font>
  </fonts>
  <fills count="5">
    <fill>
      <patternFill patternType="none"/>
    </fill>
    <fill>
      <patternFill patternType="gray125"/>
    </fill>
    <fill>
      <patternFill patternType="solid">
        <fgColor rgb="FFFFFFFF"/>
        <bgColor indexed="64"/>
      </patternFill>
    </fill>
    <fill>
      <patternFill patternType="solid">
        <fgColor rgb="FFFFFF00"/>
        <bgColor indexed="64"/>
      </patternFill>
    </fill>
    <fill>
      <patternFill patternType="solid">
        <fgColor rgb="FFF5F5F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43" fontId="2" fillId="0" borderId="0" applyFont="0" applyFill="0" applyBorder="0" applyAlignment="0" applyProtection="0"/>
    <xf numFmtId="9" fontId="2" fillId="0" borderId="0" applyFont="0" applyFill="0" applyBorder="0" applyAlignment="0" applyProtection="0"/>
  </cellStyleXfs>
  <cellXfs count="26">
    <xf numFmtId="0" fontId="0" fillId="0" borderId="0" xfId="0"/>
    <xf numFmtId="0" fontId="1" fillId="0" borderId="0" xfId="0" applyFont="1" applyAlignment="1">
      <alignment horizontal="left" vertical="center"/>
    </xf>
    <xf numFmtId="0" fontId="1" fillId="0" borderId="0" xfId="0" quotePrefix="1" applyFont="1" applyAlignment="1">
      <alignment horizontal="left" vertical="center"/>
    </xf>
    <xf numFmtId="0" fontId="0" fillId="0" borderId="0" xfId="0" quotePrefix="1"/>
    <xf numFmtId="0" fontId="4" fillId="2" borderId="1" xfId="0" applyFont="1" applyFill="1" applyBorder="1" applyAlignment="1">
      <alignment horizontal="center" vertical="center" wrapText="1"/>
    </xf>
    <xf numFmtId="0" fontId="0" fillId="0" borderId="1" xfId="0" applyBorder="1" applyAlignment="1">
      <alignment horizontal="center"/>
    </xf>
    <xf numFmtId="0" fontId="4" fillId="3" borderId="1" xfId="0" applyFont="1" applyFill="1" applyBorder="1" applyAlignment="1">
      <alignment horizontal="right" vertical="center" wrapText="1"/>
    </xf>
    <xf numFmtId="164" fontId="5" fillId="4" borderId="1" xfId="1" applyNumberFormat="1" applyFont="1" applyFill="1" applyBorder="1" applyAlignment="1">
      <alignment horizontal="right" vertical="center" wrapText="1"/>
    </xf>
    <xf numFmtId="0" fontId="0" fillId="0" borderId="1" xfId="0" applyBorder="1"/>
    <xf numFmtId="10" fontId="0" fillId="0" borderId="1" xfId="2" applyNumberFormat="1" applyFont="1" applyBorder="1"/>
    <xf numFmtId="164" fontId="5" fillId="2" borderId="1" xfId="1" applyNumberFormat="1" applyFont="1" applyFill="1" applyBorder="1" applyAlignment="1">
      <alignment horizontal="right" vertical="center" wrapText="1"/>
    </xf>
    <xf numFmtId="0" fontId="6" fillId="4" borderId="1" xfId="0" applyFont="1" applyFill="1" applyBorder="1" applyAlignment="1">
      <alignment horizontal="right" vertical="center" wrapText="1"/>
    </xf>
    <xf numFmtId="164" fontId="7" fillId="4" borderId="1" xfId="1" applyNumberFormat="1" applyFont="1" applyFill="1" applyBorder="1" applyAlignment="1">
      <alignment horizontal="right" vertical="center" wrapText="1"/>
    </xf>
    <xf numFmtId="0" fontId="8" fillId="4" borderId="1" xfId="0" applyFont="1" applyFill="1" applyBorder="1" applyAlignment="1">
      <alignment horizontal="right" vertical="center" wrapText="1"/>
    </xf>
    <xf numFmtId="164" fontId="9" fillId="4" borderId="1" xfId="1" applyNumberFormat="1" applyFont="1" applyFill="1" applyBorder="1" applyAlignment="1">
      <alignment horizontal="right" vertical="center" wrapText="1"/>
    </xf>
    <xf numFmtId="0" fontId="4" fillId="4" borderId="1" xfId="0" applyFont="1" applyFill="1" applyBorder="1" applyAlignment="1">
      <alignment horizontal="right" vertical="center" wrapText="1"/>
    </xf>
    <xf numFmtId="0" fontId="6" fillId="2" borderId="1" xfId="0" applyFont="1" applyFill="1" applyBorder="1" applyAlignment="1">
      <alignment horizontal="right" vertical="center" wrapText="1"/>
    </xf>
    <xf numFmtId="164" fontId="7" fillId="2" borderId="1" xfId="1" applyNumberFormat="1" applyFont="1" applyFill="1" applyBorder="1" applyAlignment="1">
      <alignment horizontal="right" vertical="center" wrapText="1"/>
    </xf>
    <xf numFmtId="0" fontId="8" fillId="2" borderId="1" xfId="0" applyFont="1" applyFill="1" applyBorder="1" applyAlignment="1">
      <alignment horizontal="right" vertical="center" wrapText="1"/>
    </xf>
    <xf numFmtId="164" fontId="9" fillId="2" borderId="1" xfId="1" applyNumberFormat="1" applyFont="1" applyFill="1" applyBorder="1" applyAlignment="1">
      <alignment horizontal="right" vertical="center" wrapText="1"/>
    </xf>
    <xf numFmtId="0" fontId="4" fillId="2" borderId="1" xfId="0" applyFont="1" applyFill="1" applyBorder="1" applyAlignment="1">
      <alignment horizontal="right" vertical="center" wrapText="1"/>
    </xf>
    <xf numFmtId="10" fontId="0" fillId="0" borderId="0" xfId="2" applyNumberFormat="1" applyFont="1"/>
    <xf numFmtId="0" fontId="3" fillId="3" borderId="1" xfId="0" applyFont="1" applyFill="1" applyBorder="1"/>
    <xf numFmtId="0" fontId="3" fillId="0" borderId="0" xfId="0" applyFont="1" applyAlignment="1">
      <alignment horizontal="center"/>
    </xf>
    <xf numFmtId="43" fontId="0" fillId="0" borderId="0" xfId="1" applyFont="1"/>
    <xf numFmtId="0" fontId="4" fillId="2" borderId="1" xfId="0" applyFont="1" applyFill="1" applyBorder="1" applyAlignment="1">
      <alignment horizontal="center" vertical="center" wrapText="1"/>
    </xf>
  </cellXfs>
  <cellStyles count="3">
    <cellStyle name="Comma" xfId="1" builtinId="3"/>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14CDCD-3F39-4B42-8D2E-2027AE88901C}">
  <dimension ref="A1:I30"/>
  <sheetViews>
    <sheetView tabSelected="1" workbookViewId="0">
      <selection activeCell="A9" sqref="A9"/>
    </sheetView>
  </sheetViews>
  <sheetFormatPr defaultRowHeight="14.4" x14ac:dyDescent="0.3"/>
  <cols>
    <col min="1" max="1" width="67" bestFit="1" customWidth="1"/>
    <col min="2" max="2" width="36.33203125" bestFit="1" customWidth="1"/>
    <col min="3" max="3" width="22.109375" customWidth="1"/>
    <col min="4" max="4" width="32.77734375" bestFit="1" customWidth="1"/>
    <col min="5" max="5" width="42.5546875" bestFit="1" customWidth="1"/>
    <col min="6" max="6" width="43.33203125" bestFit="1" customWidth="1"/>
    <col min="7" max="7" width="33.77734375" bestFit="1" customWidth="1"/>
    <col min="8" max="8" width="41.88671875" bestFit="1" customWidth="1"/>
    <col min="9" max="9" width="13.5546875" customWidth="1"/>
  </cols>
  <sheetData>
    <row r="1" spans="1:9" x14ac:dyDescent="0.3">
      <c r="A1" s="23" t="s">
        <v>129</v>
      </c>
      <c r="B1" s="22" t="s">
        <v>90</v>
      </c>
      <c r="C1" s="22" t="s">
        <v>95</v>
      </c>
      <c r="D1" s="22" t="s">
        <v>91</v>
      </c>
      <c r="E1" s="22" t="s">
        <v>93</v>
      </c>
      <c r="F1" s="22" t="s">
        <v>103</v>
      </c>
      <c r="G1" s="22" t="s">
        <v>92</v>
      </c>
      <c r="H1" s="22" t="s">
        <v>104</v>
      </c>
      <c r="I1" s="22" t="s">
        <v>89</v>
      </c>
    </row>
    <row r="2" spans="1:9" x14ac:dyDescent="0.3">
      <c r="A2" s="2" t="s">
        <v>28</v>
      </c>
      <c r="B2" s="3" t="s">
        <v>29</v>
      </c>
      <c r="C2" t="s">
        <v>31</v>
      </c>
      <c r="D2" s="3" t="s">
        <v>33</v>
      </c>
      <c r="E2" t="s">
        <v>35</v>
      </c>
      <c r="F2" t="s">
        <v>38</v>
      </c>
      <c r="G2" t="s">
        <v>43</v>
      </c>
      <c r="H2" t="s">
        <v>48</v>
      </c>
      <c r="I2" t="s">
        <v>30</v>
      </c>
    </row>
    <row r="3" spans="1:9" x14ac:dyDescent="0.3">
      <c r="A3" s="1" t="s">
        <v>0</v>
      </c>
      <c r="B3" s="3" t="s">
        <v>52</v>
      </c>
      <c r="C3" s="3" t="s">
        <v>74</v>
      </c>
      <c r="D3" t="s">
        <v>34</v>
      </c>
      <c r="E3" t="s">
        <v>81</v>
      </c>
      <c r="F3" s="3" t="s">
        <v>39</v>
      </c>
      <c r="G3" t="s">
        <v>36</v>
      </c>
      <c r="H3" t="s">
        <v>47</v>
      </c>
      <c r="I3" t="s">
        <v>37</v>
      </c>
    </row>
    <row r="4" spans="1:9" x14ac:dyDescent="0.3">
      <c r="A4" s="1" t="s">
        <v>1</v>
      </c>
      <c r="B4" t="s">
        <v>59</v>
      </c>
      <c r="D4" s="3" t="s">
        <v>40</v>
      </c>
      <c r="F4" s="3" t="s">
        <v>49</v>
      </c>
      <c r="G4" t="s">
        <v>66</v>
      </c>
      <c r="H4" t="s">
        <v>50</v>
      </c>
      <c r="I4" t="s">
        <v>46</v>
      </c>
    </row>
    <row r="5" spans="1:9" x14ac:dyDescent="0.3">
      <c r="A5" s="1" t="s">
        <v>2</v>
      </c>
      <c r="B5" t="s">
        <v>61</v>
      </c>
      <c r="D5" t="s">
        <v>41</v>
      </c>
      <c r="F5" t="s">
        <v>54</v>
      </c>
      <c r="G5" s="3" t="s">
        <v>77</v>
      </c>
      <c r="H5" s="3" t="s">
        <v>53</v>
      </c>
      <c r="I5" t="s">
        <v>55</v>
      </c>
    </row>
    <row r="6" spans="1:9" x14ac:dyDescent="0.3">
      <c r="A6" s="1" t="s">
        <v>3</v>
      </c>
      <c r="B6" t="s">
        <v>70</v>
      </c>
      <c r="D6" t="s">
        <v>45</v>
      </c>
      <c r="F6" s="3" t="s">
        <v>58</v>
      </c>
      <c r="H6" t="s">
        <v>56</v>
      </c>
    </row>
    <row r="7" spans="1:9" x14ac:dyDescent="0.3">
      <c r="A7" s="1" t="s">
        <v>4</v>
      </c>
      <c r="B7" t="s">
        <v>71</v>
      </c>
      <c r="D7" t="s">
        <v>57</v>
      </c>
      <c r="F7" s="3" t="s">
        <v>60</v>
      </c>
      <c r="H7" s="3" t="s">
        <v>62</v>
      </c>
    </row>
    <row r="8" spans="1:9" x14ac:dyDescent="0.3">
      <c r="A8" s="1" t="s">
        <v>5</v>
      </c>
      <c r="B8" t="s">
        <v>82</v>
      </c>
      <c r="D8" s="3" t="s">
        <v>65</v>
      </c>
      <c r="F8" t="s">
        <v>64</v>
      </c>
      <c r="H8" t="s">
        <v>78</v>
      </c>
    </row>
    <row r="9" spans="1:9" x14ac:dyDescent="0.3">
      <c r="A9" s="1" t="s">
        <v>6</v>
      </c>
      <c r="B9" t="s">
        <v>25</v>
      </c>
      <c r="D9" s="3" t="s">
        <v>63</v>
      </c>
      <c r="F9" t="s">
        <v>67</v>
      </c>
    </row>
    <row r="10" spans="1:9" x14ac:dyDescent="0.3">
      <c r="A10" s="1" t="s">
        <v>7</v>
      </c>
      <c r="B10" t="s">
        <v>87</v>
      </c>
      <c r="D10" t="s">
        <v>80</v>
      </c>
      <c r="F10" t="s">
        <v>68</v>
      </c>
    </row>
    <row r="11" spans="1:9" x14ac:dyDescent="0.3">
      <c r="A11" s="1" t="s">
        <v>8</v>
      </c>
      <c r="B11" s="3" t="s">
        <v>94</v>
      </c>
      <c r="D11" t="s">
        <v>84</v>
      </c>
      <c r="F11" t="s">
        <v>72</v>
      </c>
    </row>
    <row r="12" spans="1:9" x14ac:dyDescent="0.3">
      <c r="A12" s="1" t="s">
        <v>9</v>
      </c>
      <c r="D12" t="s">
        <v>42</v>
      </c>
      <c r="F12" s="3" t="s">
        <v>73</v>
      </c>
    </row>
    <row r="13" spans="1:9" x14ac:dyDescent="0.3">
      <c r="A13" s="1" t="s">
        <v>10</v>
      </c>
      <c r="D13" t="s">
        <v>32</v>
      </c>
      <c r="F13" s="3" t="s">
        <v>75</v>
      </c>
    </row>
    <row r="14" spans="1:9" x14ac:dyDescent="0.3">
      <c r="A14" s="1" t="s">
        <v>11</v>
      </c>
      <c r="D14" t="s">
        <v>44</v>
      </c>
      <c r="F14" t="s">
        <v>76</v>
      </c>
    </row>
    <row r="15" spans="1:9" x14ac:dyDescent="0.3">
      <c r="A15" s="1" t="s">
        <v>12</v>
      </c>
      <c r="D15" t="s">
        <v>69</v>
      </c>
      <c r="F15" t="s">
        <v>79</v>
      </c>
    </row>
    <row r="16" spans="1:9" x14ac:dyDescent="0.3">
      <c r="A16" s="1" t="s">
        <v>13</v>
      </c>
      <c r="D16" t="s">
        <v>86</v>
      </c>
      <c r="F16" t="s">
        <v>83</v>
      </c>
    </row>
    <row r="17" spans="1:9" x14ac:dyDescent="0.3">
      <c r="A17" s="1" t="s">
        <v>14</v>
      </c>
      <c r="D17" s="3" t="s">
        <v>51</v>
      </c>
      <c r="F17" t="s">
        <v>85</v>
      </c>
    </row>
    <row r="18" spans="1:9" x14ac:dyDescent="0.3">
      <c r="A18" s="1" t="s">
        <v>15</v>
      </c>
      <c r="F18" t="s">
        <v>27</v>
      </c>
    </row>
    <row r="19" spans="1:9" x14ac:dyDescent="0.3">
      <c r="A19" s="1" t="s">
        <v>16</v>
      </c>
    </row>
    <row r="20" spans="1:9" x14ac:dyDescent="0.3">
      <c r="A20" s="1" t="s">
        <v>17</v>
      </c>
    </row>
    <row r="21" spans="1:9" x14ac:dyDescent="0.3">
      <c r="A21" s="1" t="s">
        <v>18</v>
      </c>
    </row>
    <row r="22" spans="1:9" x14ac:dyDescent="0.3">
      <c r="A22" s="1" t="s">
        <v>19</v>
      </c>
      <c r="B22" t="str">
        <f t="shared" ref="B22:E22" si="0">_xlfn.CONCAT(B2:B18)</f>
        <v xml:space="preserve">สัมผัสใกล้ชิดกับผู้ป่วยยืนยันรายก่อนหน้านี้',2.สัมผัสผู้ติดเชื้อ', 'สัมผัสผู้ป่วยยืนยันภายในชุมชน', 'เดินทางมาจากพื้นที่ระบาด', 'ในพื้นที่', 'เดินทางมาจากพื้นที่เสี่ยงที่มีการระบาดของโรค','เพื่อเฝ้าระวังเชื้อกลายพันธุ์',       'สัมผัสใกล้ชิดกับผู้ป่วยยืนยันรายก่อนหน้านี้ใกล้ชิดกับผู้ป่วยยืนยันรายก่อนหน้านี้',        'ติดเชื้อในพื้นที่ (สัมผัส ผป.ยืนยัน)',9.ขอตรวจหาเชื้อเอง', </v>
      </c>
      <c r="C22" t="str">
        <f t="shared" si="0"/>
        <v>'อยู่ระหว่างการสอบสวน'อยู่ระหว่างสอบสวนโรค',</v>
      </c>
      <c r="D22" t="str">
        <f t="shared" si="0"/>
        <v>สถานที่ทำงาน', 'ทัณฑสถาน/เรือนจำ',สถานศึกษา', 'สถานบันเทิง','พิธีกรรมทางศาสนา','สนามมวย',ไปสถานที่ชุมชน',ศูนย์กักกัน ผู้ต้องกัก', 'ร่วมงานศพในหมู่บ้านทุกวัน', 'สถานประกอบการ','กลับมาจาก จ.กรุงเทพมหานคร.',, 'ไปสถานที่ชุมชน เช่น ตลาดนัด สถานที่ท่องเที่ยว'       'ไปสถานที่แออัด เช่น งานแฟร์ คอนเสิร์ต',  'นักกีฬา', 'มีอาการ มาจาก กรุงเทพมหานคร. พนักงานร้านอาหาร',อาชีพเสี่ยง เช่น ทำงานในสถานที่แออัด หรือทำงานใกล้ชิดสัมผัสชาวต่างชาติ เป็นต้น',</v>
      </c>
      <c r="E22" t="str">
        <f t="shared" si="0"/>
        <v>'การค้นหาผู้ป่วยเชิงรุกและค้นหาผู้ติดเชื้อในชุมชน', '8.สำรวจกลุ่มเสี่ยง (survey)',</v>
      </c>
      <c r="F22" t="str">
        <f>_xlfn.CONCAT(F2:F18)</f>
        <v>'Phuket Sandbox',Test and Go',  'Samui plus', 'Chonburi Sandbox','Phang Nga Sandbox',BKK Sandbox', Krabi Sandbox', 'Phunga Sandbox', 'Karbi Sandbox','Samut Prakan Sandbox','Prachuap Sandbox', 'Songkhla Sandbok',Samui Plus', 'Narathiwat Sandbox', 'Phang nga Sandbox',Rayong Sandbox',  'Phare Sandbox',       'Trat Sandbox', 'Krabi sandbox ',       'Krabi Sandbox ', 'Phrae Sandbox', 'Udon Sandbox',       'prachuap Sandbox',        'Trat sandbox'</v>
      </c>
      <c r="G22" t="str">
        <f>_xlfn.CONCAT(G2:G18)</f>
        <v xml:space="preserve"> 'ตรวจก่อนทำหัตถการ','บุคลากรด้านการแพทย์และสาธารณสุข' 'ตรวจก่อนทำหัถตการ',บุคลากรทางการเเพทย์', </v>
      </c>
      <c r="H22" t="str">
        <f t="shared" ref="H22" si="1">_xlfn.CONCAT(H2:H18)</f>
        <v xml:space="preserve"> 'ผู้ที่เดินทางมาจากต่างประเทศ และเข้า OQ', 'ผู้ที่เดินทางมาจากต่างประเทศ และเข้า AQ','State Quarantine',คนต่างชาติเดินทางมาจากต่างประเทศ',  'คนไทยเดินทางกลับจากต่างประเทศ',ผู้ที่เดินทางมาจากต่างประเทศ และเข้า HQ/AHQ', 'สัมผัสผู้เดินทางจากต่างประเทศ',</v>
      </c>
      <c r="I22" t="str">
        <f>_xlfn.CONCAT(I2:I18)</f>
        <v>, 'อื่นๆ''ระบุไม่ได้', 'ปอดอักเสบ (Pneumonia)', '10.อื่นๆ',</v>
      </c>
    </row>
    <row r="23" spans="1:9" x14ac:dyDescent="0.3">
      <c r="A23" s="1" t="s">
        <v>20</v>
      </c>
      <c r="B23" t="s">
        <v>96</v>
      </c>
      <c r="C23" t="s">
        <v>98</v>
      </c>
      <c r="D23" t="s">
        <v>99</v>
      </c>
      <c r="E23" t="s">
        <v>100</v>
      </c>
      <c r="F23" t="s">
        <v>101</v>
      </c>
      <c r="G23" t="s">
        <v>88</v>
      </c>
      <c r="H23" t="s">
        <v>102</v>
      </c>
      <c r="I23" t="s">
        <v>97</v>
      </c>
    </row>
    <row r="24" spans="1:9" x14ac:dyDescent="0.3">
      <c r="A24" s="1" t="s">
        <v>21</v>
      </c>
    </row>
    <row r="25" spans="1:9" x14ac:dyDescent="0.3">
      <c r="A25" s="1" t="s">
        <v>22</v>
      </c>
    </row>
    <row r="26" spans="1:9" x14ac:dyDescent="0.3">
      <c r="A26" s="1" t="s">
        <v>23</v>
      </c>
    </row>
    <row r="27" spans="1:9" x14ac:dyDescent="0.3">
      <c r="A27" s="1" t="s">
        <v>24</v>
      </c>
    </row>
    <row r="28" spans="1:9" x14ac:dyDescent="0.3">
      <c r="A28" s="1" t="s">
        <v>25</v>
      </c>
    </row>
    <row r="29" spans="1:9" x14ac:dyDescent="0.3">
      <c r="A29" s="1" t="s">
        <v>26</v>
      </c>
    </row>
    <row r="30" spans="1:9" x14ac:dyDescent="0.3">
      <c r="A30" s="1" t="s">
        <v>27</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B3982D-67F7-44E2-8846-AF934AA3BDB3}">
  <dimension ref="C1:L14"/>
  <sheetViews>
    <sheetView zoomScaleNormal="100" workbookViewId="0">
      <selection activeCell="B20" sqref="B20"/>
    </sheetView>
  </sheetViews>
  <sheetFormatPr defaultRowHeight="14.4" x14ac:dyDescent="0.3"/>
  <cols>
    <col min="3" max="3" width="17.6640625" customWidth="1"/>
    <col min="4" max="4" width="11.44140625" customWidth="1"/>
    <col min="5" max="5" width="16.21875" customWidth="1"/>
    <col min="6" max="6" width="11" customWidth="1"/>
    <col min="8" max="8" width="16.77734375" customWidth="1"/>
    <col min="9" max="9" width="9.33203125" bestFit="1" customWidth="1"/>
    <col min="11" max="11" width="17.44140625" style="21" customWidth="1"/>
    <col min="12" max="12" width="15.5546875" customWidth="1"/>
  </cols>
  <sheetData>
    <row r="1" spans="3:12" ht="27.6" x14ac:dyDescent="0.3">
      <c r="C1" s="4" t="s">
        <v>105</v>
      </c>
      <c r="D1" s="4" t="s">
        <v>106</v>
      </c>
      <c r="E1" s="4" t="s">
        <v>107</v>
      </c>
      <c r="F1" s="4" t="s">
        <v>106</v>
      </c>
      <c r="G1" s="5"/>
      <c r="H1" s="25" t="s">
        <v>108</v>
      </c>
      <c r="I1" s="25"/>
      <c r="J1" s="4"/>
      <c r="K1" s="4" t="s">
        <v>109</v>
      </c>
      <c r="L1" s="4" t="s">
        <v>110</v>
      </c>
    </row>
    <row r="2" spans="3:12" x14ac:dyDescent="0.3">
      <c r="C2" s="6" t="s">
        <v>111</v>
      </c>
      <c r="D2" s="7">
        <v>116550</v>
      </c>
      <c r="E2" s="6" t="s">
        <v>111</v>
      </c>
      <c r="F2" s="7">
        <v>6343</v>
      </c>
      <c r="G2" s="8"/>
      <c r="H2" s="6" t="s">
        <v>111</v>
      </c>
      <c r="I2" s="7">
        <f>D2+F2</f>
        <v>122893</v>
      </c>
      <c r="J2" s="7"/>
      <c r="K2" s="6" t="s">
        <v>111</v>
      </c>
      <c r="L2" s="9">
        <f>F2/I2</f>
        <v>5.161400567973766E-2</v>
      </c>
    </row>
    <row r="3" spans="3:12" x14ac:dyDescent="0.3">
      <c r="C3" s="6" t="s">
        <v>112</v>
      </c>
      <c r="D3" s="10">
        <v>47829</v>
      </c>
      <c r="E3" s="6" t="s">
        <v>113</v>
      </c>
      <c r="F3" s="10">
        <v>5042</v>
      </c>
      <c r="G3" s="8"/>
      <c r="H3" s="6" t="s">
        <v>113</v>
      </c>
      <c r="I3" s="10">
        <f>F3+D9</f>
        <v>24444</v>
      </c>
      <c r="J3" s="10"/>
      <c r="K3" s="6" t="s">
        <v>113</v>
      </c>
      <c r="L3" s="9">
        <f>F3/I3</f>
        <v>0.2062673866797578</v>
      </c>
    </row>
    <row r="4" spans="3:12" x14ac:dyDescent="0.3">
      <c r="C4" s="6" t="s">
        <v>114</v>
      </c>
      <c r="D4" s="7">
        <v>42717</v>
      </c>
      <c r="E4" s="6" t="s">
        <v>112</v>
      </c>
      <c r="F4" s="7">
        <v>3717</v>
      </c>
      <c r="G4" s="8"/>
      <c r="H4" s="6" t="s">
        <v>112</v>
      </c>
      <c r="I4" s="7">
        <f>F4+D3</f>
        <v>51546</v>
      </c>
      <c r="J4" s="7"/>
      <c r="K4" s="6" t="s">
        <v>112</v>
      </c>
      <c r="L4" s="9">
        <f>F4/I4</f>
        <v>7.2110348038645092E-2</v>
      </c>
    </row>
    <row r="5" spans="3:12" x14ac:dyDescent="0.3">
      <c r="C5" s="6" t="s">
        <v>115</v>
      </c>
      <c r="D5" s="10">
        <v>32719</v>
      </c>
      <c r="E5" s="6" t="s">
        <v>114</v>
      </c>
      <c r="F5" s="10">
        <v>3004</v>
      </c>
      <c r="G5" s="8"/>
      <c r="H5" s="6" t="s">
        <v>114</v>
      </c>
      <c r="I5" s="10">
        <f>F5+D4</f>
        <v>45721</v>
      </c>
      <c r="J5" s="10"/>
      <c r="K5" s="6" t="s">
        <v>114</v>
      </c>
      <c r="L5" s="9">
        <f>F5/I5</f>
        <v>6.5702849893921833E-2</v>
      </c>
    </row>
    <row r="6" spans="3:12" x14ac:dyDescent="0.3">
      <c r="C6" s="11" t="s">
        <v>116</v>
      </c>
      <c r="D6" s="12">
        <v>26939</v>
      </c>
      <c r="E6" s="13" t="s">
        <v>117</v>
      </c>
      <c r="F6" s="14">
        <v>2181</v>
      </c>
      <c r="G6" s="8"/>
      <c r="H6" s="15"/>
      <c r="I6" s="7"/>
      <c r="J6" s="7"/>
      <c r="K6" s="8"/>
      <c r="L6" s="9"/>
    </row>
    <row r="7" spans="3:12" x14ac:dyDescent="0.3">
      <c r="C7" s="16" t="s">
        <v>118</v>
      </c>
      <c r="D7" s="17">
        <v>26539</v>
      </c>
      <c r="E7" s="6" t="s">
        <v>119</v>
      </c>
      <c r="F7" s="10">
        <v>2156</v>
      </c>
      <c r="G7" s="8"/>
      <c r="H7" s="6" t="s">
        <v>119</v>
      </c>
      <c r="I7" s="10">
        <f>F7+D11</f>
        <v>19484</v>
      </c>
      <c r="J7" s="10"/>
      <c r="K7" s="6" t="s">
        <v>119</v>
      </c>
      <c r="L7" s="9">
        <f>F7/I7</f>
        <v>0.11065489632518991</v>
      </c>
    </row>
    <row r="8" spans="3:12" x14ac:dyDescent="0.3">
      <c r="C8" s="6" t="s">
        <v>120</v>
      </c>
      <c r="D8" s="7">
        <v>19706</v>
      </c>
      <c r="E8" s="6" t="s">
        <v>120</v>
      </c>
      <c r="F8" s="7">
        <v>1708</v>
      </c>
      <c r="G8" s="8"/>
      <c r="H8" s="6" t="s">
        <v>120</v>
      </c>
      <c r="I8" s="7">
        <f>F8+D8</f>
        <v>21414</v>
      </c>
      <c r="J8" s="7"/>
      <c r="K8" s="6" t="s">
        <v>120</v>
      </c>
      <c r="L8" s="9">
        <f>F8/I8</f>
        <v>7.9760904081442041E-2</v>
      </c>
    </row>
    <row r="9" spans="3:12" x14ac:dyDescent="0.3">
      <c r="C9" s="6" t="s">
        <v>113</v>
      </c>
      <c r="D9" s="10">
        <v>19402</v>
      </c>
      <c r="E9" s="18" t="s">
        <v>121</v>
      </c>
      <c r="F9" s="19">
        <v>1621</v>
      </c>
      <c r="G9" s="8"/>
      <c r="H9" s="20"/>
      <c r="I9" s="10"/>
      <c r="J9" s="10"/>
      <c r="K9" s="8"/>
      <c r="L9" s="9"/>
    </row>
    <row r="10" spans="3:12" x14ac:dyDescent="0.3">
      <c r="C10" s="11" t="s">
        <v>122</v>
      </c>
      <c r="D10" s="12">
        <v>18221</v>
      </c>
      <c r="E10" s="6" t="s">
        <v>115</v>
      </c>
      <c r="F10" s="7">
        <v>1559</v>
      </c>
      <c r="G10" s="8"/>
      <c r="H10" s="6" t="s">
        <v>115</v>
      </c>
      <c r="I10" s="7">
        <f>F10+D5</f>
        <v>34278</v>
      </c>
      <c r="J10" s="7"/>
      <c r="K10" s="6" t="s">
        <v>115</v>
      </c>
      <c r="L10" s="9">
        <f>F10/I10</f>
        <v>4.5481066573312329E-2</v>
      </c>
    </row>
    <row r="11" spans="3:12" x14ac:dyDescent="0.3">
      <c r="C11" s="6" t="s">
        <v>119</v>
      </c>
      <c r="D11" s="10">
        <v>17328</v>
      </c>
      <c r="E11" s="18" t="s">
        <v>123</v>
      </c>
      <c r="F11" s="19">
        <v>1274</v>
      </c>
      <c r="G11" s="8"/>
      <c r="H11" s="20"/>
      <c r="I11" s="10"/>
      <c r="J11" s="10"/>
      <c r="K11" s="9"/>
      <c r="L11" s="8"/>
    </row>
    <row r="12" spans="3:12" x14ac:dyDescent="0.3">
      <c r="C12" s="11" t="s">
        <v>124</v>
      </c>
      <c r="D12" s="12">
        <v>16681</v>
      </c>
      <c r="E12" s="13" t="s">
        <v>125</v>
      </c>
      <c r="F12" s="14">
        <v>1029</v>
      </c>
      <c r="G12" s="8"/>
      <c r="H12" s="15"/>
      <c r="I12" s="7"/>
      <c r="J12" s="7"/>
      <c r="K12" s="9"/>
      <c r="L12" s="8"/>
    </row>
    <row r="13" spans="3:12" x14ac:dyDescent="0.3">
      <c r="C13" s="16" t="s">
        <v>126</v>
      </c>
      <c r="D13" s="17">
        <v>16453</v>
      </c>
      <c r="E13" s="18" t="s">
        <v>127</v>
      </c>
      <c r="F13" s="19">
        <v>889</v>
      </c>
      <c r="G13" s="8"/>
      <c r="H13" s="20"/>
      <c r="I13" s="10"/>
      <c r="J13" s="10"/>
      <c r="K13" s="9"/>
      <c r="L13" s="8"/>
    </row>
    <row r="14" spans="3:12" x14ac:dyDescent="0.3">
      <c r="C14" s="15" t="s">
        <v>128</v>
      </c>
      <c r="D14" s="7">
        <v>393124</v>
      </c>
      <c r="E14" s="15" t="s">
        <v>128</v>
      </c>
      <c r="F14" s="7">
        <v>9413</v>
      </c>
      <c r="G14" s="8"/>
      <c r="H14" s="15"/>
      <c r="I14" s="7"/>
      <c r="J14" s="7"/>
      <c r="K14" s="9"/>
      <c r="L14" s="8"/>
    </row>
  </sheetData>
  <mergeCells count="1">
    <mergeCell ref="H1:I1"/>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141D9D-82B2-451C-8ED2-CD5B674C1292}">
  <dimension ref="B6:M14"/>
  <sheetViews>
    <sheetView workbookViewId="0">
      <selection activeCell="C14" sqref="C14"/>
    </sheetView>
  </sheetViews>
  <sheetFormatPr defaultRowHeight="14.4" x14ac:dyDescent="0.3"/>
  <cols>
    <col min="13" max="13" width="11.109375" bestFit="1" customWidth="1"/>
  </cols>
  <sheetData>
    <row r="6" spans="2:13" x14ac:dyDescent="0.3">
      <c r="C6">
        <v>57513</v>
      </c>
      <c r="D6">
        <v>59144</v>
      </c>
      <c r="E6">
        <v>94790</v>
      </c>
      <c r="F6">
        <v>78249</v>
      </c>
      <c r="G6">
        <v>60725</v>
      </c>
      <c r="H6">
        <v>48509</v>
      </c>
      <c r="I6">
        <v>31517</v>
      </c>
      <c r="J6">
        <v>14880</v>
      </c>
      <c r="K6">
        <v>5979</v>
      </c>
      <c r="L6">
        <v>995</v>
      </c>
    </row>
    <row r="7" spans="2:13" x14ac:dyDescent="0.3">
      <c r="B7" t="s">
        <v>130</v>
      </c>
      <c r="C7">
        <v>4731</v>
      </c>
      <c r="D7">
        <v>5647</v>
      </c>
      <c r="E7">
        <v>15460</v>
      </c>
      <c r="F7">
        <v>13950</v>
      </c>
      <c r="G7">
        <v>9412</v>
      </c>
      <c r="H7">
        <v>6321</v>
      </c>
      <c r="I7">
        <v>3496</v>
      </c>
      <c r="J7">
        <v>1641</v>
      </c>
      <c r="K7">
        <v>605</v>
      </c>
      <c r="L7">
        <v>99</v>
      </c>
    </row>
    <row r="8" spans="2:13" x14ac:dyDescent="0.3">
      <c r="B8" t="s">
        <v>131</v>
      </c>
      <c r="C8">
        <v>3342</v>
      </c>
      <c r="D8">
        <v>7480</v>
      </c>
      <c r="E8">
        <v>22840</v>
      </c>
      <c r="F8">
        <v>17877</v>
      </c>
      <c r="G8">
        <v>12754</v>
      </c>
      <c r="H8">
        <v>7353</v>
      </c>
      <c r="I8">
        <v>3339</v>
      </c>
      <c r="J8">
        <v>1265</v>
      </c>
      <c r="K8">
        <v>403</v>
      </c>
      <c r="L8">
        <v>76</v>
      </c>
    </row>
    <row r="9" spans="2:13" x14ac:dyDescent="0.3">
      <c r="B9" t="s">
        <v>132</v>
      </c>
      <c r="C9">
        <v>1598</v>
      </c>
      <c r="D9">
        <v>1919</v>
      </c>
      <c r="E9">
        <v>3238</v>
      </c>
      <c r="F9">
        <v>2770</v>
      </c>
      <c r="G9">
        <v>2278</v>
      </c>
      <c r="H9">
        <v>1773</v>
      </c>
      <c r="I9">
        <v>1081</v>
      </c>
      <c r="J9">
        <v>503</v>
      </c>
      <c r="K9">
        <v>190</v>
      </c>
      <c r="L9">
        <v>30</v>
      </c>
    </row>
    <row r="10" spans="2:13" x14ac:dyDescent="0.3">
      <c r="B10" t="s">
        <v>133</v>
      </c>
      <c r="C10">
        <v>561</v>
      </c>
      <c r="D10">
        <v>533</v>
      </c>
      <c r="E10">
        <v>2179</v>
      </c>
      <c r="F10">
        <v>3418</v>
      </c>
      <c r="G10">
        <v>2125</v>
      </c>
      <c r="H10">
        <v>1553</v>
      </c>
      <c r="I10">
        <v>864</v>
      </c>
      <c r="J10">
        <v>277</v>
      </c>
      <c r="K10">
        <v>25</v>
      </c>
      <c r="L10">
        <v>1</v>
      </c>
    </row>
    <row r="11" spans="2:13" x14ac:dyDescent="0.3">
      <c r="B11" t="s">
        <v>134</v>
      </c>
      <c r="C11">
        <v>323</v>
      </c>
      <c r="D11">
        <v>374</v>
      </c>
      <c r="E11">
        <v>3523</v>
      </c>
      <c r="F11">
        <v>2885</v>
      </c>
      <c r="G11">
        <v>1704</v>
      </c>
      <c r="H11">
        <v>1019</v>
      </c>
      <c r="I11">
        <v>482</v>
      </c>
      <c r="J11">
        <v>305</v>
      </c>
      <c r="K11">
        <v>144</v>
      </c>
      <c r="L11">
        <v>18</v>
      </c>
    </row>
    <row r="12" spans="2:13" x14ac:dyDescent="0.3">
      <c r="B12" t="s">
        <v>135</v>
      </c>
      <c r="C12">
        <v>57</v>
      </c>
      <c r="D12">
        <v>155</v>
      </c>
      <c r="E12">
        <v>595</v>
      </c>
      <c r="F12">
        <v>544</v>
      </c>
      <c r="G12">
        <v>340</v>
      </c>
      <c r="H12">
        <v>203</v>
      </c>
      <c r="I12">
        <v>106</v>
      </c>
      <c r="J12">
        <v>21</v>
      </c>
      <c r="K12">
        <v>4</v>
      </c>
      <c r="L12">
        <v>0</v>
      </c>
    </row>
    <row r="13" spans="2:13" x14ac:dyDescent="0.3">
      <c r="B13" t="s">
        <v>136</v>
      </c>
      <c r="C13">
        <v>25318</v>
      </c>
      <c r="D13">
        <v>32809</v>
      </c>
      <c r="E13">
        <v>66687</v>
      </c>
      <c r="F13">
        <v>57431</v>
      </c>
      <c r="G13">
        <v>43145</v>
      </c>
      <c r="H13">
        <v>33281</v>
      </c>
      <c r="I13">
        <v>20837</v>
      </c>
      <c r="J13">
        <v>9601</v>
      </c>
      <c r="K13">
        <v>3981</v>
      </c>
      <c r="L13">
        <v>633</v>
      </c>
    </row>
    <row r="14" spans="2:13" x14ac:dyDescent="0.3">
      <c r="C14">
        <f>SUM(C6:C13)</f>
        <v>93443</v>
      </c>
      <c r="D14">
        <f t="shared" ref="D14:L14" si="0">SUM(D6:D13)</f>
        <v>108061</v>
      </c>
      <c r="E14">
        <f t="shared" si="0"/>
        <v>209312</v>
      </c>
      <c r="F14">
        <f t="shared" si="0"/>
        <v>177124</v>
      </c>
      <c r="G14">
        <f t="shared" si="0"/>
        <v>132483</v>
      </c>
      <c r="H14">
        <f t="shared" si="0"/>
        <v>100012</v>
      </c>
      <c r="I14">
        <f t="shared" si="0"/>
        <v>61722</v>
      </c>
      <c r="J14">
        <f t="shared" si="0"/>
        <v>28493</v>
      </c>
      <c r="K14">
        <f t="shared" si="0"/>
        <v>11331</v>
      </c>
      <c r="L14">
        <f t="shared" si="0"/>
        <v>1852</v>
      </c>
      <c r="M14" s="24">
        <f>SUM(C14:L14)</f>
        <v>923833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risk_group</vt:lpstr>
      <vt:lpstr>Top5_Infected</vt:lpstr>
      <vt:lpstr>Sheet4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pongp</dc:creator>
  <cp:lastModifiedBy>pongp</cp:lastModifiedBy>
  <dcterms:created xsi:type="dcterms:W3CDTF">2022-03-27T15:10:25Z</dcterms:created>
  <dcterms:modified xsi:type="dcterms:W3CDTF">2022-04-02T13:08:59Z</dcterms:modified>
</cp:coreProperties>
</file>