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d84f7adb78b14673/Desktop/project on data analyst/Excel project/"/>
    </mc:Choice>
  </mc:AlternateContent>
  <xr:revisionPtr revIDLastSave="313" documentId="11_F25DC773A252ABDACC10480471D855DE5ADE58F1" xr6:coauthVersionLast="47" xr6:coauthVersionMax="47" xr10:uidLastSave="{8A022564-7612-4040-A96C-DCA26CFA0202}"/>
  <bookViews>
    <workbookView xWindow="-108" yWindow="-108" windowWidth="23256" windowHeight="12456" activeTab="2" xr2:uid="{00000000-000D-0000-FFFF-FFFF00000000}"/>
  </bookViews>
  <sheets>
    <sheet name="CTL  toeic score" sheetId="1" r:id="rId1"/>
    <sheet name="Basic hypothesis test" sheetId="2" r:id="rId2"/>
    <sheet name="Significant 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4" i="2" l="1"/>
  <c r="B43" i="2"/>
  <c r="G22" i="2" l="1"/>
  <c r="G17" i="2"/>
  <c r="G11" i="2"/>
  <c r="G12" i="2"/>
  <c r="F12" i="2"/>
  <c r="F11" i="2"/>
  <c r="B12" i="1" l="1"/>
  <c r="B14" i="1" s="1"/>
  <c r="B11" i="1"/>
  <c r="C11" i="1" a="1"/>
  <c r="B13" i="1" l="1"/>
  <c r="C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<sst xmlns="http://schemas.openxmlformats.org/spreadsheetml/2006/main" count="152" uniqueCount="135">
  <si>
    <t>คะแนนเฉลี่ย TOEIC ของไทยอยู่ที่เท่าไร | Meowdemy</t>
  </si>
  <si>
    <t>assume the number of sample = 1000</t>
  </si>
  <si>
    <t>Toeic score</t>
  </si>
  <si>
    <t>Mean</t>
  </si>
  <si>
    <t>sd</t>
  </si>
  <si>
    <t>N</t>
  </si>
  <si>
    <t>Standard error</t>
  </si>
  <si>
    <t>Margin Error</t>
  </si>
  <si>
    <t>95%CI</t>
  </si>
  <si>
    <t>Value</t>
  </si>
  <si>
    <t>Formula</t>
  </si>
  <si>
    <t>Summary</t>
  </si>
  <si>
    <t>Find the value of toeic score confidence 95%</t>
  </si>
  <si>
    <t>Mean and sd are from web but sample are assume</t>
  </si>
  <si>
    <t xml:space="preserve">toeic score of thailand will be between (472.77 - 497.22) confidence 95% </t>
  </si>
  <si>
    <t>A</t>
  </si>
  <si>
    <t>B</t>
  </si>
  <si>
    <t>facebook profile with avatar(Type B)</t>
  </si>
  <si>
    <t xml:space="preserve">facebook profile with real picture (Type A) </t>
  </si>
  <si>
    <t>A (Face)</t>
  </si>
  <si>
    <t>B ( Avatar)</t>
  </si>
  <si>
    <t>No</t>
  </si>
  <si>
    <t>A/B testing to decide between 2 options</t>
  </si>
  <si>
    <r>
      <rPr>
        <b/>
        <sz val="11"/>
        <color theme="1"/>
        <rFont val="Calibri"/>
        <family val="2"/>
        <scheme val="minor"/>
      </rPr>
      <t>Assume</t>
    </r>
    <r>
      <rPr>
        <sz val="11"/>
        <color theme="1"/>
        <rFont val="Calibri"/>
        <family val="2"/>
        <scheme val="minor"/>
      </rPr>
      <t xml:space="preserve"> you have a facebook page and you  decide to change facebook profile picture between two options</t>
    </r>
  </si>
  <si>
    <t>which options are better or these two options are not affect on the average of comments</t>
  </si>
  <si>
    <t>step 1</t>
  </si>
  <si>
    <t>and you measure the result by the average of commend per test  and do the test 30 times (All data are mock up)</t>
  </si>
  <si>
    <t>Find the mean and sd of all  test</t>
  </si>
  <si>
    <t>avg.commemt</t>
  </si>
  <si>
    <t>sd.comment</t>
  </si>
  <si>
    <t>A(Face)</t>
  </si>
  <si>
    <t>B(Avatar)</t>
  </si>
  <si>
    <t>step 2</t>
  </si>
  <si>
    <t>Test varience for  A and B by p-value</t>
  </si>
  <si>
    <t>&gt; 0.05</t>
  </si>
  <si>
    <t>Fail to reject Ho</t>
  </si>
  <si>
    <t>P-value</t>
  </si>
  <si>
    <t>var A - var B =0</t>
  </si>
  <si>
    <t>var A - var B !=0</t>
  </si>
  <si>
    <t>Ho</t>
  </si>
  <si>
    <t>Ha</t>
  </si>
  <si>
    <t>step 3</t>
  </si>
  <si>
    <t>Test mean difference</t>
  </si>
  <si>
    <t>Mean A - Mean B =0</t>
  </si>
  <si>
    <t>Mean A - Mean B !=0</t>
  </si>
  <si>
    <t>&lt; 0.05</t>
  </si>
  <si>
    <t>Reject Ho</t>
  </si>
  <si>
    <t>Step additional</t>
  </si>
  <si>
    <t>Find P-value by analysis tool</t>
  </si>
  <si>
    <t>t-Test: Two-Sample Assuming Equal Variances</t>
  </si>
  <si>
    <t>Variable 1</t>
  </si>
  <si>
    <t>Variable 2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</si>
  <si>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</si>
  <si>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</si>
  <si>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</si>
  <si>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</si>
  <si>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</si>
  <si>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</si>
  <si>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</si>
  <si>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</si>
  <si>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</si>
  <si>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</si>
  <si>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 xml:space="preserve">Summary </t>
  </si>
  <si>
    <t>this two options have impact on the average commend by</t>
  </si>
  <si>
    <t xml:space="preserve">mean A </t>
  </si>
  <si>
    <t xml:space="preserve">mean B </t>
  </si>
  <si>
    <t>So if you use options B (avatar) the average comment will increase certainly</t>
  </si>
  <si>
    <t>model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</si>
  <si>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</si>
  <si>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</si>
  <si>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</si>
  <si>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</si>
  <si>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</si>
  <si>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</si>
  <si>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</si>
  <si>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</si>
  <si>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</si>
  <si>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</si>
  <si>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</si>
  <si>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</si>
  <si>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</si>
  <si>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</si>
  <si>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</si>
  <si>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</si>
  <si>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</si>
  <si>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</si>
  <si>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</si>
  <si>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</si>
  <si>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</si>
  <si>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</si>
  <si>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</si>
  <si>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</si>
  <si>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</si>
  <si>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</si>
  <si>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</si>
  <si>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</si>
  <si>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</si>
  <si>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</si>
  <si>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</si>
  <si>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</si>
  <si>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Prove that the variable (hp, wt, am) are affect on mpg or not</t>
  </si>
  <si>
    <t>mpg(mile per gallon)</t>
  </si>
  <si>
    <t>hp(Horse Power)</t>
  </si>
  <si>
    <t>wt (weight)</t>
  </si>
  <si>
    <t>am(gear auto or manual)</t>
  </si>
  <si>
    <t>Data set mtcar that calculate Fuel consumption rate (mpg) with 3 variable hp,wt,am</t>
  </si>
  <si>
    <t xml:space="preserve">please find that how hp,wt, am affect on mpg </t>
  </si>
  <si>
    <t xml:space="preserve">step 1 </t>
  </si>
  <si>
    <t>SUMMARY OUTPUT</t>
  </si>
  <si>
    <t>Regression Statistics</t>
  </si>
  <si>
    <t>Multiple R</t>
  </si>
  <si>
    <t>R Square</t>
  </si>
  <si>
    <t>Adjusted R Square</t>
  </si>
  <si>
    <t>Standard Error</t>
  </si>
  <si>
    <t>ANOVA</t>
  </si>
  <si>
    <t>Regression</t>
  </si>
  <si>
    <t>Residual</t>
  </si>
  <si>
    <t>Total</t>
  </si>
  <si>
    <t>Intercept</t>
  </si>
  <si>
    <t>SS</t>
  </si>
  <si>
    <t>MS</t>
  </si>
  <si>
    <t>F</t>
  </si>
  <si>
    <t>Significance F</t>
  </si>
  <si>
    <t>Coefficients</t>
  </si>
  <si>
    <t>Lower 95%</t>
  </si>
  <si>
    <t>Upper 95%</t>
  </si>
  <si>
    <t>use regression data analysis tools</t>
  </si>
  <si>
    <t>Coefficients of variable</t>
  </si>
  <si>
    <t>Sig P-value(&lt;0.05)</t>
  </si>
  <si>
    <t>hp and wt are affect on mpg but am not affect on mpg</t>
  </si>
  <si>
    <t>Equation</t>
  </si>
  <si>
    <t>Question</t>
  </si>
  <si>
    <t>hp wt and mpg are affect on mpg or not?</t>
  </si>
  <si>
    <t>mpg = 34.0028 + (-0.0374hp) + (-2.8785wt)</t>
  </si>
  <si>
    <t>Step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</si>
</sst>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0" xfId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4" fillId="0" borderId="0" xfId="0" applyFont="1"/>
    <xf numFmtId="0" fontId="0" fillId="0" borderId="2" xfId="0" applyBorder="1"/>
    <xf numFmtId="0" fontId="5" fillId="0" borderId="3" xfId="0" applyFont="1" applyBorder="1" applyAlignment="1">
      <alignment horizontal="center"/>
    </xf>
    <xf numFmtId="0" fontId="0" fillId="2" borderId="0" xfId="0" applyFill="1"/>
    <xf numFmtId="0" fontId="1" fillId="0" borderId="1" xfId="0" applyFont="1" applyBorder="1"/>
    <xf numFmtId="0" fontId="0" fillId="0" borderId="1" xfId="0" applyBorder="1"/>
    <xf numFmtId="1" fontId="0" fillId="0" borderId="1" xfId="0" applyNumberForma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" fontId="0" fillId="0" borderId="0" xfId="0" applyNumberFormat="1"/>
    <xf numFmtId="1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5" xfId="0" applyBorder="1"/>
    <xf numFmtId="0" fontId="1" fillId="0" borderId="10" xfId="0" applyFont="1" applyBorder="1"/>
    <xf numFmtId="0" fontId="0" fillId="0" borderId="1" xfId="0" applyBorder="1" applyAlignment="1">
      <alignment horizontal="center"/>
    </xf>
    <xf numFmtId="0" fontId="6" fillId="0" borderId="12" xfId="0" applyFont="1" applyBorder="1"/>
    <xf numFmtId="0" fontId="6" fillId="3" borderId="13" xfId="0" applyFont="1" applyFill="1" applyBorder="1"/>
    <xf numFmtId="0" fontId="6" fillId="4" borderId="13" xfId="0" applyFont="1" applyFill="1" applyBorder="1"/>
    <xf numFmtId="0" fontId="7" fillId="0" borderId="12" xfId="0" applyFont="1" applyBorder="1"/>
    <xf numFmtId="0" fontId="7" fillId="3" borderId="13" xfId="0" applyFont="1" applyFill="1" applyBorder="1"/>
    <xf numFmtId="0" fontId="7" fillId="4" borderId="13" xfId="0" applyFont="1" applyFill="1" applyBorder="1"/>
    <xf numFmtId="0" fontId="7" fillId="0" borderId="14" xfId="0" applyFont="1" applyBorder="1"/>
    <xf numFmtId="0" fontId="7" fillId="3" borderId="15" xfId="0" applyFont="1" applyFill="1" applyBorder="1"/>
    <xf numFmtId="0" fontId="7" fillId="4" borderId="15" xfId="0" applyFont="1" applyFill="1" applyBorder="1"/>
    <xf numFmtId="0" fontId="8" fillId="0" borderId="0" xfId="0" applyFont="1"/>
    <xf numFmtId="0" fontId="0" fillId="0" borderId="0" xfId="0" applyFill="1" applyBorder="1" applyAlignment="1"/>
    <xf numFmtId="0" fontId="0" fillId="0" borderId="2" xfId="0" applyFill="1" applyBorder="1" applyAlignment="1"/>
    <xf numFmtId="0" fontId="5" fillId="0" borderId="3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Continuous"/>
    </xf>
    <xf numFmtId="0" fontId="0" fillId="2" borderId="0" xfId="0" applyFill="1" applyBorder="1" applyAlignment="1"/>
    <xf numFmtId="0" fontId="0" fillId="2" borderId="2" xfId="0" applyFill="1" applyBorder="1" applyAlignment="1"/>
    <xf numFmtId="0" fontId="5" fillId="5" borderId="1" xfId="0" applyFont="1" applyFill="1" applyBorder="1" applyAlignment="1">
      <alignment horizontal="center"/>
    </xf>
    <xf numFmtId="0" fontId="0" fillId="5" borderId="1" xfId="0" applyFill="1" applyBorder="1" applyAlignment="1"/>
    <xf numFmtId="0" fontId="0" fillId="2" borderId="1" xfId="0" applyFill="1" applyBorder="1" applyAlignment="1"/>
    <xf numFmtId="0" fontId="0" fillId="2" borderId="1" xfId="0" applyFill="1" applyBorder="1"/>
    <xf numFmtId="0" fontId="1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owdemy.com/toeic-%e0%b8%84%e0%b8%b0%e0%b9%81%e0%b8%99%e0%b8%99%e0%b9%80%e0%b8%89%e0%b8%a5%e0%b8%b5%e0%b9%88%e0%b8%a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showGridLines="0" workbookViewId="0">
      <selection activeCell="C18" sqref="C18"/>
    </sheetView>
  </sheetViews>
  <sheetFormatPr defaultRowHeight="14.4" x14ac:dyDescent="0.3"/>
  <cols>
    <col min="1" max="1" width="13.44140625" customWidth="1"/>
    <col min="3" max="3" width="23.88671875" customWidth="1"/>
  </cols>
  <sheetData>
    <row r="1" spans="1:3" ht="25.8" x14ac:dyDescent="0.5">
      <c r="A1" s="5" t="s">
        <v>12</v>
      </c>
    </row>
    <row r="2" spans="1:3" x14ac:dyDescent="0.3">
      <c r="A2" s="4" t="s">
        <v>13</v>
      </c>
    </row>
    <row r="3" spans="1:3" x14ac:dyDescent="0.3">
      <c r="A3">
        <v>1</v>
      </c>
      <c r="B3" s="1" t="s">
        <v>0</v>
      </c>
    </row>
    <row r="4" spans="1:3" x14ac:dyDescent="0.3">
      <c r="A4">
        <v>2</v>
      </c>
      <c r="B4" t="s">
        <v>1</v>
      </c>
    </row>
    <row r="6" spans="1:3" x14ac:dyDescent="0.3">
      <c r="A6" s="26" t="s">
        <v>2</v>
      </c>
      <c r="B6" s="26"/>
      <c r="C6" s="26"/>
    </row>
    <row r="7" spans="1:3" x14ac:dyDescent="0.3">
      <c r="A7" s="2"/>
      <c r="B7" s="2" t="s">
        <v>9</v>
      </c>
      <c r="C7" s="2" t="s">
        <v>10</v>
      </c>
    </row>
    <row r="8" spans="1:3" x14ac:dyDescent="0.3">
      <c r="A8" s="2" t="s">
        <v>3</v>
      </c>
      <c r="B8" s="2">
        <v>485</v>
      </c>
      <c r="C8" s="2"/>
    </row>
    <row r="9" spans="1:3" x14ac:dyDescent="0.3">
      <c r="A9" s="2" t="s">
        <v>4</v>
      </c>
      <c r="B9" s="2">
        <v>197</v>
      </c>
      <c r="C9" s="2"/>
    </row>
    <row r="10" spans="1:3" x14ac:dyDescent="0.3">
      <c r="A10" s="2" t="s">
        <v>5</v>
      </c>
      <c r="B10" s="2">
        <v>1000</v>
      </c>
      <c r="C10" s="2"/>
    </row>
    <row r="11" spans="1:3" x14ac:dyDescent="0.3">
      <c r="A11" s="2" t="s">
        <v>6</v>
      </c>
      <c r="B11" s="2">
        <f>B9/SQRT(B10)</f>
        <v>6.2296869905317074</v>
      </c>
      <c r="C11" s="2" t="str" cm="1">
        <f t="array" aca="1" ref="C11:C14" ca="1">_xlfn.FORMULATEXT(B11:B14)</f>
        <v>=B9/SQRT(B10)</v>
      </c>
    </row>
    <row r="12" spans="1:3" x14ac:dyDescent="0.3">
      <c r="A12" s="2" t="s">
        <v>7</v>
      </c>
      <c r="B12" s="2">
        <f>_xlfn.CONFIDENCE.T(0.05,B9,B10)</f>
        <v>12.224773071404114</v>
      </c>
      <c r="C12" s="2" t="str">
        <f ca="1"/>
        <v>=CONFIDENCE.T(0.05,B9,B10)</v>
      </c>
    </row>
    <row r="13" spans="1:3" x14ac:dyDescent="0.3">
      <c r="A13" s="2" t="s">
        <v>8</v>
      </c>
      <c r="B13" s="2">
        <f>B8-B12</f>
        <v>472.77522692859588</v>
      </c>
      <c r="C13" s="2" t="str">
        <f ca="1"/>
        <v>=B8-B12</v>
      </c>
    </row>
    <row r="14" spans="1:3" x14ac:dyDescent="0.3">
      <c r="A14" s="2"/>
      <c r="B14" s="2">
        <f>B8+B12</f>
        <v>497.22477307140412</v>
      </c>
      <c r="C14" s="2" t="str">
        <f ca="1"/>
        <v>=B8+B12</v>
      </c>
    </row>
    <row r="16" spans="1:3" x14ac:dyDescent="0.3">
      <c r="A16" s="6" t="s">
        <v>11</v>
      </c>
    </row>
    <row r="17" spans="1:1" x14ac:dyDescent="0.3">
      <c r="A17" s="3" t="s">
        <v>14</v>
      </c>
    </row>
  </sheetData>
  <mergeCells count="1">
    <mergeCell ref="A6:C6"/>
  </mergeCells>
  <hyperlinks>
    <hyperlink ref="B3" r:id="rId1" display="https://meowdemy.com/toeic-%e0%b8%84%e0%b8%b0%e0%b9%81%e0%b8%99%e0%b8%99%e0%b9%80%e0%b8%89%e0%b8%a5%e0%b8%b5%e0%b9%88%e0%b8%a2/" xr:uid="{017F067C-0BEF-42C8-B3E7-E4B4D61C90B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A149C-FC3C-4B32-A3DE-DDCA9A507F91}">
  <dimension ref="A1:J45"/>
  <sheetViews>
    <sheetView showGridLines="0" zoomScaleNormal="100" workbookViewId="0">
      <selection activeCell="A46" sqref="A46"/>
    </sheetView>
  </sheetViews>
  <sheetFormatPr defaultRowHeight="14.4" x14ac:dyDescent="0.3"/>
  <cols>
    <col min="3" max="3" width="9.88671875" bestFit="1" customWidth="1"/>
    <col min="5" max="5" width="13.21875" bestFit="1" customWidth="1"/>
    <col min="6" max="6" width="17.77734375" customWidth="1"/>
    <col min="7" max="7" width="13.44140625" customWidth="1"/>
    <col min="8" max="8" width="12" bestFit="1" customWidth="1"/>
  </cols>
  <sheetData>
    <row r="1" spans="1:10" ht="21" x14ac:dyDescent="0.4">
      <c r="A1" s="7" t="s">
        <v>22</v>
      </c>
    </row>
    <row r="2" spans="1:10" ht="15.6" customHeight="1" x14ac:dyDescent="0.4">
      <c r="A2" s="7"/>
    </row>
    <row r="3" spans="1:10" x14ac:dyDescent="0.3">
      <c r="A3" t="s">
        <v>23</v>
      </c>
    </row>
    <row r="4" spans="1:10" x14ac:dyDescent="0.3">
      <c r="A4" s="4" t="s">
        <v>15</v>
      </c>
      <c r="B4" t="s">
        <v>18</v>
      </c>
    </row>
    <row r="5" spans="1:10" x14ac:dyDescent="0.3">
      <c r="A5" s="4" t="s">
        <v>16</v>
      </c>
      <c r="B5" t="s">
        <v>17</v>
      </c>
    </row>
    <row r="6" spans="1:10" x14ac:dyDescent="0.3">
      <c r="A6" t="s">
        <v>26</v>
      </c>
    </row>
    <row r="7" spans="1:10" x14ac:dyDescent="0.3">
      <c r="A7" s="4" t="s">
        <v>24</v>
      </c>
    </row>
    <row r="8" spans="1:10" x14ac:dyDescent="0.3">
      <c r="A8" s="4"/>
    </row>
    <row r="9" spans="1:10" x14ac:dyDescent="0.3">
      <c r="A9" s="11" t="s">
        <v>21</v>
      </c>
      <c r="B9" s="11" t="s">
        <v>19</v>
      </c>
      <c r="C9" s="11" t="s">
        <v>20</v>
      </c>
      <c r="E9" s="14" t="s">
        <v>25</v>
      </c>
      <c r="F9" s="15" t="s">
        <v>27</v>
      </c>
      <c r="G9" s="16"/>
    </row>
    <row r="10" spans="1:10" x14ac:dyDescent="0.3">
      <c r="A10" s="12">
        <v>1</v>
      </c>
      <c r="B10" s="13">
        <v>100.90739477542967</v>
      </c>
      <c r="C10" s="13">
        <v>144.45268512882154</v>
      </c>
      <c r="E10" s="17"/>
      <c r="F10" t="s">
        <v>30</v>
      </c>
      <c r="G10" s="18" t="s">
        <v>31</v>
      </c>
    </row>
    <row r="11" spans="1:10" x14ac:dyDescent="0.3">
      <c r="A11" s="12">
        <v>2</v>
      </c>
      <c r="B11" s="13">
        <v>94.25644571344688</v>
      </c>
      <c r="C11" s="13">
        <v>146.38259534300462</v>
      </c>
      <c r="E11" s="17" t="s">
        <v>28</v>
      </c>
      <c r="F11" s="19">
        <f>AVERAGE(B10:B39)</f>
        <v>97.607805493838683</v>
      </c>
      <c r="G11" s="20">
        <f>AVERAGE(C10:C39)</f>
        <v>148.6529194066319</v>
      </c>
    </row>
    <row r="12" spans="1:10" x14ac:dyDescent="0.3">
      <c r="A12" s="12">
        <v>3</v>
      </c>
      <c r="B12" s="13">
        <v>96.296291628050653</v>
      </c>
      <c r="C12" s="13">
        <v>159.15443409971195</v>
      </c>
      <c r="E12" s="21" t="s">
        <v>29</v>
      </c>
      <c r="F12" s="22">
        <f>_xlfn.STDEV.S(B10:B39)</f>
        <v>5.5694808156915219</v>
      </c>
      <c r="G12" s="23">
        <f>_xlfn.STDEV.S(C10:C39)</f>
        <v>5.2434881083962024</v>
      </c>
    </row>
    <row r="13" spans="1:10" x14ac:dyDescent="0.3">
      <c r="A13" s="12">
        <v>4</v>
      </c>
      <c r="B13" s="13">
        <v>100.67818335250804</v>
      </c>
      <c r="C13" s="13">
        <v>141.67760510732165</v>
      </c>
    </row>
    <row r="14" spans="1:10" x14ac:dyDescent="0.3">
      <c r="A14" s="12">
        <v>5</v>
      </c>
      <c r="B14" s="13">
        <v>99.962953595298146</v>
      </c>
      <c r="C14" s="13">
        <v>143.64812044537916</v>
      </c>
      <c r="E14" s="14" t="s">
        <v>32</v>
      </c>
      <c r="F14" s="15" t="s">
        <v>33</v>
      </c>
      <c r="G14" s="24"/>
      <c r="H14" s="24"/>
      <c r="I14" s="24"/>
      <c r="J14" s="16"/>
    </row>
    <row r="15" spans="1:10" x14ac:dyDescent="0.3">
      <c r="A15" s="12">
        <v>6</v>
      </c>
      <c r="B15" s="13">
        <v>98.642274104874431</v>
      </c>
      <c r="C15" s="13">
        <v>149.58588223316576</v>
      </c>
      <c r="E15" s="17"/>
      <c r="F15" t="s">
        <v>39</v>
      </c>
      <c r="G15" t="s">
        <v>37</v>
      </c>
      <c r="J15" s="18"/>
    </row>
    <row r="16" spans="1:10" x14ac:dyDescent="0.3">
      <c r="A16" s="12">
        <v>7</v>
      </c>
      <c r="B16" s="13">
        <v>100.84591515354765</v>
      </c>
      <c r="C16" s="13">
        <v>150.6499815843456</v>
      </c>
      <c r="E16" s="17"/>
      <c r="F16" t="s">
        <v>40</v>
      </c>
      <c r="G16" t="s">
        <v>38</v>
      </c>
      <c r="J16" s="18"/>
    </row>
    <row r="17" spans="1:10" x14ac:dyDescent="0.3">
      <c r="A17" s="12">
        <v>8</v>
      </c>
      <c r="B17" s="13">
        <v>113.52554656342254</v>
      </c>
      <c r="C17" s="13">
        <v>144.85913967901317</v>
      </c>
      <c r="E17" s="21"/>
      <c r="F17" s="25" t="s">
        <v>36</v>
      </c>
      <c r="G17" s="22">
        <f>_xlfn.F.TEST(B10:B39,C10:C39)</f>
        <v>0.74751217725320329</v>
      </c>
      <c r="H17" s="25" t="s">
        <v>34</v>
      </c>
      <c r="I17" s="25" t="s">
        <v>35</v>
      </c>
      <c r="J17" s="23"/>
    </row>
    <row r="18" spans="1:10" x14ac:dyDescent="0.3">
      <c r="A18" s="12">
        <v>9</v>
      </c>
      <c r="B18" s="13">
        <v>95.951770300246295</v>
      </c>
      <c r="C18" s="13">
        <v>152.51708778711202</v>
      </c>
    </row>
    <row r="19" spans="1:10" x14ac:dyDescent="0.3">
      <c r="A19" s="12">
        <v>10</v>
      </c>
      <c r="B19" s="13">
        <v>94.553316674611168</v>
      </c>
      <c r="C19" s="13">
        <v>149.65503546385472</v>
      </c>
      <c r="E19" s="14" t="s">
        <v>41</v>
      </c>
      <c r="F19" s="15" t="s">
        <v>42</v>
      </c>
      <c r="G19" s="24"/>
      <c r="H19" s="24"/>
      <c r="I19" s="24"/>
      <c r="J19" s="16"/>
    </row>
    <row r="20" spans="1:10" x14ac:dyDescent="0.3">
      <c r="A20" s="12">
        <v>11</v>
      </c>
      <c r="B20" s="13">
        <v>97.169360465386688</v>
      </c>
      <c r="C20" s="13">
        <v>147.59718110416921</v>
      </c>
      <c r="E20" s="17"/>
      <c r="F20" t="s">
        <v>39</v>
      </c>
      <c r="G20" t="s">
        <v>43</v>
      </c>
      <c r="J20" s="18"/>
    </row>
    <row r="21" spans="1:10" x14ac:dyDescent="0.3">
      <c r="A21" s="12">
        <v>12</v>
      </c>
      <c r="B21" s="13">
        <v>99.977161811998144</v>
      </c>
      <c r="C21" s="13">
        <v>155.6375497068415</v>
      </c>
      <c r="E21" s="17"/>
      <c r="F21" t="s">
        <v>40</v>
      </c>
      <c r="G21" t="s">
        <v>44</v>
      </c>
      <c r="J21" s="18"/>
    </row>
    <row r="22" spans="1:10" x14ac:dyDescent="0.3">
      <c r="A22" s="12">
        <v>13</v>
      </c>
      <c r="B22" s="13">
        <v>99.446168544656288</v>
      </c>
      <c r="C22" s="13">
        <v>148.09273766662889</v>
      </c>
      <c r="E22" s="21"/>
      <c r="F22" s="25" t="s">
        <v>36</v>
      </c>
      <c r="G22" s="22">
        <f>_xlfn.T.TEST(B10:B39,C10:C39,2,2)</f>
        <v>9.6367641567525355E-42</v>
      </c>
      <c r="H22" s="25" t="s">
        <v>45</v>
      </c>
      <c r="I22" s="25" t="s">
        <v>46</v>
      </c>
      <c r="J22" s="23"/>
    </row>
    <row r="23" spans="1:10" x14ac:dyDescent="0.3">
      <c r="A23" s="12">
        <v>14</v>
      </c>
      <c r="B23" s="13">
        <v>85.225977976597193</v>
      </c>
      <c r="C23" s="13">
        <v>159.73664894002042</v>
      </c>
    </row>
    <row r="24" spans="1:10" x14ac:dyDescent="0.3">
      <c r="A24" s="12">
        <v>15</v>
      </c>
      <c r="B24" s="13">
        <v>87.61546523792525</v>
      </c>
      <c r="C24" s="13">
        <v>140.79175631117306</v>
      </c>
      <c r="E24" s="14" t="s">
        <v>47</v>
      </c>
      <c r="F24" s="15" t="s">
        <v>48</v>
      </c>
      <c r="G24" s="24"/>
      <c r="H24" s="24"/>
      <c r="I24" s="24"/>
      <c r="J24" s="16"/>
    </row>
    <row r="25" spans="1:10" x14ac:dyDescent="0.3">
      <c r="A25" s="12">
        <v>16</v>
      </c>
      <c r="B25" s="13">
        <v>93.312872476072201</v>
      </c>
      <c r="C25" s="13">
        <v>142.31671515246549</v>
      </c>
      <c r="E25" s="17"/>
      <c r="F25" t="s">
        <v>49</v>
      </c>
      <c r="J25" s="18"/>
    </row>
    <row r="26" spans="1:10" ht="15" thickBot="1" x14ac:dyDescent="0.35">
      <c r="A26" s="12">
        <v>17</v>
      </c>
      <c r="B26" s="13">
        <v>102.19074382111617</v>
      </c>
      <c r="C26" s="13">
        <v>145.13025731031053</v>
      </c>
      <c r="E26" s="17"/>
      <c r="J26" s="18"/>
    </row>
    <row r="27" spans="1:10" x14ac:dyDescent="0.3">
      <c r="A27" s="12">
        <v>18</v>
      </c>
      <c r="B27" s="13">
        <v>97.182081899180403</v>
      </c>
      <c r="C27" s="13">
        <v>144.31435850787696</v>
      </c>
      <c r="E27" s="17"/>
      <c r="F27" s="9"/>
      <c r="G27" s="9" t="s">
        <v>50</v>
      </c>
      <c r="H27" s="9" t="s">
        <v>51</v>
      </c>
      <c r="J27" s="18"/>
    </row>
    <row r="28" spans="1:10" x14ac:dyDescent="0.3">
      <c r="A28" s="12">
        <v>19</v>
      </c>
      <c r="B28" s="13">
        <v>106.37949455008879</v>
      </c>
      <c r="C28" s="13">
        <v>143.88886087054721</v>
      </c>
      <c r="E28" s="17"/>
      <c r="F28" s="10" t="s">
        <v>3</v>
      </c>
      <c r="G28" s="10">
        <v>97.607805493838683</v>
      </c>
      <c r="H28" s="10">
        <v>148.6529194066319</v>
      </c>
      <c r="J28" s="18"/>
    </row>
    <row r="29" spans="1:10" x14ac:dyDescent="0.3">
      <c r="A29" s="12">
        <v>20</v>
      </c>
      <c r="B29" s="13">
        <v>96.273894682220686</v>
      </c>
      <c r="C29" s="13">
        <v>156.53699515811354</v>
      </c>
      <c r="E29" s="17"/>
      <c r="F29" t="s">
        <v>52</v>
      </c>
      <c r="G29">
        <v>31.019116556355904</v>
      </c>
      <c r="H29">
        <v>27.494167542892388</v>
      </c>
      <c r="J29" s="18"/>
    </row>
    <row r="30" spans="1:10" x14ac:dyDescent="0.3">
      <c r="A30" s="12">
        <v>21</v>
      </c>
      <c r="B30" s="13">
        <v>95.325249022529931</v>
      </c>
      <c r="C30" s="13">
        <v>147.74856766970527</v>
      </c>
      <c r="E30" s="17"/>
      <c r="F30" t="s">
        <v>53</v>
      </c>
      <c r="G30">
        <v>30</v>
      </c>
      <c r="H30">
        <v>30</v>
      </c>
      <c r="J30" s="18"/>
    </row>
    <row r="31" spans="1:10" x14ac:dyDescent="0.3">
      <c r="A31" s="12">
        <v>22</v>
      </c>
      <c r="B31" s="13">
        <v>94.730760691537483</v>
      </c>
      <c r="C31" s="13">
        <v>145.47309488153405</v>
      </c>
      <c r="E31" s="17"/>
      <c r="F31" t="s">
        <v>54</v>
      </c>
      <c r="G31">
        <v>29.256642049624148</v>
      </c>
      <c r="J31" s="18"/>
    </row>
    <row r="32" spans="1:10" x14ac:dyDescent="0.3">
      <c r="A32" s="12">
        <v>23</v>
      </c>
      <c r="B32" s="13">
        <v>93.218564695248745</v>
      </c>
      <c r="C32" s="13">
        <v>148.88433706514482</v>
      </c>
      <c r="E32" s="17"/>
      <c r="F32" t="s">
        <v>55</v>
      </c>
      <c r="G32">
        <v>0</v>
      </c>
      <c r="J32" s="18"/>
    </row>
    <row r="33" spans="1:10" x14ac:dyDescent="0.3">
      <c r="A33" s="12">
        <v>24</v>
      </c>
      <c r="B33" s="13">
        <v>95.686910892085464</v>
      </c>
      <c r="C33" s="13">
        <v>150.09270441791415</v>
      </c>
      <c r="E33" s="17"/>
      <c r="F33" t="s">
        <v>56</v>
      </c>
      <c r="G33">
        <v>58</v>
      </c>
      <c r="J33" s="18"/>
    </row>
    <row r="34" spans="1:10" x14ac:dyDescent="0.3">
      <c r="A34" s="12">
        <v>25</v>
      </c>
      <c r="B34" s="13">
        <v>102.15222352586289</v>
      </c>
      <c r="C34" s="13">
        <v>153.53006462945257</v>
      </c>
      <c r="E34" s="17"/>
      <c r="F34" t="s">
        <v>57</v>
      </c>
      <c r="G34">
        <v>-36.550015691992613</v>
      </c>
      <c r="J34" s="18"/>
    </row>
    <row r="35" spans="1:10" x14ac:dyDescent="0.3">
      <c r="A35" s="12">
        <v>26</v>
      </c>
      <c r="B35" s="13">
        <v>106.20870640482228</v>
      </c>
      <c r="C35" s="13">
        <v>152.16248530323418</v>
      </c>
      <c r="E35" s="17"/>
      <c r="F35" t="s">
        <v>58</v>
      </c>
      <c r="G35">
        <v>4.8183820783762678E-42</v>
      </c>
      <c r="J35" s="18"/>
    </row>
    <row r="36" spans="1:10" x14ac:dyDescent="0.3">
      <c r="A36" s="12">
        <v>27</v>
      </c>
      <c r="B36" s="13">
        <v>90.498123644124888</v>
      </c>
      <c r="C36" s="13">
        <v>147.05083925760562</v>
      </c>
      <c r="E36" s="17"/>
      <c r="F36" t="s">
        <v>59</v>
      </c>
      <c r="G36">
        <v>1.671552762454859</v>
      </c>
      <c r="J36" s="18"/>
    </row>
    <row r="37" spans="1:10" x14ac:dyDescent="0.3">
      <c r="A37" s="12">
        <v>28</v>
      </c>
      <c r="B37" s="13">
        <v>93.44318100954213</v>
      </c>
      <c r="C37" s="13">
        <v>151.18746851720348</v>
      </c>
      <c r="E37" s="17"/>
      <c r="F37" s="10" t="s">
        <v>60</v>
      </c>
      <c r="G37" s="10">
        <v>9.6367641567525355E-42</v>
      </c>
      <c r="J37" s="18"/>
    </row>
    <row r="38" spans="1:10" ht="15" thickBot="1" x14ac:dyDescent="0.35">
      <c r="A38" s="12">
        <v>29</v>
      </c>
      <c r="B38" s="13">
        <v>97.032457320448202</v>
      </c>
      <c r="C38" s="13">
        <v>155.69648576108582</v>
      </c>
      <c r="E38" s="17"/>
      <c r="F38" s="8" t="s">
        <v>61</v>
      </c>
      <c r="G38" s="8">
        <v>2.0017174841452352</v>
      </c>
      <c r="H38" s="8"/>
      <c r="J38" s="18"/>
    </row>
    <row r="39" spans="1:10" x14ac:dyDescent="0.3">
      <c r="A39" s="12">
        <v>30</v>
      </c>
      <c r="B39" s="13">
        <v>99.544674282280383</v>
      </c>
      <c r="C39" s="13">
        <v>141.13590709619874</v>
      </c>
      <c r="E39" s="21"/>
      <c r="F39" s="22"/>
      <c r="G39" s="22"/>
      <c r="H39" s="22"/>
      <c r="I39" s="22"/>
      <c r="J39" s="23"/>
    </row>
    <row r="41" spans="1:10" x14ac:dyDescent="0.3">
      <c r="A41" s="4" t="s">
        <v>62</v>
      </c>
    </row>
    <row r="42" spans="1:10" x14ac:dyDescent="0.3">
      <c r="A42" t="s">
        <v>63</v>
      </c>
    </row>
    <row r="43" spans="1:10" x14ac:dyDescent="0.3">
      <c r="A43" t="s">
        <v>64</v>
      </c>
      <c r="B43">
        <f>G28</f>
        <v>97.607805493838683</v>
      </c>
    </row>
    <row r="44" spans="1:10" x14ac:dyDescent="0.3">
      <c r="A44" t="s">
        <v>65</v>
      </c>
      <c r="B44">
        <f>H28</f>
        <v>148.6529194066319</v>
      </c>
    </row>
    <row r="45" spans="1:10" x14ac:dyDescent="0.3">
      <c r="A45" s="4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8390F-43F7-4014-B2E5-03600DA09A1D}">
  <dimension ref="A1:P39"/>
  <sheetViews>
    <sheetView tabSelected="1" workbookViewId="0">
      <selection activeCell="H35" sqref="H35"/>
    </sheetView>
  </sheetViews>
  <sheetFormatPr defaultRowHeight="14.4" x14ac:dyDescent="0.3"/>
  <cols>
    <col min="1" max="1" width="16.77734375" bestFit="1" customWidth="1"/>
    <col min="2" max="2" width="18" bestFit="1" customWidth="1"/>
    <col min="3" max="3" width="15.21875" bestFit="1" customWidth="1"/>
    <col min="4" max="4" width="10.5546875" bestFit="1" customWidth="1"/>
    <col min="5" max="5" width="22.33203125" bestFit="1" customWidth="1"/>
    <col min="8" max="8" width="21.44140625" bestFit="1" customWidth="1"/>
    <col min="9" max="9" width="12.6640625" bestFit="1" customWidth="1"/>
    <col min="10" max="10" width="15.44140625" bestFit="1" customWidth="1"/>
    <col min="13" max="16" width="12.6640625" bestFit="1" customWidth="1"/>
  </cols>
  <sheetData>
    <row r="1" spans="1:13" ht="18" x14ac:dyDescent="0.35">
      <c r="A1" s="36" t="s">
        <v>100</v>
      </c>
    </row>
    <row r="2" spans="1:13" ht="18" x14ac:dyDescent="0.35">
      <c r="A2" s="36"/>
    </row>
    <row r="3" spans="1:13" x14ac:dyDescent="0.3">
      <c r="A3" t="s">
        <v>105</v>
      </c>
      <c r="G3" s="4" t="s">
        <v>107</v>
      </c>
      <c r="H3" s="4" t="s">
        <v>126</v>
      </c>
    </row>
    <row r="4" spans="1:13" x14ac:dyDescent="0.3">
      <c r="A4" t="s">
        <v>106</v>
      </c>
    </row>
    <row r="5" spans="1:13" x14ac:dyDescent="0.3">
      <c r="H5" t="s">
        <v>108</v>
      </c>
    </row>
    <row r="6" spans="1:13" ht="15" thickBot="1" x14ac:dyDescent="0.35"/>
    <row r="7" spans="1:13" x14ac:dyDescent="0.3">
      <c r="A7" s="27" t="s">
        <v>67</v>
      </c>
      <c r="B7" s="28" t="s">
        <v>101</v>
      </c>
      <c r="C7" s="29" t="s">
        <v>102</v>
      </c>
      <c r="D7" s="29" t="s">
        <v>103</v>
      </c>
      <c r="E7" s="29" t="s">
        <v>104</v>
      </c>
      <c r="H7" s="40" t="s">
        <v>109</v>
      </c>
      <c r="I7" s="40"/>
    </row>
    <row r="8" spans="1:13" x14ac:dyDescent="0.3">
      <c r="A8" s="30" t="s">
        <v>68</v>
      </c>
      <c r="B8" s="31">
        <v>21</v>
      </c>
      <c r="C8" s="32">
        <v>110</v>
      </c>
      <c r="D8" s="32">
        <v>2.62</v>
      </c>
      <c r="E8" s="32">
        <v>1</v>
      </c>
      <c r="H8" s="37" t="s">
        <v>110</v>
      </c>
      <c r="I8" s="37">
        <v>0.91645529354564448</v>
      </c>
    </row>
    <row r="9" spans="1:13" x14ac:dyDescent="0.3">
      <c r="A9" s="30" t="s">
        <v>69</v>
      </c>
      <c r="B9" s="31">
        <v>21</v>
      </c>
      <c r="C9" s="32">
        <v>110</v>
      </c>
      <c r="D9" s="32">
        <v>2.875</v>
      </c>
      <c r="E9" s="32">
        <v>1</v>
      </c>
      <c r="H9" s="37" t="s">
        <v>111</v>
      </c>
      <c r="I9" s="37">
        <v>0.83989030506783335</v>
      </c>
    </row>
    <row r="10" spans="1:13" x14ac:dyDescent="0.3">
      <c r="A10" s="30" t="s">
        <v>70</v>
      </c>
      <c r="B10" s="31">
        <v>22.8</v>
      </c>
      <c r="C10" s="32">
        <v>93</v>
      </c>
      <c r="D10" s="32">
        <v>2.3199999999999998</v>
      </c>
      <c r="E10" s="32">
        <v>1</v>
      </c>
      <c r="H10" s="37" t="s">
        <v>112</v>
      </c>
      <c r="I10" s="37">
        <v>0.82273569489652976</v>
      </c>
    </row>
    <row r="11" spans="1:13" x14ac:dyDescent="0.3">
      <c r="A11" s="30" t="s">
        <v>71</v>
      </c>
      <c r="B11" s="31">
        <v>21.4</v>
      </c>
      <c r="C11" s="32">
        <v>110</v>
      </c>
      <c r="D11" s="32">
        <v>3.2149999999999999</v>
      </c>
      <c r="E11" s="32">
        <v>0</v>
      </c>
      <c r="H11" s="37" t="s">
        <v>113</v>
      </c>
      <c r="I11" s="37">
        <v>2.5375119399426995</v>
      </c>
    </row>
    <row r="12" spans="1:13" ht="15" thickBot="1" x14ac:dyDescent="0.35">
      <c r="A12" s="30" t="s">
        <v>72</v>
      </c>
      <c r="B12" s="31">
        <v>18.7</v>
      </c>
      <c r="C12" s="32">
        <v>175</v>
      </c>
      <c r="D12" s="32">
        <v>3.44</v>
      </c>
      <c r="E12" s="32">
        <v>0</v>
      </c>
      <c r="H12" s="38" t="s">
        <v>53</v>
      </c>
      <c r="I12" s="38">
        <v>32</v>
      </c>
    </row>
    <row r="13" spans="1:13" x14ac:dyDescent="0.3">
      <c r="A13" s="30" t="s">
        <v>73</v>
      </c>
      <c r="B13" s="31">
        <v>18.100000000000001</v>
      </c>
      <c r="C13" s="32">
        <v>105</v>
      </c>
      <c r="D13" s="32">
        <v>3.46</v>
      </c>
      <c r="E13" s="32">
        <v>0</v>
      </c>
    </row>
    <row r="14" spans="1:13" ht="15" thickBot="1" x14ac:dyDescent="0.35">
      <c r="A14" s="30" t="s">
        <v>74</v>
      </c>
      <c r="B14" s="31">
        <v>14.3</v>
      </c>
      <c r="C14" s="32">
        <v>245</v>
      </c>
      <c r="D14" s="32">
        <v>3.57</v>
      </c>
      <c r="E14" s="32">
        <v>0</v>
      </c>
      <c r="H14" t="s">
        <v>114</v>
      </c>
    </row>
    <row r="15" spans="1:13" x14ac:dyDescent="0.3">
      <c r="A15" s="30" t="s">
        <v>75</v>
      </c>
      <c r="B15" s="31">
        <v>24.4</v>
      </c>
      <c r="C15" s="32">
        <v>62</v>
      </c>
      <c r="D15" s="32">
        <v>3.19</v>
      </c>
      <c r="E15" s="32">
        <v>0</v>
      </c>
      <c r="H15" s="39"/>
      <c r="I15" s="39" t="s">
        <v>56</v>
      </c>
      <c r="J15" s="39" t="s">
        <v>119</v>
      </c>
      <c r="K15" s="39" t="s">
        <v>120</v>
      </c>
      <c r="L15" s="39" t="s">
        <v>121</v>
      </c>
      <c r="M15" s="39" t="s">
        <v>122</v>
      </c>
    </row>
    <row r="16" spans="1:13" x14ac:dyDescent="0.3">
      <c r="A16" s="30" t="s">
        <v>76</v>
      </c>
      <c r="B16" s="31">
        <v>22.8</v>
      </c>
      <c r="C16" s="32">
        <v>95</v>
      </c>
      <c r="D16" s="32">
        <v>3.15</v>
      </c>
      <c r="E16" s="32">
        <v>0</v>
      </c>
      <c r="H16" s="37" t="s">
        <v>115</v>
      </c>
      <c r="I16" s="37">
        <v>3</v>
      </c>
      <c r="J16" s="37">
        <v>945.75611583015075</v>
      </c>
      <c r="K16" s="37">
        <v>315.25203861005025</v>
      </c>
      <c r="L16" s="37">
        <v>48.960034456091059</v>
      </c>
      <c r="M16" s="37">
        <v>2.9078715492971068E-11</v>
      </c>
    </row>
    <row r="17" spans="1:16" x14ac:dyDescent="0.3">
      <c r="A17" s="30" t="s">
        <v>77</v>
      </c>
      <c r="B17" s="31">
        <v>19.2</v>
      </c>
      <c r="C17" s="32">
        <v>123</v>
      </c>
      <c r="D17" s="32">
        <v>3.44</v>
      </c>
      <c r="E17" s="32">
        <v>0</v>
      </c>
      <c r="H17" s="37" t="s">
        <v>116</v>
      </c>
      <c r="I17" s="37">
        <v>28</v>
      </c>
      <c r="J17" s="37">
        <v>180.29107166984934</v>
      </c>
      <c r="K17" s="37">
        <v>6.4389668453517626</v>
      </c>
      <c r="L17" s="37"/>
      <c r="M17" s="37"/>
    </row>
    <row r="18" spans="1:16" ht="15" thickBot="1" x14ac:dyDescent="0.35">
      <c r="A18" s="30" t="s">
        <v>78</v>
      </c>
      <c r="B18" s="31">
        <v>17.8</v>
      </c>
      <c r="C18" s="32">
        <v>123</v>
      </c>
      <c r="D18" s="32">
        <v>3.44</v>
      </c>
      <c r="E18" s="32">
        <v>0</v>
      </c>
      <c r="H18" s="38" t="s">
        <v>117</v>
      </c>
      <c r="I18" s="38">
        <v>31</v>
      </c>
      <c r="J18" s="38">
        <v>1126.0471875000001</v>
      </c>
      <c r="K18" s="38"/>
      <c r="L18" s="38"/>
      <c r="M18" s="38"/>
    </row>
    <row r="19" spans="1:16" ht="15" thickBot="1" x14ac:dyDescent="0.35">
      <c r="A19" s="30" t="s">
        <v>79</v>
      </c>
      <c r="B19" s="31">
        <v>16.399999999999999</v>
      </c>
      <c r="C19" s="32">
        <v>180</v>
      </c>
      <c r="D19" s="32">
        <v>4.07</v>
      </c>
      <c r="E19" s="32">
        <v>0</v>
      </c>
    </row>
    <row r="20" spans="1:16" x14ac:dyDescent="0.3">
      <c r="A20" s="30" t="s">
        <v>80</v>
      </c>
      <c r="B20" s="31">
        <v>17.3</v>
      </c>
      <c r="C20" s="32">
        <v>180</v>
      </c>
      <c r="D20" s="32">
        <v>3.73</v>
      </c>
      <c r="E20" s="32">
        <v>0</v>
      </c>
      <c r="H20" s="39"/>
      <c r="I20" s="39" t="s">
        <v>123</v>
      </c>
      <c r="J20" s="39" t="s">
        <v>113</v>
      </c>
      <c r="K20" s="39" t="s">
        <v>57</v>
      </c>
      <c r="L20" s="39" t="s">
        <v>36</v>
      </c>
      <c r="M20" s="39" t="s">
        <v>124</v>
      </c>
      <c r="N20" s="39" t="s">
        <v>125</v>
      </c>
      <c r="O20" s="39"/>
      <c r="P20" s="39"/>
    </row>
    <row r="21" spans="1:16" x14ac:dyDescent="0.3">
      <c r="A21" s="30" t="s">
        <v>81</v>
      </c>
      <c r="B21" s="31">
        <v>15.2</v>
      </c>
      <c r="C21" s="32">
        <v>180</v>
      </c>
      <c r="D21" s="32">
        <v>3.78</v>
      </c>
      <c r="E21" s="32">
        <v>0</v>
      </c>
      <c r="H21" s="37" t="s">
        <v>118</v>
      </c>
      <c r="I21" s="37">
        <v>34.002875122914062</v>
      </c>
      <c r="J21" s="37">
        <v>2.6426593369900306</v>
      </c>
      <c r="K21" s="37">
        <v>12.866915779482603</v>
      </c>
      <c r="L21" s="37">
        <v>2.8240301965831147E-13</v>
      </c>
      <c r="M21" s="37">
        <v>28.589632863691797</v>
      </c>
      <c r="N21" s="37">
        <v>39.416117382136328</v>
      </c>
      <c r="O21" s="37"/>
      <c r="P21" s="37"/>
    </row>
    <row r="22" spans="1:16" x14ac:dyDescent="0.3">
      <c r="A22" s="30" t="s">
        <v>82</v>
      </c>
      <c r="B22" s="31">
        <v>10.4</v>
      </c>
      <c r="C22" s="32">
        <v>205</v>
      </c>
      <c r="D22" s="32">
        <v>5.25</v>
      </c>
      <c r="E22" s="32">
        <v>0</v>
      </c>
      <c r="H22" s="41" t="s">
        <v>102</v>
      </c>
      <c r="I22" s="41">
        <v>-3.7478725953382114E-2</v>
      </c>
      <c r="J22" s="37">
        <v>9.6054221574033462E-3</v>
      </c>
      <c r="K22" s="37">
        <v>-3.90183016833836</v>
      </c>
      <c r="L22" s="41">
        <v>5.4640226580877677E-4</v>
      </c>
      <c r="M22" s="37">
        <v>-5.7154541300565409E-2</v>
      </c>
      <c r="N22" s="37">
        <v>-1.7802910606198815E-2</v>
      </c>
      <c r="O22" s="37"/>
      <c r="P22" s="37"/>
    </row>
    <row r="23" spans="1:16" x14ac:dyDescent="0.3">
      <c r="A23" s="30" t="s">
        <v>83</v>
      </c>
      <c r="B23" s="31">
        <v>10.4</v>
      </c>
      <c r="C23" s="32">
        <v>215</v>
      </c>
      <c r="D23" s="32">
        <v>5.4240000000000004</v>
      </c>
      <c r="E23" s="32">
        <v>0</v>
      </c>
      <c r="H23" s="41" t="s">
        <v>103</v>
      </c>
      <c r="I23" s="41">
        <v>-2.8785754138071864</v>
      </c>
      <c r="J23" s="37">
        <v>0.90497053803057714</v>
      </c>
      <c r="K23" s="37">
        <v>-3.1808498650924313</v>
      </c>
      <c r="L23" s="41">
        <v>3.5740310794737246E-3</v>
      </c>
      <c r="M23" s="37">
        <v>-4.7323235270233059</v>
      </c>
      <c r="N23" s="37">
        <v>-1.0248273005910673</v>
      </c>
      <c r="O23" s="37"/>
      <c r="P23" s="37"/>
    </row>
    <row r="24" spans="1:16" ht="15" thickBot="1" x14ac:dyDescent="0.35">
      <c r="A24" s="30" t="s">
        <v>84</v>
      </c>
      <c r="B24" s="31">
        <v>14.7</v>
      </c>
      <c r="C24" s="32">
        <v>230</v>
      </c>
      <c r="D24" s="32">
        <v>5.3449999999999998</v>
      </c>
      <c r="E24" s="32">
        <v>0</v>
      </c>
      <c r="H24" s="42" t="s">
        <v>104</v>
      </c>
      <c r="I24" s="42">
        <v>2.0837101303232957</v>
      </c>
      <c r="J24" s="38">
        <v>1.3764201523049431</v>
      </c>
      <c r="K24" s="38">
        <v>1.5138619750909124</v>
      </c>
      <c r="L24" s="42">
        <v>0.14126823673653088</v>
      </c>
      <c r="M24" s="38">
        <v>-0.73575873976904793</v>
      </c>
      <c r="N24" s="38">
        <v>4.9031790004156388</v>
      </c>
      <c r="O24" s="38"/>
      <c r="P24" s="38"/>
    </row>
    <row r="25" spans="1:16" x14ac:dyDescent="0.3">
      <c r="A25" s="30" t="s">
        <v>85</v>
      </c>
      <c r="B25" s="31">
        <v>32.4</v>
      </c>
      <c r="C25" s="32">
        <v>66</v>
      </c>
      <c r="D25" s="32">
        <v>2.2000000000000002</v>
      </c>
      <c r="E25" s="32">
        <v>1</v>
      </c>
    </row>
    <row r="26" spans="1:16" x14ac:dyDescent="0.3">
      <c r="A26" s="30" t="s">
        <v>86</v>
      </c>
      <c r="B26" s="31">
        <v>30.4</v>
      </c>
      <c r="C26" s="32">
        <v>52</v>
      </c>
      <c r="D26" s="32">
        <v>1.615</v>
      </c>
      <c r="E26" s="32">
        <v>1</v>
      </c>
      <c r="G26" s="4" t="s">
        <v>134</v>
      </c>
      <c r="H26" s="47" t="s">
        <v>11</v>
      </c>
    </row>
    <row r="27" spans="1:16" x14ac:dyDescent="0.3">
      <c r="A27" s="30" t="s">
        <v>87</v>
      </c>
      <c r="B27" s="31">
        <v>33.9</v>
      </c>
      <c r="C27" s="32">
        <v>65</v>
      </c>
      <c r="D27" s="32">
        <v>1.835</v>
      </c>
      <c r="E27" s="32">
        <v>1</v>
      </c>
    </row>
    <row r="28" spans="1:16" x14ac:dyDescent="0.3">
      <c r="A28" s="30" t="s">
        <v>88</v>
      </c>
      <c r="B28" s="31">
        <v>21.5</v>
      </c>
      <c r="C28" s="32">
        <v>97</v>
      </c>
      <c r="D28" s="32">
        <v>2.4649999999999999</v>
      </c>
      <c r="E28" s="32">
        <v>0</v>
      </c>
      <c r="H28" s="43" t="s">
        <v>127</v>
      </c>
      <c r="I28" s="43" t="s">
        <v>36</v>
      </c>
      <c r="J28" s="12" t="s">
        <v>128</v>
      </c>
    </row>
    <row r="29" spans="1:16" x14ac:dyDescent="0.3">
      <c r="A29" s="30" t="s">
        <v>89</v>
      </c>
      <c r="B29" s="31">
        <v>15.5</v>
      </c>
      <c r="C29" s="32">
        <v>150</v>
      </c>
      <c r="D29" s="32">
        <v>3.52</v>
      </c>
      <c r="E29" s="32">
        <v>0</v>
      </c>
      <c r="H29" s="45" t="s">
        <v>102</v>
      </c>
      <c r="I29" s="45">
        <v>5.4640226580877677E-4</v>
      </c>
      <c r="J29" s="46" t="b">
        <v>1</v>
      </c>
    </row>
    <row r="30" spans="1:16" x14ac:dyDescent="0.3">
      <c r="A30" s="30" t="s">
        <v>90</v>
      </c>
      <c r="B30" s="31">
        <v>15.2</v>
      </c>
      <c r="C30" s="32">
        <v>150</v>
      </c>
      <c r="D30" s="32">
        <v>3.4350000000000001</v>
      </c>
      <c r="E30" s="32">
        <v>0</v>
      </c>
      <c r="H30" s="45" t="s">
        <v>103</v>
      </c>
      <c r="I30" s="45">
        <v>3.5740310794737246E-3</v>
      </c>
      <c r="J30" s="46" t="b">
        <v>1</v>
      </c>
    </row>
    <row r="31" spans="1:16" x14ac:dyDescent="0.3">
      <c r="A31" s="30" t="s">
        <v>91</v>
      </c>
      <c r="B31" s="31">
        <v>13.3</v>
      </c>
      <c r="C31" s="32">
        <v>245</v>
      </c>
      <c r="D31" s="32">
        <v>3.84</v>
      </c>
      <c r="E31" s="32">
        <v>0</v>
      </c>
      <c r="H31" s="44" t="s">
        <v>104</v>
      </c>
      <c r="I31" s="44">
        <v>0.14126823673653088</v>
      </c>
      <c r="J31" s="12" t="b">
        <v>0</v>
      </c>
    </row>
    <row r="32" spans="1:16" x14ac:dyDescent="0.3">
      <c r="A32" s="30" t="s">
        <v>92</v>
      </c>
      <c r="B32" s="31">
        <v>19.2</v>
      </c>
      <c r="C32" s="32">
        <v>175</v>
      </c>
      <c r="D32" s="32">
        <v>3.8450000000000002</v>
      </c>
      <c r="E32" s="32">
        <v>0</v>
      </c>
    </row>
    <row r="33" spans="1:8" x14ac:dyDescent="0.3">
      <c r="A33" s="30" t="s">
        <v>93</v>
      </c>
      <c r="B33" s="31">
        <v>27.3</v>
      </c>
      <c r="C33" s="32">
        <v>66</v>
      </c>
      <c r="D33" s="32">
        <v>1.9350000000000001</v>
      </c>
      <c r="E33" s="32">
        <v>1</v>
      </c>
      <c r="G33" s="4" t="s">
        <v>131</v>
      </c>
      <c r="H33" t="s">
        <v>132</v>
      </c>
    </row>
    <row r="34" spans="1:8" x14ac:dyDescent="0.3">
      <c r="A34" s="30" t="s">
        <v>94</v>
      </c>
      <c r="B34" s="31">
        <v>26</v>
      </c>
      <c r="C34" s="32">
        <v>91</v>
      </c>
      <c r="D34" s="32">
        <v>2.14</v>
      </c>
      <c r="E34" s="32">
        <v>1</v>
      </c>
      <c r="H34" t="s">
        <v>129</v>
      </c>
    </row>
    <row r="35" spans="1:8" x14ac:dyDescent="0.3">
      <c r="A35" s="30" t="s">
        <v>95</v>
      </c>
      <c r="B35" s="31">
        <v>30.4</v>
      </c>
      <c r="C35" s="32">
        <v>113</v>
      </c>
      <c r="D35" s="32">
        <v>1.5129999999999999</v>
      </c>
      <c r="E35" s="32">
        <v>1</v>
      </c>
      <c r="G35" s="4" t="s">
        <v>130</v>
      </c>
      <c r="H35" t="s">
        <v>133</v>
      </c>
    </row>
    <row r="36" spans="1:8" x14ac:dyDescent="0.3">
      <c r="A36" s="30" t="s">
        <v>96</v>
      </c>
      <c r="B36" s="31">
        <v>15.8</v>
      </c>
      <c r="C36" s="32">
        <v>264</v>
      </c>
      <c r="D36" s="32">
        <v>3.17</v>
      </c>
      <c r="E36" s="32">
        <v>1</v>
      </c>
    </row>
    <row r="37" spans="1:8" x14ac:dyDescent="0.3">
      <c r="A37" s="30" t="s">
        <v>97</v>
      </c>
      <c r="B37" s="31">
        <v>19.7</v>
      </c>
      <c r="C37" s="32">
        <v>175</v>
      </c>
      <c r="D37" s="32">
        <v>2.77</v>
      </c>
      <c r="E37" s="32">
        <v>1</v>
      </c>
    </row>
    <row r="38" spans="1:8" x14ac:dyDescent="0.3">
      <c r="A38" s="30" t="s">
        <v>98</v>
      </c>
      <c r="B38" s="31">
        <v>15</v>
      </c>
      <c r="C38" s="32">
        <v>335</v>
      </c>
      <c r="D38" s="32">
        <v>3.57</v>
      </c>
      <c r="E38" s="32">
        <v>1</v>
      </c>
    </row>
    <row r="39" spans="1:8" x14ac:dyDescent="0.3">
      <c r="A39" s="33" t="s">
        <v>99</v>
      </c>
      <c r="B39" s="34">
        <v>21.4</v>
      </c>
      <c r="C39" s="35">
        <v>109</v>
      </c>
      <c r="D39" s="35">
        <v>2.78</v>
      </c>
      <c r="E39" s="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CTL  toeic score</vt:lpstr>
      <vt:lpstr>Basic hypothesis test</vt:lpstr>
      <vt:lpstr>Significant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Pongsakorn Akarach</dc:creator>
  <cp:lastModifiedBy>Pongsakorn Akarach</cp:lastModifiedBy>
  <dcterms:created xsi:type="dcterms:W3CDTF">2015-06-05T18:17:20Z</dcterms:created>
  <dcterms:modified xsi:type="dcterms:W3CDTF">2023-11-23T05:58:48Z</dcterms:modified>
</cp:coreProperties>
</file>