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40" windowWidth="27795" windowHeight="12165"/>
  </bookViews>
  <sheets>
    <sheet name="MO LENS" sheetId="2" r:id="rId1"/>
  </sheets>
  <calcPr calcId="145621"/>
</workbook>
</file>

<file path=xl/calcChain.xml><?xml version="1.0" encoding="utf-8"?>
<calcChain xmlns="http://schemas.openxmlformats.org/spreadsheetml/2006/main">
  <c r="AL10" i="2" l="1"/>
  <c r="AL11" i="2"/>
  <c r="AL9" i="2"/>
  <c r="AJ20" i="2" l="1"/>
  <c r="S20" i="2" l="1"/>
  <c r="AH16" i="2" l="1"/>
  <c r="AI16" i="2"/>
  <c r="V16" i="2"/>
  <c r="W16" i="2"/>
  <c r="X16" i="2"/>
  <c r="Y16" i="2"/>
  <c r="Z16" i="2"/>
  <c r="AA16" i="2"/>
  <c r="AB16" i="2"/>
  <c r="AC16" i="2"/>
  <c r="AD16" i="2"/>
  <c r="AE16" i="2"/>
  <c r="AF16" i="2"/>
  <c r="AG16" i="2"/>
  <c r="U16" i="2"/>
  <c r="AI19" i="2" l="1"/>
  <c r="AJ16" i="2"/>
  <c r="AH19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J19" i="2" l="1"/>
  <c r="Q19" i="2"/>
  <c r="D16" i="2"/>
  <c r="S16" i="2" s="1"/>
  <c r="AL16" i="2" l="1"/>
  <c r="R19" i="2"/>
  <c r="S19" i="2" s="1"/>
</calcChain>
</file>

<file path=xl/sharedStrings.xml><?xml version="1.0" encoding="utf-8"?>
<sst xmlns="http://schemas.openxmlformats.org/spreadsheetml/2006/main" count="82" uniqueCount="47">
  <si>
    <t>BOM</t>
  </si>
  <si>
    <t>IN WIP</t>
  </si>
  <si>
    <t>NET IN WIP</t>
  </si>
  <si>
    <t>SHIPPING IN</t>
  </si>
  <si>
    <t>SH IN NET</t>
  </si>
  <si>
    <t>NG+DIFF</t>
  </si>
  <si>
    <t>NG TEST MC</t>
  </si>
  <si>
    <t>REJECT SPECIAL</t>
  </si>
  <si>
    <t>SALE LENS IN WIP</t>
  </si>
  <si>
    <t>DS</t>
  </si>
  <si>
    <t>IN-REROUTE</t>
  </si>
  <si>
    <t>NET NG</t>
  </si>
  <si>
    <t>EOM</t>
  </si>
  <si>
    <t>歩留</t>
  </si>
  <si>
    <t>歩留</t>
    <rPh sb="0" eb="2">
      <t>ぶどまり</t>
    </rPh>
    <phoneticPr fontId="0" type="noConversion"/>
  </si>
  <si>
    <t>BUDOMARI</t>
  </si>
  <si>
    <t>前月差異</t>
    <rPh sb="0" eb="2">
      <t>ぜんげつ</t>
    </rPh>
    <rPh sb="2" eb="4">
      <t>さい</t>
    </rPh>
    <phoneticPr fontId="0" type="noConversion"/>
  </si>
  <si>
    <t>A</t>
  </si>
  <si>
    <t>B</t>
  </si>
  <si>
    <t>C</t>
  </si>
  <si>
    <t>D = B - C</t>
  </si>
  <si>
    <t>E</t>
  </si>
  <si>
    <t>G = E - F</t>
  </si>
  <si>
    <t>H</t>
  </si>
  <si>
    <t>I</t>
  </si>
  <si>
    <t>J</t>
  </si>
  <si>
    <t>K</t>
  </si>
  <si>
    <t>L</t>
  </si>
  <si>
    <t>M</t>
  </si>
  <si>
    <t>N = H + M</t>
  </si>
  <si>
    <t>O</t>
  </si>
  <si>
    <t>P=G/(A+D-I-J-K-L-O)</t>
  </si>
  <si>
    <t xml:space="preserve">RT WH </t>
  </si>
  <si>
    <t>通常流動+返品　計</t>
  </si>
  <si>
    <t>①＋②＋③＋④+⑤+⑥</t>
  </si>
  <si>
    <t>Budo Included Defective SH IN/Mat used</t>
  </si>
  <si>
    <t>Budo Excluded Defective SH IN/Mat used</t>
  </si>
  <si>
    <t>SH IN</t>
  </si>
  <si>
    <t>MAT USED</t>
  </si>
  <si>
    <t>BUDO %</t>
  </si>
  <si>
    <t>RT WH</t>
  </si>
  <si>
    <t>SH OUT RT</t>
  </si>
  <si>
    <t>F</t>
  </si>
  <si>
    <t>Last month</t>
  </si>
  <si>
    <t>This Month</t>
  </si>
  <si>
    <t>：Items that NG is 5k pcs up and Budo is less than 80%</t>
  </si>
  <si>
    <t>ＨＯＰＴ管理</t>
    <rPh sb="4" eb="6">
      <t>かんり</t>
    </rPh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</si>
</sst>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yyyy&quot;年&quot;m&quot;月&quot;;@"/>
    <numFmt numFmtId="166" formatCode="_-* #,##0_-;\-* #,##0_-;_-* &quot;-&quot;_-;_-@_-"/>
    <numFmt numFmtId="167" formatCode="_-* #,##0.00_-;\-* #,##0.00_-;_-* &quot;-&quot;??_-;_-@_-"/>
    <numFmt numFmtId="168" formatCode="0.000%"/>
    <numFmt numFmtId="169" formatCode="_(* #,##0.0_);_(* \(#,##0.0\);_(* &quot;-&quot;??_);_(@_)"/>
  </numFmts>
  <fonts count="11">
    <font>
      <sz val="11"/>
      <color theme="1"/>
      <name val="Calibri"/>
      <family val="2"/>
      <scheme val="minor"/>
    </font>
    <font>
      <sz val="10"/>
      <name val="MS Mincho"/>
      <family val="1"/>
    </font>
    <font>
      <sz val="10"/>
      <name val="ＭＳ Ｐ明朝"/>
      <family val="1"/>
      <charset val="128"/>
    </font>
    <font>
      <sz val="10"/>
      <name val="Arial"/>
      <family val="2"/>
    </font>
    <font>
      <sz val="10"/>
      <color indexed="8"/>
      <name val="Calibri"/>
      <family val="2"/>
    </font>
    <font>
      <sz val="14"/>
      <name val="Cordia New"/>
      <family val="2"/>
    </font>
    <font>
      <sz val="10"/>
      <name val="ＭＳ Ｐ明朝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ＭＳ Ｐ明朝"/>
    </font>
    <font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2" applyFont="1" applyFill="1" applyAlignment="1"/>
    <xf numFmtId="164" fontId="2" fillId="0" borderId="0" xfId="3" applyNumberFormat="1" applyFont="1" applyFill="1" applyBorder="1" applyAlignment="1">
      <alignment horizontal="center"/>
    </xf>
    <xf numFmtId="0" fontId="2" fillId="0" borderId="0" xfId="2" applyFont="1" applyFill="1" applyAlignment="1">
      <alignment horizontal="center"/>
    </xf>
    <xf numFmtId="0" fontId="2" fillId="0" borderId="1" xfId="2" applyFont="1" applyFill="1" applyBorder="1" applyAlignment="1"/>
    <xf numFmtId="165" fontId="2" fillId="0" borderId="0" xfId="2" applyNumberFormat="1" applyFont="1" applyFill="1" applyBorder="1" applyAlignment="1">
      <alignment horizontal="center"/>
    </xf>
    <xf numFmtId="0" fontId="2" fillId="0" borderId="5" xfId="2" applyFont="1" applyFill="1" applyBorder="1" applyAlignment="1">
      <alignment horizontal="center"/>
    </xf>
    <xf numFmtId="0" fontId="2" fillId="0" borderId="20" xfId="2" applyFont="1" applyFill="1" applyBorder="1" applyAlignment="1"/>
    <xf numFmtId="0" fontId="2" fillId="0" borderId="29" xfId="2" applyFont="1" applyFill="1" applyBorder="1" applyAlignment="1"/>
    <xf numFmtId="10" fontId="0" fillId="0" borderId="0" xfId="0" applyNumberFormat="1"/>
    <xf numFmtId="10" fontId="2" fillId="3" borderId="1" xfId="3" applyNumberFormat="1" applyFont="1" applyFill="1" applyBorder="1" applyAlignment="1">
      <alignment horizontal="center"/>
    </xf>
    <xf numFmtId="10" fontId="2" fillId="3" borderId="5" xfId="3" applyNumberFormat="1" applyFont="1" applyFill="1" applyBorder="1" applyAlignment="1">
      <alignment horizontal="center"/>
    </xf>
    <xf numFmtId="10" fontId="2" fillId="0" borderId="1" xfId="3" applyNumberFormat="1" applyFont="1" applyFill="1" applyBorder="1" applyAlignment="1">
      <alignment horizontal="center"/>
    </xf>
    <xf numFmtId="10" fontId="2" fillId="0" borderId="20" xfId="3" applyNumberFormat="1" applyFont="1" applyFill="1" applyBorder="1" applyAlignment="1"/>
    <xf numFmtId="10" fontId="2" fillId="2" borderId="12" xfId="3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2" fillId="2" borderId="24" xfId="3" applyNumberFormat="1" applyFont="1" applyFill="1" applyBorder="1" applyAlignment="1">
      <alignment horizontal="center" wrapText="1"/>
    </xf>
    <xf numFmtId="10" fontId="2" fillId="0" borderId="24" xfId="3" applyNumberFormat="1" applyFont="1" applyFill="1" applyBorder="1" applyAlignment="1"/>
    <xf numFmtId="10" fontId="2" fillId="0" borderId="19" xfId="3" applyNumberFormat="1" applyFont="1" applyFill="1" applyBorder="1" applyAlignment="1"/>
    <xf numFmtId="10" fontId="2" fillId="2" borderId="24" xfId="3" applyNumberFormat="1" applyFont="1" applyFill="1" applyBorder="1" applyAlignment="1">
      <alignment horizontal="center"/>
    </xf>
    <xf numFmtId="43" fontId="0" fillId="0" borderId="0" xfId="13" applyFont="1"/>
    <xf numFmtId="43" fontId="2" fillId="4" borderId="6" xfId="13" applyFont="1" applyFill="1" applyBorder="1" applyAlignment="1">
      <alignment horizontal="center"/>
    </xf>
    <xf numFmtId="43" fontId="2" fillId="4" borderId="28" xfId="13" applyFont="1" applyFill="1" applyBorder="1" applyAlignment="1">
      <alignment horizontal="center"/>
    </xf>
    <xf numFmtId="43" fontId="2" fillId="4" borderId="22" xfId="13" applyFont="1" applyFill="1" applyBorder="1" applyAlignment="1">
      <alignment horizontal="center"/>
    </xf>
    <xf numFmtId="43" fontId="3" fillId="4" borderId="9" xfId="13" applyFont="1" applyFill="1" applyBorder="1" applyAlignment="1">
      <alignment horizontal="center" vertical="center"/>
    </xf>
    <xf numFmtId="43" fontId="2" fillId="5" borderId="7" xfId="13" applyFont="1" applyFill="1" applyBorder="1" applyAlignment="1">
      <alignment horizontal="center"/>
    </xf>
    <xf numFmtId="43" fontId="2" fillId="5" borderId="10" xfId="13" applyFont="1" applyFill="1" applyBorder="1" applyAlignment="1">
      <alignment horizontal="center"/>
    </xf>
    <xf numFmtId="43" fontId="2" fillId="6" borderId="7" xfId="13" applyFont="1" applyFill="1" applyBorder="1" applyAlignment="1">
      <alignment horizontal="center"/>
    </xf>
    <xf numFmtId="43" fontId="2" fillId="6" borderId="8" xfId="13" applyFont="1" applyFill="1" applyBorder="1" applyAlignment="1">
      <alignment horizontal="center"/>
    </xf>
    <xf numFmtId="43" fontId="2" fillId="6" borderId="10" xfId="13" applyFont="1" applyFill="1" applyBorder="1" applyAlignment="1">
      <alignment horizontal="center"/>
    </xf>
    <xf numFmtId="43" fontId="2" fillId="7" borderId="23" xfId="13" applyFont="1" applyFill="1" applyBorder="1" applyAlignment="1">
      <alignment horizontal="center"/>
    </xf>
    <xf numFmtId="43" fontId="2" fillId="0" borderId="27" xfId="13" applyFont="1" applyFill="1" applyBorder="1" applyAlignment="1"/>
    <xf numFmtId="43" fontId="2" fillId="0" borderId="15" xfId="13" applyFont="1" applyFill="1" applyBorder="1" applyAlignment="1"/>
    <xf numFmtId="43" fontId="2" fillId="0" borderId="17" xfId="13" applyFont="1" applyFill="1" applyBorder="1" applyAlignment="1"/>
    <xf numFmtId="43" fontId="2" fillId="0" borderId="18" xfId="13" applyFont="1" applyFill="1" applyBorder="1" applyAlignment="1"/>
    <xf numFmtId="43" fontId="2" fillId="0" borderId="13" xfId="13" applyFont="1" applyFill="1" applyBorder="1" applyAlignment="1"/>
    <xf numFmtId="43" fontId="2" fillId="0" borderId="19" xfId="13" applyFont="1" applyFill="1" applyBorder="1" applyAlignment="1"/>
    <xf numFmtId="43" fontId="2" fillId="0" borderId="20" xfId="13" applyFont="1" applyFill="1" applyBorder="1" applyAlignment="1"/>
    <xf numFmtId="0" fontId="8" fillId="0" borderId="0" xfId="0" applyFont="1"/>
    <xf numFmtId="43" fontId="2" fillId="4" borderId="23" xfId="13" applyFont="1" applyFill="1" applyBorder="1" applyAlignment="1">
      <alignment horizontal="center"/>
    </xf>
    <xf numFmtId="43" fontId="2" fillId="0" borderId="21" xfId="13" applyFont="1" applyFill="1" applyBorder="1" applyAlignment="1"/>
    <xf numFmtId="43" fontId="2" fillId="4" borderId="40" xfId="13" applyFont="1" applyFill="1" applyBorder="1" applyAlignment="1">
      <alignment horizontal="center"/>
    </xf>
    <xf numFmtId="43" fontId="2" fillId="5" borderId="23" xfId="13" applyFont="1" applyFill="1" applyBorder="1" applyAlignment="1">
      <alignment horizontal="center"/>
    </xf>
    <xf numFmtId="43" fontId="2" fillId="0" borderId="48" xfId="13" applyFont="1" applyFill="1" applyBorder="1" applyAlignment="1"/>
    <xf numFmtId="37" fontId="2" fillId="0" borderId="25" xfId="13" applyNumberFormat="1" applyFont="1" applyFill="1" applyBorder="1" applyAlignment="1"/>
    <xf numFmtId="37" fontId="2" fillId="0" borderId="22" xfId="13" applyNumberFormat="1" applyFont="1" applyFill="1" applyBorder="1" applyAlignment="1"/>
    <xf numFmtId="37" fontId="2" fillId="0" borderId="8" xfId="13" applyNumberFormat="1" applyFont="1" applyFill="1" applyBorder="1" applyAlignment="1"/>
    <xf numFmtId="37" fontId="2" fillId="0" borderId="10" xfId="13" applyNumberFormat="1" applyFont="1" applyFill="1" applyBorder="1" applyAlignment="1"/>
    <xf numFmtId="37" fontId="2" fillId="0" borderId="7" xfId="13" applyNumberFormat="1" applyFont="1" applyFill="1" applyBorder="1" applyAlignment="1"/>
    <xf numFmtId="37" fontId="2" fillId="0" borderId="23" xfId="13" applyNumberFormat="1" applyFont="1" applyFill="1" applyBorder="1" applyAlignment="1"/>
    <xf numFmtId="37" fontId="2" fillId="0" borderId="11" xfId="13" applyNumberFormat="1" applyFont="1" applyFill="1" applyBorder="1" applyAlignment="1"/>
    <xf numFmtId="37" fontId="2" fillId="0" borderId="30" xfId="13" applyNumberFormat="1" applyFont="1" applyFill="1" applyBorder="1" applyAlignment="1"/>
    <xf numFmtId="37" fontId="2" fillId="0" borderId="31" xfId="13" applyNumberFormat="1" applyFont="1" applyFill="1" applyBorder="1" applyAlignment="1"/>
    <xf numFmtId="37" fontId="2" fillId="0" borderId="32" xfId="13" applyNumberFormat="1" applyFont="1" applyFill="1" applyBorder="1" applyAlignment="1"/>
    <xf numFmtId="37" fontId="2" fillId="0" borderId="33" xfId="13" applyNumberFormat="1" applyFont="1" applyFill="1" applyBorder="1" applyAlignment="1"/>
    <xf numFmtId="37" fontId="2" fillId="0" borderId="34" xfId="13" applyNumberFormat="1" applyFont="1" applyFill="1" applyBorder="1" applyAlignment="1"/>
    <xf numFmtId="37" fontId="2" fillId="0" borderId="44" xfId="13" applyNumberFormat="1" applyFont="1" applyFill="1" applyBorder="1" applyAlignment="1"/>
    <xf numFmtId="37" fontId="2" fillId="0" borderId="35" xfId="13" applyNumberFormat="1" applyFont="1" applyFill="1" applyBorder="1" applyAlignment="1"/>
    <xf numFmtId="37" fontId="2" fillId="0" borderId="26" xfId="13" applyNumberFormat="1" applyFont="1" applyFill="1" applyBorder="1" applyAlignment="1"/>
    <xf numFmtId="37" fontId="2" fillId="0" borderId="27" xfId="13" applyNumberFormat="1" applyFont="1" applyFill="1" applyBorder="1" applyAlignment="1"/>
    <xf numFmtId="37" fontId="2" fillId="0" borderId="15" xfId="13" applyNumberFormat="1" applyFont="1" applyFill="1" applyBorder="1" applyAlignment="1"/>
    <xf numFmtId="37" fontId="2" fillId="0" borderId="17" xfId="13" applyNumberFormat="1" applyFont="1" applyFill="1" applyBorder="1" applyAlignment="1"/>
    <xf numFmtId="37" fontId="2" fillId="0" borderId="14" xfId="13" applyNumberFormat="1" applyFont="1" applyFill="1" applyBorder="1" applyAlignment="1"/>
    <xf numFmtId="37" fontId="2" fillId="0" borderId="21" xfId="13" applyNumberFormat="1" applyFont="1" applyFill="1" applyBorder="1" applyAlignment="1"/>
    <xf numFmtId="37" fontId="2" fillId="0" borderId="18" xfId="13" applyNumberFormat="1" applyFont="1" applyFill="1" applyBorder="1" applyAlignment="1"/>
    <xf numFmtId="37" fontId="2" fillId="0" borderId="6" xfId="13" applyNumberFormat="1" applyFont="1" applyFill="1" applyBorder="1" applyAlignment="1"/>
    <xf numFmtId="37" fontId="2" fillId="0" borderId="45" xfId="13" applyNumberFormat="1" applyFont="1" applyFill="1" applyBorder="1" applyAlignment="1"/>
    <xf numFmtId="37" fontId="2" fillId="0" borderId="46" xfId="13" applyNumberFormat="1" applyFont="1" applyFill="1" applyBorder="1" applyAlignment="1"/>
    <xf numFmtId="37" fontId="2" fillId="0" borderId="24" xfId="13" applyNumberFormat="1" applyFont="1" applyFill="1" applyBorder="1" applyAlignment="1"/>
    <xf numFmtId="37" fontId="2" fillId="0" borderId="1" xfId="13" applyNumberFormat="1" applyFont="1" applyFill="1" applyBorder="1" applyAlignment="1"/>
    <xf numFmtId="37" fontId="2" fillId="0" borderId="37" xfId="13" applyNumberFormat="1" applyFont="1" applyFill="1" applyBorder="1" applyAlignment="1"/>
    <xf numFmtId="37" fontId="2" fillId="0" borderId="47" xfId="13" applyNumberFormat="1" applyFont="1" applyFill="1" applyBorder="1" applyAlignment="1"/>
    <xf numFmtId="37" fontId="2" fillId="0" borderId="36" xfId="13" applyNumberFormat="1" applyFont="1" applyFill="1" applyBorder="1" applyAlignment="1"/>
    <xf numFmtId="37" fontId="2" fillId="0" borderId="29" xfId="13" applyNumberFormat="1" applyFont="1" applyFill="1" applyBorder="1" applyAlignment="1"/>
    <xf numFmtId="41" fontId="2" fillId="0" borderId="23" xfId="3" applyNumberFormat="1" applyFont="1" applyFill="1" applyBorder="1" applyAlignment="1">
      <alignment horizontal="center"/>
    </xf>
    <xf numFmtId="41" fontId="2" fillId="0" borderId="0" xfId="3" applyNumberFormat="1" applyFont="1" applyFill="1" applyBorder="1" applyAlignment="1">
      <alignment horizontal="center"/>
    </xf>
    <xf numFmtId="41" fontId="2" fillId="0" borderId="21" xfId="3" applyNumberFormat="1" applyFont="1" applyFill="1" applyBorder="1" applyAlignment="1">
      <alignment horizontal="center"/>
    </xf>
    <xf numFmtId="41" fontId="2" fillId="0" borderId="23" xfId="2" applyNumberFormat="1" applyFont="1" applyFill="1" applyBorder="1" applyAlignment="1">
      <alignment horizontal="center"/>
    </xf>
    <xf numFmtId="41" fontId="2" fillId="0" borderId="0" xfId="2" applyNumberFormat="1" applyFont="1" applyFill="1" applyBorder="1" applyAlignment="1">
      <alignment horizontal="center"/>
    </xf>
    <xf numFmtId="41" fontId="2" fillId="0" borderId="21" xfId="2" applyNumberFormat="1" applyFont="1" applyFill="1" applyBorder="1" applyAlignment="1">
      <alignment horizontal="center"/>
    </xf>
    <xf numFmtId="43" fontId="8" fillId="0" borderId="0" xfId="13" applyFont="1" applyAlignment="1">
      <alignment horizontal="center"/>
    </xf>
    <xf numFmtId="10" fontId="8" fillId="0" borderId="0" xfId="0" applyNumberFormat="1" applyFont="1" applyAlignment="1">
      <alignment horizontal="center"/>
    </xf>
    <xf numFmtId="39" fontId="10" fillId="0" borderId="0" xfId="13" applyNumberFormat="1" applyFont="1"/>
    <xf numFmtId="165" fontId="9" fillId="0" borderId="0" xfId="0" applyNumberFormat="1" applyFont="1"/>
    <xf numFmtId="164" fontId="2" fillId="0" borderId="36" xfId="3" applyNumberFormat="1" applyFont="1" applyFill="1" applyBorder="1" applyAlignment="1"/>
    <xf numFmtId="164" fontId="2" fillId="0" borderId="24" xfId="3" applyNumberFormat="1" applyFont="1" applyFill="1" applyBorder="1" applyAlignment="1"/>
    <xf numFmtId="164" fontId="2" fillId="0" borderId="19" xfId="3" applyNumberFormat="1" applyFont="1" applyFill="1" applyBorder="1" applyAlignment="1"/>
    <xf numFmtId="164" fontId="0" fillId="0" borderId="0" xfId="0" applyNumberFormat="1"/>
    <xf numFmtId="164" fontId="2" fillId="0" borderId="29" xfId="3" applyNumberFormat="1" applyFont="1" applyFill="1" applyBorder="1" applyAlignment="1">
      <alignment horizontal="center"/>
    </xf>
    <xf numFmtId="0" fontId="6" fillId="8" borderId="39" xfId="1" applyFont="1" applyFill="1" applyBorder="1" applyAlignment="1"/>
    <xf numFmtId="0" fontId="6" fillId="8" borderId="40" xfId="1" applyFont="1" applyFill="1" applyBorder="1" applyAlignment="1"/>
    <xf numFmtId="43" fontId="0" fillId="8" borderId="40" xfId="13" applyFont="1" applyFill="1" applyBorder="1"/>
    <xf numFmtId="164" fontId="0" fillId="8" borderId="41" xfId="0" applyNumberFormat="1" applyFill="1" applyBorder="1"/>
    <xf numFmtId="164" fontId="0" fillId="8" borderId="38" xfId="0" applyNumberFormat="1" applyFill="1" applyBorder="1"/>
    <xf numFmtId="168" fontId="0" fillId="0" borderId="0" xfId="0" applyNumberFormat="1"/>
    <xf numFmtId="164" fontId="10" fillId="0" borderId="0" xfId="0" applyNumberFormat="1" applyFont="1"/>
    <xf numFmtId="169" fontId="0" fillId="0" borderId="0" xfId="13" applyNumberFormat="1" applyFont="1"/>
    <xf numFmtId="164" fontId="2" fillId="0" borderId="0" xfId="3" applyNumberFormat="1" applyFont="1" applyFill="1" applyAlignment="1"/>
    <xf numFmtId="43" fontId="0" fillId="9" borderId="49" xfId="13" applyFont="1" applyFill="1" applyBorder="1"/>
    <xf numFmtId="43" fontId="3" fillId="5" borderId="8" xfId="13" applyFont="1" applyFill="1" applyBorder="1" applyAlignment="1">
      <alignment horizontal="center" vertical="center"/>
    </xf>
    <xf numFmtId="43" fontId="3" fillId="5" borderId="15" xfId="13" applyFont="1" applyFill="1" applyBorder="1" applyAlignment="1">
      <alignment horizontal="center" vertical="center"/>
    </xf>
    <xf numFmtId="43" fontId="3" fillId="7" borderId="11" xfId="13" applyFont="1" applyFill="1" applyBorder="1" applyAlignment="1">
      <alignment horizontal="center" vertical="center"/>
    </xf>
    <xf numFmtId="43" fontId="3" fillId="7" borderId="18" xfId="13" applyFont="1" applyFill="1" applyBorder="1" applyAlignment="1">
      <alignment horizontal="center" vertical="center"/>
    </xf>
    <xf numFmtId="43" fontId="3" fillId="4" borderId="6" xfId="13" applyFont="1" applyFill="1" applyBorder="1" applyAlignment="1">
      <alignment horizontal="center" vertical="center"/>
    </xf>
    <xf numFmtId="43" fontId="3" fillId="4" borderId="13" xfId="13" applyFont="1" applyFill="1" applyBorder="1" applyAlignment="1">
      <alignment horizontal="center" vertical="center"/>
    </xf>
    <xf numFmtId="43" fontId="3" fillId="4" borderId="1" xfId="13" applyFont="1" applyFill="1" applyBorder="1" applyAlignment="1">
      <alignment horizontal="center" vertical="center"/>
    </xf>
    <xf numFmtId="43" fontId="3" fillId="4" borderId="20" xfId="13" applyFont="1" applyFill="1" applyBorder="1" applyAlignment="1">
      <alignment horizontal="center" vertical="center"/>
    </xf>
    <xf numFmtId="43" fontId="3" fillId="4" borderId="9" xfId="13" applyFont="1" applyFill="1" applyBorder="1" applyAlignment="1">
      <alignment horizontal="center" vertical="center"/>
    </xf>
    <xf numFmtId="43" fontId="3" fillId="4" borderId="16" xfId="13" applyFont="1" applyFill="1" applyBorder="1" applyAlignment="1">
      <alignment horizontal="center" vertical="center"/>
    </xf>
    <xf numFmtId="43" fontId="3" fillId="6" borderId="8" xfId="13" applyFont="1" applyFill="1" applyBorder="1" applyAlignment="1">
      <alignment horizontal="center" vertical="center"/>
    </xf>
    <xf numFmtId="43" fontId="3" fillId="6" borderId="15" xfId="13" applyFont="1" applyFill="1" applyBorder="1" applyAlignment="1">
      <alignment horizontal="center" vertical="center"/>
    </xf>
    <xf numFmtId="43" fontId="3" fillId="4" borderId="42" xfId="13" applyFont="1" applyFill="1" applyBorder="1" applyAlignment="1">
      <alignment horizontal="center" vertical="center"/>
    </xf>
    <xf numFmtId="43" fontId="3" fillId="4" borderId="43" xfId="13" applyFont="1" applyFill="1" applyBorder="1" applyAlignment="1">
      <alignment horizontal="center" vertical="center"/>
    </xf>
    <xf numFmtId="43" fontId="3" fillId="6" borderId="10" xfId="13" applyFont="1" applyFill="1" applyBorder="1" applyAlignment="1">
      <alignment horizontal="center" vertical="center"/>
    </xf>
    <xf numFmtId="43" fontId="3" fillId="6" borderId="17" xfId="13" applyFont="1" applyFill="1" applyBorder="1" applyAlignment="1">
      <alignment horizontal="center" vertical="center"/>
    </xf>
    <xf numFmtId="43" fontId="3" fillId="5" borderId="10" xfId="13" applyFont="1" applyFill="1" applyBorder="1" applyAlignment="1">
      <alignment horizontal="center" vertical="center"/>
    </xf>
    <xf numFmtId="43" fontId="3" fillId="5" borderId="17" xfId="13" applyFont="1" applyFill="1" applyBorder="1" applyAlignment="1">
      <alignment horizontal="center" vertical="center"/>
    </xf>
    <xf numFmtId="43" fontId="3" fillId="6" borderId="7" xfId="13" applyFont="1" applyFill="1" applyBorder="1" applyAlignment="1">
      <alignment horizontal="center" vertical="center"/>
    </xf>
    <xf numFmtId="43" fontId="3" fillId="6" borderId="14" xfId="13" applyFont="1" applyFill="1" applyBorder="1" applyAlignment="1">
      <alignment horizontal="center" vertical="center"/>
    </xf>
    <xf numFmtId="165" fontId="2" fillId="2" borderId="2" xfId="2" applyNumberFormat="1" applyFont="1" applyFill="1" applyBorder="1" applyAlignment="1">
      <alignment horizontal="center"/>
    </xf>
    <xf numFmtId="165" fontId="2" fillId="2" borderId="3" xfId="2" applyNumberFormat="1" applyFont="1" applyFill="1" applyBorder="1" applyAlignment="1">
      <alignment horizontal="center"/>
    </xf>
    <xf numFmtId="165" fontId="2" fillId="2" borderId="4" xfId="2" applyNumberFormat="1" applyFont="1" applyFill="1" applyBorder="1" applyAlignment="1">
      <alignment horizontal="center"/>
    </xf>
    <xf numFmtId="165" fontId="2" fillId="2" borderId="23" xfId="2" applyNumberFormat="1" applyFont="1" applyFill="1" applyBorder="1" applyAlignment="1">
      <alignment horizontal="center"/>
    </xf>
    <xf numFmtId="43" fontId="3" fillId="4" borderId="22" xfId="13" applyFont="1" applyFill="1" applyBorder="1" applyAlignment="1">
      <alignment horizontal="center" vertical="center"/>
    </xf>
    <xf numFmtId="43" fontId="3" fillId="4" borderId="27" xfId="13" applyFont="1" applyFill="1" applyBorder="1" applyAlignment="1">
      <alignment horizontal="center" vertical="center"/>
    </xf>
    <xf numFmtId="43" fontId="3" fillId="5" borderId="7" xfId="13" applyFont="1" applyFill="1" applyBorder="1" applyAlignment="1">
      <alignment horizontal="center" vertical="center"/>
    </xf>
    <xf numFmtId="43" fontId="3" fillId="5" borderId="14" xfId="13" applyFont="1" applyFill="1" applyBorder="1" applyAlignment="1">
      <alignment horizontal="center" vertical="center"/>
    </xf>
    <xf numFmtId="43" fontId="3" fillId="4" borderId="7" xfId="13" applyFont="1" applyFill="1" applyBorder="1" applyAlignment="1">
      <alignment horizontal="center" vertical="center"/>
    </xf>
    <xf numFmtId="43" fontId="3" fillId="4" borderId="14" xfId="13" applyFont="1" applyFill="1" applyBorder="1" applyAlignment="1">
      <alignment horizontal="center" vertical="center"/>
    </xf>
  </cellXfs>
  <cellStyles count="14">
    <cellStyle name="Comma" xfId="13" builtinId="3"/>
    <cellStyle name="Comma [0] 2" xfId="4"/>
    <cellStyle name="Comma [0] 2 2" xfId="7"/>
    <cellStyle name="Comma [0] 3" xfId="6"/>
    <cellStyle name="Comma [0] 4" xfId="8"/>
    <cellStyle name="Comma 2" xfId="9"/>
    <cellStyle name="Comma 2 2" xfId="10"/>
    <cellStyle name="Comma 3" xfId="11"/>
    <cellStyle name="Normal" xfId="0" builtinId="0"/>
    <cellStyle name="Normal 2" xfId="2"/>
    <cellStyle name="Normal_Compare" xfId="1"/>
    <cellStyle name="Percent 2" xfId="3"/>
    <cellStyle name="Percent 3" xfId="5"/>
    <cellStyle name="Percent 4" xfId="12"/>
  </cellStyles>
  <dxfs count="9"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abSelected="1" zoomScale="80" zoomScaleNormal="80" workbookViewId="0">
      <pane xSplit="3" ySplit="7" topLeftCell="S8" activePane="bottomRight" state="frozen"/>
      <selection pane="topRight" activeCell="D1" sqref="D1"/>
      <selection pane="bottomLeft" activeCell="A8" sqref="A8"/>
      <selection pane="bottomRight" activeCell="U21" sqref="U21"/>
    </sheetView>
  </sheetViews>
  <sheetFormatPr defaultRowHeight="15"/>
  <cols>
    <col min="1" max="1" width="4.28515625" customWidth="1"/>
    <col min="2" max="2" width="29.5703125" customWidth="1"/>
    <col min="3" max="3" width="20.28515625" customWidth="1"/>
    <col min="4" max="4" width="15.42578125" style="20" customWidth="1"/>
    <col min="5" max="5" width="15.28515625" style="20" customWidth="1"/>
    <col min="6" max="7" width="15.42578125" style="20" customWidth="1"/>
    <col min="8" max="10" width="12.85546875" style="20" customWidth="1"/>
    <col min="11" max="17" width="17.7109375" style="20" customWidth="1"/>
    <col min="18" max="18" width="12.28515625" style="20" bestFit="1" customWidth="1"/>
    <col min="19" max="19" width="20.42578125" style="9" bestFit="1" customWidth="1"/>
    <col min="20" max="20" width="10.85546875" bestFit="1" customWidth="1"/>
    <col min="21" max="24" width="16.140625" style="20" customWidth="1"/>
    <col min="25" max="25" width="12" style="20" bestFit="1" customWidth="1"/>
    <col min="26" max="26" width="12" style="20" customWidth="1"/>
    <col min="27" max="27" width="10" style="20" bestFit="1" customWidth="1"/>
    <col min="28" max="34" width="13.5703125" style="20" customWidth="1"/>
    <col min="35" max="35" width="12.28515625" style="20" bestFit="1" customWidth="1"/>
    <col min="36" max="36" width="20.42578125" style="9" bestFit="1" customWidth="1"/>
    <col min="38" max="38" width="8.42578125" style="9" bestFit="1" customWidth="1"/>
  </cols>
  <sheetData>
    <row r="1" spans="1:38">
      <c r="A1" s="83"/>
    </row>
    <row r="2" spans="1:38">
      <c r="AF2" s="98"/>
      <c r="AG2" s="97" t="s">
        <v>45</v>
      </c>
      <c r="AH2" s="97"/>
      <c r="AI2" s="97"/>
      <c r="AJ2" s="97"/>
      <c r="AK2" s="3"/>
      <c r="AL2" s="97" t="s">
        <v>46</v>
      </c>
    </row>
    <row r="3" spans="1:38" ht="15.75" thickBot="1"/>
    <row r="4" spans="1:38" s="1" customFormat="1" ht="12.75" thickBot="1">
      <c r="B4" s="4"/>
      <c r="C4" s="4"/>
      <c r="D4" s="119" t="s">
        <v>43</v>
      </c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1"/>
      <c r="T4" s="5"/>
      <c r="U4" s="119" t="s">
        <v>44</v>
      </c>
      <c r="V4" s="120"/>
      <c r="W4" s="122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1"/>
      <c r="AK4" s="3"/>
      <c r="AL4" s="10"/>
    </row>
    <row r="5" spans="1:38" s="3" customFormat="1" ht="15" customHeight="1">
      <c r="B5" s="6"/>
      <c r="C5" s="6"/>
      <c r="D5" s="103" t="s">
        <v>0</v>
      </c>
      <c r="E5" s="127" t="s">
        <v>1</v>
      </c>
      <c r="F5" s="123" t="s">
        <v>32</v>
      </c>
      <c r="G5" s="107" t="s">
        <v>2</v>
      </c>
      <c r="H5" s="125" t="s">
        <v>3</v>
      </c>
      <c r="I5" s="99" t="s">
        <v>41</v>
      </c>
      <c r="J5" s="115" t="s">
        <v>4</v>
      </c>
      <c r="K5" s="117" t="s">
        <v>5</v>
      </c>
      <c r="L5" s="109" t="s">
        <v>6</v>
      </c>
      <c r="M5" s="109" t="s">
        <v>7</v>
      </c>
      <c r="N5" s="109" t="s">
        <v>8</v>
      </c>
      <c r="O5" s="109" t="s">
        <v>9</v>
      </c>
      <c r="P5" s="109" t="s">
        <v>10</v>
      </c>
      <c r="Q5" s="113" t="s">
        <v>11</v>
      </c>
      <c r="R5" s="101" t="s">
        <v>12</v>
      </c>
      <c r="S5" s="14" t="s">
        <v>13</v>
      </c>
      <c r="T5" s="2"/>
      <c r="U5" s="103" t="s">
        <v>0</v>
      </c>
      <c r="V5" s="111" t="s">
        <v>1</v>
      </c>
      <c r="W5" s="105" t="s">
        <v>40</v>
      </c>
      <c r="X5" s="107" t="s">
        <v>2</v>
      </c>
      <c r="Y5" s="125" t="s">
        <v>3</v>
      </c>
      <c r="Z5" s="99" t="s">
        <v>41</v>
      </c>
      <c r="AA5" s="115" t="s">
        <v>4</v>
      </c>
      <c r="AB5" s="117" t="s">
        <v>5</v>
      </c>
      <c r="AC5" s="109" t="s">
        <v>6</v>
      </c>
      <c r="AD5" s="109" t="s">
        <v>7</v>
      </c>
      <c r="AE5" s="109" t="s">
        <v>8</v>
      </c>
      <c r="AF5" s="109" t="s">
        <v>9</v>
      </c>
      <c r="AG5" s="109" t="s">
        <v>10</v>
      </c>
      <c r="AH5" s="113" t="s">
        <v>11</v>
      </c>
      <c r="AI5" s="101" t="s">
        <v>12</v>
      </c>
      <c r="AJ5" s="14" t="s">
        <v>13</v>
      </c>
      <c r="AL5" s="11" t="s">
        <v>14</v>
      </c>
    </row>
    <row r="6" spans="1:38" s="3" customFormat="1" ht="15.75" customHeight="1" thickBot="1">
      <c r="B6" s="6"/>
      <c r="C6" s="6"/>
      <c r="D6" s="104"/>
      <c r="E6" s="128"/>
      <c r="F6" s="124"/>
      <c r="G6" s="108"/>
      <c r="H6" s="126"/>
      <c r="I6" s="100"/>
      <c r="J6" s="116"/>
      <c r="K6" s="118"/>
      <c r="L6" s="110"/>
      <c r="M6" s="110"/>
      <c r="N6" s="110"/>
      <c r="O6" s="110"/>
      <c r="P6" s="110"/>
      <c r="Q6" s="114"/>
      <c r="R6" s="102"/>
      <c r="S6" s="15" t="s">
        <v>15</v>
      </c>
      <c r="T6" s="2"/>
      <c r="U6" s="104"/>
      <c r="V6" s="112"/>
      <c r="W6" s="106"/>
      <c r="X6" s="108"/>
      <c r="Y6" s="126"/>
      <c r="Z6" s="100"/>
      <c r="AA6" s="116"/>
      <c r="AB6" s="118"/>
      <c r="AC6" s="110"/>
      <c r="AD6" s="110"/>
      <c r="AE6" s="110"/>
      <c r="AF6" s="110"/>
      <c r="AG6" s="110"/>
      <c r="AH6" s="114"/>
      <c r="AI6" s="102"/>
      <c r="AJ6" s="15" t="s">
        <v>15</v>
      </c>
      <c r="AL6" s="11" t="s">
        <v>16</v>
      </c>
    </row>
    <row r="7" spans="1:38" s="3" customFormat="1" ht="21.75" customHeight="1" thickBot="1">
      <c r="B7" s="6"/>
      <c r="C7" s="6"/>
      <c r="D7" s="21" t="s">
        <v>17</v>
      </c>
      <c r="E7" s="22" t="s">
        <v>18</v>
      </c>
      <c r="F7" s="23" t="s">
        <v>19</v>
      </c>
      <c r="G7" s="24" t="s">
        <v>20</v>
      </c>
      <c r="H7" s="25" t="s">
        <v>21</v>
      </c>
      <c r="I7" s="42" t="s">
        <v>42</v>
      </c>
      <c r="J7" s="26" t="s">
        <v>22</v>
      </c>
      <c r="K7" s="27" t="s">
        <v>23</v>
      </c>
      <c r="L7" s="28" t="s">
        <v>24</v>
      </c>
      <c r="M7" s="28" t="s">
        <v>25</v>
      </c>
      <c r="N7" s="28" t="s">
        <v>26</v>
      </c>
      <c r="O7" s="28" t="s">
        <v>27</v>
      </c>
      <c r="P7" s="28" t="s">
        <v>28</v>
      </c>
      <c r="Q7" s="29" t="s">
        <v>29</v>
      </c>
      <c r="R7" s="30" t="s">
        <v>30</v>
      </c>
      <c r="S7" s="19" t="s">
        <v>31</v>
      </c>
      <c r="T7" s="2"/>
      <c r="U7" s="21" t="s">
        <v>17</v>
      </c>
      <c r="V7" s="39" t="s">
        <v>18</v>
      </c>
      <c r="W7" s="41" t="s">
        <v>19</v>
      </c>
      <c r="X7" s="24" t="s">
        <v>20</v>
      </c>
      <c r="Y7" s="25" t="s">
        <v>21</v>
      </c>
      <c r="Z7" s="42" t="s">
        <v>42</v>
      </c>
      <c r="AA7" s="26" t="s">
        <v>22</v>
      </c>
      <c r="AB7" s="27" t="s">
        <v>23</v>
      </c>
      <c r="AC7" s="28" t="s">
        <v>24</v>
      </c>
      <c r="AD7" s="28" t="s">
        <v>25</v>
      </c>
      <c r="AE7" s="28" t="s">
        <v>26</v>
      </c>
      <c r="AF7" s="28" t="s">
        <v>27</v>
      </c>
      <c r="AG7" s="28" t="s">
        <v>28</v>
      </c>
      <c r="AH7" s="29" t="s">
        <v>29</v>
      </c>
      <c r="AI7" s="30" t="s">
        <v>30</v>
      </c>
      <c r="AJ7" s="16" t="s">
        <v>31</v>
      </c>
      <c r="AL7" s="11"/>
    </row>
    <row r="8" spans="1:38" s="1" customFormat="1" ht="12">
      <c r="B8" s="4"/>
      <c r="C8" s="4"/>
      <c r="D8" s="44"/>
      <c r="E8" s="45"/>
      <c r="F8" s="46"/>
      <c r="G8" s="47"/>
      <c r="H8" s="48"/>
      <c r="I8" s="49"/>
      <c r="J8" s="47"/>
      <c r="K8" s="48"/>
      <c r="L8" s="46"/>
      <c r="M8" s="46"/>
      <c r="N8" s="46"/>
      <c r="O8" s="46"/>
      <c r="P8" s="46"/>
      <c r="Q8" s="47"/>
      <c r="R8" s="50"/>
      <c r="S8" s="85"/>
      <c r="T8" s="74"/>
      <c r="U8" s="65"/>
      <c r="V8" s="49"/>
      <c r="W8" s="66"/>
      <c r="X8" s="45"/>
      <c r="Y8" s="46"/>
      <c r="Z8" s="67"/>
      <c r="AA8" s="47"/>
      <c r="AB8" s="68"/>
      <c r="AC8" s="69"/>
      <c r="AD8" s="69"/>
      <c r="AE8" s="69"/>
      <c r="AF8" s="69"/>
      <c r="AG8" s="69"/>
      <c r="AH8" s="65"/>
      <c r="AI8" s="50"/>
      <c r="AJ8" s="17"/>
      <c r="AK8" s="77"/>
      <c r="AL8" s="12"/>
    </row>
    <row r="9" spans="1:38" s="1" customFormat="1" ht="12">
      <c r="B9" s="8"/>
      <c r="C9" s="8"/>
      <c r="D9" s="51"/>
      <c r="E9" s="52"/>
      <c r="F9" s="53"/>
      <c r="G9" s="54"/>
      <c r="H9" s="55"/>
      <c r="I9" s="56"/>
      <c r="J9" s="54"/>
      <c r="K9" s="55"/>
      <c r="L9" s="53"/>
      <c r="M9" s="53"/>
      <c r="N9" s="53"/>
      <c r="O9" s="53"/>
      <c r="P9" s="53"/>
      <c r="Q9" s="54"/>
      <c r="R9" s="57"/>
      <c r="S9" s="84"/>
      <c r="T9" s="75"/>
      <c r="U9" s="70"/>
      <c r="V9" s="56"/>
      <c r="W9" s="53"/>
      <c r="X9" s="52"/>
      <c r="Y9" s="53"/>
      <c r="Z9" s="71"/>
      <c r="AA9" s="54"/>
      <c r="AB9" s="72"/>
      <c r="AC9" s="73"/>
      <c r="AD9" s="73"/>
      <c r="AE9" s="73"/>
      <c r="AF9" s="73"/>
      <c r="AG9" s="73"/>
      <c r="AH9" s="70"/>
      <c r="AI9" s="57"/>
      <c r="AJ9" s="84"/>
      <c r="AK9" s="78"/>
      <c r="AL9" s="88">
        <f>AJ9-S9</f>
        <v>0</v>
      </c>
    </row>
    <row r="10" spans="1:38" s="1" customFormat="1" ht="12">
      <c r="B10" s="8"/>
      <c r="C10" s="8"/>
      <c r="D10" s="51"/>
      <c r="E10" s="52"/>
      <c r="F10" s="53"/>
      <c r="G10" s="54"/>
      <c r="H10" s="55"/>
      <c r="I10" s="56"/>
      <c r="J10" s="54"/>
      <c r="K10" s="55"/>
      <c r="L10" s="53"/>
      <c r="M10" s="53"/>
      <c r="N10" s="53"/>
      <c r="O10" s="53"/>
      <c r="P10" s="53"/>
      <c r="Q10" s="54"/>
      <c r="R10" s="57"/>
      <c r="S10" s="84"/>
      <c r="T10" s="75"/>
      <c r="U10" s="70"/>
      <c r="V10" s="56"/>
      <c r="W10" s="53"/>
      <c r="X10" s="52"/>
      <c r="Y10" s="53"/>
      <c r="Z10" s="71"/>
      <c r="AA10" s="54"/>
      <c r="AB10" s="72"/>
      <c r="AC10" s="73"/>
      <c r="AD10" s="73"/>
      <c r="AE10" s="73"/>
      <c r="AF10" s="73"/>
      <c r="AG10" s="73"/>
      <c r="AH10" s="70"/>
      <c r="AI10" s="57"/>
      <c r="AJ10" s="84"/>
      <c r="AK10" s="78"/>
      <c r="AL10" s="88">
        <f>AJ10-S10</f>
        <v>0</v>
      </c>
    </row>
    <row r="11" spans="1:38" s="1" customFormat="1" ht="12">
      <c r="B11" s="8"/>
      <c r="C11" s="8"/>
      <c r="D11" s="51"/>
      <c r="E11" s="52"/>
      <c r="F11" s="53"/>
      <c r="G11" s="54"/>
      <c r="H11" s="55"/>
      <c r="I11" s="56"/>
      <c r="J11" s="54"/>
      <c r="K11" s="55"/>
      <c r="L11" s="53"/>
      <c r="M11" s="53"/>
      <c r="N11" s="53"/>
      <c r="O11" s="53"/>
      <c r="P11" s="53"/>
      <c r="Q11" s="54"/>
      <c r="R11" s="57"/>
      <c r="S11" s="84"/>
      <c r="T11" s="75"/>
      <c r="U11" s="70"/>
      <c r="V11" s="56"/>
      <c r="W11" s="53"/>
      <c r="X11" s="52"/>
      <c r="Y11" s="53"/>
      <c r="Z11" s="71"/>
      <c r="AA11" s="54"/>
      <c r="AB11" s="72"/>
      <c r="AC11" s="73"/>
      <c r="AD11" s="73"/>
      <c r="AE11" s="73"/>
      <c r="AF11" s="73"/>
      <c r="AG11" s="73"/>
      <c r="AH11" s="70"/>
      <c r="AI11" s="57"/>
      <c r="AJ11" s="84"/>
      <c r="AK11" s="78"/>
      <c r="AL11" s="88">
        <f t="shared" ref="AL10:AL11" si="0">AJ11-S11</f>
        <v>0</v>
      </c>
    </row>
    <row r="12" spans="1:38" s="1" customFormat="1" ht="12.75" thickBot="1">
      <c r="B12" s="7"/>
      <c r="C12" s="7"/>
      <c r="D12" s="58"/>
      <c r="E12" s="59"/>
      <c r="F12" s="60"/>
      <c r="G12" s="61"/>
      <c r="H12" s="62"/>
      <c r="I12" s="63"/>
      <c r="J12" s="61"/>
      <c r="K12" s="62"/>
      <c r="L12" s="60"/>
      <c r="M12" s="60"/>
      <c r="N12" s="60"/>
      <c r="O12" s="60"/>
      <c r="P12" s="60"/>
      <c r="Q12" s="61"/>
      <c r="R12" s="64"/>
      <c r="S12" s="86"/>
      <c r="T12" s="76"/>
      <c r="U12" s="35"/>
      <c r="V12" s="40"/>
      <c r="W12" s="32"/>
      <c r="X12" s="31"/>
      <c r="Y12" s="32"/>
      <c r="Z12" s="43"/>
      <c r="AA12" s="33"/>
      <c r="AB12" s="36"/>
      <c r="AC12" s="37"/>
      <c r="AD12" s="37"/>
      <c r="AE12" s="37"/>
      <c r="AF12" s="37"/>
      <c r="AG12" s="37"/>
      <c r="AH12" s="35"/>
      <c r="AI12" s="34"/>
      <c r="AJ12" s="18"/>
      <c r="AK12" s="79"/>
      <c r="AL12" s="13"/>
    </row>
    <row r="15" spans="1:38" ht="15.75" thickBot="1"/>
    <row r="16" spans="1:38" ht="15.75" thickBot="1">
      <c r="B16" s="89" t="s">
        <v>33</v>
      </c>
      <c r="C16" s="90" t="s">
        <v>34</v>
      </c>
      <c r="D16" s="91">
        <f>SUMIF($C8:$C12,"TOTAL",D8:D12)</f>
        <v>0</v>
      </c>
      <c r="E16" s="91">
        <f t="shared" ref="E16:R16" si="1">SUMIF($C8:$C12,"TOTAL",E8:E12)</f>
        <v>0</v>
      </c>
      <c r="F16" s="91">
        <f t="shared" si="1"/>
        <v>0</v>
      </c>
      <c r="G16" s="91">
        <f t="shared" si="1"/>
        <v>0</v>
      </c>
      <c r="H16" s="91">
        <f t="shared" si="1"/>
        <v>0</v>
      </c>
      <c r="I16" s="91">
        <f t="shared" si="1"/>
        <v>0</v>
      </c>
      <c r="J16" s="91">
        <f t="shared" si="1"/>
        <v>0</v>
      </c>
      <c r="K16" s="91">
        <f t="shared" si="1"/>
        <v>0</v>
      </c>
      <c r="L16" s="91">
        <f t="shared" si="1"/>
        <v>0</v>
      </c>
      <c r="M16" s="91">
        <f t="shared" si="1"/>
        <v>0</v>
      </c>
      <c r="N16" s="91">
        <f t="shared" si="1"/>
        <v>0</v>
      </c>
      <c r="O16" s="91">
        <f t="shared" si="1"/>
        <v>0</v>
      </c>
      <c r="P16" s="91">
        <f t="shared" si="1"/>
        <v>0</v>
      </c>
      <c r="Q16" s="91">
        <f t="shared" si="1"/>
        <v>0</v>
      </c>
      <c r="R16" s="91">
        <f t="shared" si="1"/>
        <v>0</v>
      </c>
      <c r="S16" s="92">
        <f>IF(J16&lt;=0,0,IF((D16+G16-R16)=0,0,J16/(D16+G16-L16-M16-N16-O16-R16)))</f>
        <v>0</v>
      </c>
      <c r="U16" s="91">
        <f>SUMIF($C8:$C12,"TOTAL",U8:U12)</f>
        <v>0</v>
      </c>
      <c r="V16" s="91">
        <f t="shared" ref="V16:AI16" si="2">SUMIF($C8:$C12,"TOTAL",V8:V12)</f>
        <v>0</v>
      </c>
      <c r="W16" s="91">
        <f t="shared" si="2"/>
        <v>0</v>
      </c>
      <c r="X16" s="91">
        <f t="shared" si="2"/>
        <v>0</v>
      </c>
      <c r="Y16" s="91">
        <f t="shared" si="2"/>
        <v>0</v>
      </c>
      <c r="Z16" s="91">
        <f t="shared" si="2"/>
        <v>0</v>
      </c>
      <c r="AA16" s="91">
        <f t="shared" si="2"/>
        <v>0</v>
      </c>
      <c r="AB16" s="91">
        <f t="shared" si="2"/>
        <v>0</v>
      </c>
      <c r="AC16" s="91">
        <f t="shared" si="2"/>
        <v>0</v>
      </c>
      <c r="AD16" s="91">
        <f t="shared" si="2"/>
        <v>0</v>
      </c>
      <c r="AE16" s="91">
        <f t="shared" si="2"/>
        <v>0</v>
      </c>
      <c r="AF16" s="91">
        <f t="shared" si="2"/>
        <v>0</v>
      </c>
      <c r="AG16" s="91">
        <f t="shared" si="2"/>
        <v>0</v>
      </c>
      <c r="AH16" s="91">
        <f>SUMIF($C8:$C12,"TOTAL",AH8:AH12)</f>
        <v>0</v>
      </c>
      <c r="AI16" s="91">
        <f t="shared" si="2"/>
        <v>0</v>
      </c>
      <c r="AJ16" s="92">
        <f>IF(AA16&lt;=0,0,IF((U16+X16-A16)=0,0,AA16/(U16+X16-AC16-AD16-AE16-AF16-AI16)))</f>
        <v>0</v>
      </c>
      <c r="AL16" s="93">
        <f>AJ16-S16</f>
        <v>0</v>
      </c>
    </row>
    <row r="18" spans="2:36">
      <c r="Q18" s="80" t="s">
        <v>37</v>
      </c>
      <c r="R18" s="80" t="s">
        <v>38</v>
      </c>
      <c r="S18" s="81" t="s">
        <v>39</v>
      </c>
      <c r="AH18" s="80" t="s">
        <v>37</v>
      </c>
      <c r="AI18" s="80" t="s">
        <v>38</v>
      </c>
      <c r="AJ18" s="81" t="s">
        <v>39</v>
      </c>
    </row>
    <row r="19" spans="2:36">
      <c r="B19" s="38" t="s">
        <v>35</v>
      </c>
      <c r="C19" s="38"/>
      <c r="Q19" s="82">
        <f>J16</f>
        <v>0</v>
      </c>
      <c r="R19" s="82">
        <f>+D16+E16-R16-L16-M16-N16-O16</f>
        <v>0</v>
      </c>
      <c r="S19" s="95" t="e">
        <f>Q19/R19</f>
        <v>#DIV/0!</v>
      </c>
      <c r="AH19" s="82">
        <f>AA16</f>
        <v>0</v>
      </c>
      <c r="AI19" s="82">
        <f>+U16+V16-AI16-AC16-AD16-AE16-AF16</f>
        <v>0</v>
      </c>
      <c r="AJ19" s="95" t="e">
        <f>AH19/AI19</f>
        <v>#DIV/0!</v>
      </c>
    </row>
    <row r="20" spans="2:36">
      <c r="B20" s="38" t="s">
        <v>36</v>
      </c>
      <c r="C20" s="38"/>
      <c r="Q20" s="82"/>
      <c r="R20" s="82"/>
      <c r="S20" s="95" t="e">
        <f>Q20/R20</f>
        <v>#DIV/0!</v>
      </c>
      <c r="AG20" s="96"/>
      <c r="AH20" s="82"/>
      <c r="AI20" s="82"/>
      <c r="AJ20" s="95" t="e">
        <f>AH20/AI20</f>
        <v>#DIV/0!</v>
      </c>
    </row>
    <row r="24" spans="2:36">
      <c r="S24" s="87"/>
    </row>
    <row r="25" spans="2:36">
      <c r="AJ25" s="94"/>
    </row>
    <row r="27" spans="2:36">
      <c r="S27" s="87"/>
    </row>
  </sheetData>
  <mergeCells count="32">
    <mergeCell ref="D4:S4"/>
    <mergeCell ref="U4:AJ4"/>
    <mergeCell ref="D5:D6"/>
    <mergeCell ref="F5:F6"/>
    <mergeCell ref="G5:G6"/>
    <mergeCell ref="H5:H6"/>
    <mergeCell ref="J5:J6"/>
    <mergeCell ref="K5:K6"/>
    <mergeCell ref="Y5:Y6"/>
    <mergeCell ref="L5:L6"/>
    <mergeCell ref="M5:M6"/>
    <mergeCell ref="N5:N6"/>
    <mergeCell ref="O5:O6"/>
    <mergeCell ref="P5:P6"/>
    <mergeCell ref="Q5:Q6"/>
    <mergeCell ref="E5:E6"/>
    <mergeCell ref="AF5:AF6"/>
    <mergeCell ref="V5:V6"/>
    <mergeCell ref="AG5:AG6"/>
    <mergeCell ref="AH5:AH6"/>
    <mergeCell ref="AI5:AI6"/>
    <mergeCell ref="AA5:AA6"/>
    <mergeCell ref="AB5:AB6"/>
    <mergeCell ref="AC5:AC6"/>
    <mergeCell ref="AD5:AD6"/>
    <mergeCell ref="AE5:AE6"/>
    <mergeCell ref="I5:I6"/>
    <mergeCell ref="Z5:Z6"/>
    <mergeCell ref="R5:R6"/>
    <mergeCell ref="U5:U6"/>
    <mergeCell ref="W5:W6"/>
    <mergeCell ref="X5:X6"/>
  </mergeCells>
  <conditionalFormatting sqref="B1:AL1 B2:AF2 B3:AL1048576">
    <cfRule type="expression" dxfId="8" priority="9">
      <formula>SEARCH("TOTAL*",$C1)</formula>
    </cfRule>
    <cfRule type="expression" dxfId="7" priority="6">
      <formula>SEARCH("通常流動　計*",$B1)</formula>
    </cfRule>
  </conditionalFormatting>
  <conditionalFormatting sqref="B11:AL11">
    <cfRule type="expression" dxfId="6" priority="2">
      <formula>IF($B11&lt;&gt;"通常流動　計",IF(OR($J11&gt;0,$AA11&gt;0),IF($C11&lt;&gt;"TOTAL",OR(AND($S11&lt;80%,$Q11&gt;=5000),AND($AJ11&lt;80%,$AH11&gt;=5000)),),),)</formula>
    </cfRule>
  </conditionalFormatting>
  <conditionalFormatting sqref="B10:AL10">
    <cfRule type="expression" dxfId="5" priority="3">
      <formula>IF($B10&lt;&gt;"通常流動　計",IF(OR($J10&gt;0,$AA10&gt;0),IF($C10&lt;&gt;"TOTAL",OR(AND($S10&lt;80%,$Q10&gt;=5000),AND($AJ10&lt;80%,$AH10&gt;=5000)),),),)</formula>
    </cfRule>
  </conditionalFormatting>
  <conditionalFormatting sqref="B9:AL9 AL10:AL11">
    <cfRule type="expression" dxfId="4" priority="4">
      <formula>IF($B9&lt;&gt;"通常流動　計",IF(OR($J9&gt;0,$AA9&gt;0),IF($C9&lt;&gt;"TOTAL",OR(AND($S9&lt;80%,$Q9&gt;=5000),AND($AJ9&lt;80%,$AH9&gt;=5000)),),),)</formula>
    </cfRule>
  </conditionalFormatting>
  <conditionalFormatting sqref="AG2:AJ2">
    <cfRule type="expression" dxfId="3" priority="1">
      <formula xml:space="preserve"> AND($AJ2 &lt; 80%,$AH2 &gt;= 5000,$AA2&gt;0,$C2&lt;&gt;"TOTAL",$B2&lt;&gt;"通常流動　計")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 LENS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panpanya</dc:creator>
  <cp:lastModifiedBy>PANPANYA Pongtanat</cp:lastModifiedBy>
  <dcterms:created xsi:type="dcterms:W3CDTF">2018-09-01T05:08:48Z</dcterms:created>
  <dcterms:modified xsi:type="dcterms:W3CDTF">2018-09-20T06:43:46Z</dcterms:modified>
</cp:coreProperties>
</file>