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budai_Egyetem_NIK\MSc\1_felev\Information_and_code_theory\homework\own\"/>
    </mc:Choice>
  </mc:AlternateContent>
  <xr:revisionPtr revIDLastSave="0" documentId="13_ncr:1_{B3551253-22C6-467B-A1DA-0B6E918B8A56}" xr6:coauthVersionLast="47" xr6:coauthVersionMax="47" xr10:uidLastSave="{00000000-0000-0000-0000-000000000000}"/>
  <bookViews>
    <workbookView xWindow="-19200" yWindow="0" windowWidth="19200" windowHeight="15600" activeTab="2" xr2:uid="{EF7BB931-AF61-4B6B-8E7B-4F89CB297B84}"/>
  </bookViews>
  <sheets>
    <sheet name="Munka1" sheetId="1" r:id="rId1"/>
    <sheet name="Munka2" sheetId="2" r:id="rId2"/>
    <sheet name="Munk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3" l="1"/>
  <c r="K20" i="3"/>
  <c r="I20" i="3"/>
  <c r="G17" i="3"/>
  <c r="D17" i="3"/>
  <c r="N13" i="3"/>
  <c r="J13" i="3"/>
  <c r="H13" i="3"/>
  <c r="F13" i="3"/>
  <c r="S9" i="3"/>
  <c r="N9" i="3"/>
  <c r="J9" i="3"/>
  <c r="E9" i="3"/>
  <c r="H5" i="3"/>
  <c r="L5" i="3" s="1"/>
  <c r="J2" i="2"/>
  <c r="G2" i="2"/>
  <c r="H2" i="2"/>
  <c r="L11" i="2"/>
  <c r="L12" i="2"/>
  <c r="L3" i="2"/>
  <c r="L4" i="2"/>
  <c r="L5" i="2"/>
  <c r="L6" i="2"/>
  <c r="L7" i="2"/>
  <c r="L8" i="2"/>
  <c r="L9" i="2"/>
  <c r="L10" i="2"/>
  <c r="L2" i="2"/>
  <c r="K11" i="2"/>
  <c r="K12" i="2"/>
  <c r="K3" i="2"/>
  <c r="K4" i="2"/>
  <c r="K5" i="2"/>
  <c r="K6" i="2"/>
  <c r="K7" i="2"/>
  <c r="K8" i="2"/>
  <c r="K9" i="2"/>
  <c r="K10" i="2"/>
  <c r="K2" i="2"/>
  <c r="H20" i="2"/>
  <c r="I20" i="2"/>
  <c r="I12" i="2"/>
  <c r="J3" i="2"/>
  <c r="J11" i="2" s="1"/>
  <c r="J12" i="2" s="1"/>
  <c r="J4" i="2"/>
  <c r="J5" i="2"/>
  <c r="J6" i="2"/>
  <c r="J7" i="2"/>
  <c r="J8" i="2"/>
  <c r="J9" i="2"/>
  <c r="J10" i="2"/>
  <c r="I17" i="2"/>
  <c r="I18" i="2"/>
  <c r="I19" i="2"/>
  <c r="I16" i="2"/>
  <c r="H17" i="2"/>
  <c r="H18" i="2"/>
  <c r="H19" i="2"/>
  <c r="H16" i="2"/>
  <c r="G17" i="2"/>
  <c r="G18" i="2"/>
  <c r="G19" i="2"/>
  <c r="G16" i="2"/>
  <c r="I3" i="2"/>
  <c r="I4" i="2"/>
  <c r="I11" i="2" s="1"/>
  <c r="I5" i="2"/>
  <c r="I6" i="2"/>
  <c r="I7" i="2"/>
  <c r="I8" i="2"/>
  <c r="I9" i="2"/>
  <c r="I10" i="2"/>
  <c r="I2" i="2"/>
  <c r="I2" i="1"/>
  <c r="I10" i="1"/>
  <c r="H11" i="2"/>
  <c r="H3" i="2"/>
  <c r="H4" i="2"/>
  <c r="H5" i="2"/>
  <c r="H6" i="2"/>
  <c r="H7" i="2"/>
  <c r="H8" i="2"/>
  <c r="H9" i="2"/>
  <c r="H10" i="2"/>
  <c r="H2" i="1"/>
  <c r="G3" i="2"/>
  <c r="G4" i="2"/>
  <c r="G5" i="2"/>
  <c r="G6" i="2"/>
  <c r="G7" i="2"/>
  <c r="G8" i="2"/>
  <c r="G9" i="2"/>
  <c r="G10" i="2"/>
  <c r="B4" i="2"/>
  <c r="B10" i="2"/>
  <c r="B9" i="2"/>
  <c r="B8" i="2"/>
  <c r="B7" i="2"/>
  <c r="B6" i="2"/>
  <c r="B5" i="2"/>
  <c r="B3" i="2"/>
  <c r="B2" i="2"/>
  <c r="J10" i="1"/>
  <c r="J3" i="1"/>
  <c r="J4" i="1"/>
  <c r="J5" i="1"/>
  <c r="J6" i="1"/>
  <c r="J7" i="1"/>
  <c r="J8" i="1"/>
  <c r="J9" i="1"/>
  <c r="J2" i="1"/>
  <c r="I3" i="1"/>
  <c r="I4" i="1"/>
  <c r="I5" i="1"/>
  <c r="I6" i="1"/>
  <c r="I7" i="1"/>
  <c r="I8" i="1"/>
  <c r="I9" i="1"/>
  <c r="B9" i="1"/>
  <c r="B8" i="1"/>
  <c r="G8" i="1" s="1"/>
  <c r="H8" i="1" s="1"/>
  <c r="B7" i="1"/>
  <c r="G7" i="1" s="1"/>
  <c r="H7" i="1" s="1"/>
  <c r="B6" i="1"/>
  <c r="B4" i="1"/>
  <c r="B3" i="1"/>
  <c r="B5" i="1"/>
  <c r="G9" i="1"/>
  <c r="H9" i="1" s="1"/>
  <c r="B2" i="1"/>
  <c r="G5" i="1" l="1"/>
  <c r="H5" i="1" s="1"/>
  <c r="G4" i="1"/>
  <c r="H4" i="1" s="1"/>
  <c r="G6" i="1"/>
  <c r="H6" i="1" s="1"/>
  <c r="G3" i="1"/>
  <c r="H3" i="1" s="1"/>
  <c r="G2" i="1"/>
  <c r="H10" i="1" l="1"/>
</calcChain>
</file>

<file path=xl/sharedStrings.xml><?xml version="1.0" encoding="utf-8"?>
<sst xmlns="http://schemas.openxmlformats.org/spreadsheetml/2006/main" count="95" uniqueCount="43">
  <si>
    <t>jel</t>
  </si>
  <si>
    <t>valószínűség</t>
  </si>
  <si>
    <t>(-)log2 és szám</t>
  </si>
  <si>
    <t>* valószínűség</t>
  </si>
  <si>
    <t>a</t>
  </si>
  <si>
    <t>b</t>
  </si>
  <si>
    <t>c</t>
  </si>
  <si>
    <t>Entrópia:</t>
  </si>
  <si>
    <t>d</t>
  </si>
  <si>
    <t>e</t>
  </si>
  <si>
    <t>f</t>
  </si>
  <si>
    <t>g</t>
  </si>
  <si>
    <t>h</t>
  </si>
  <si>
    <t>Forráskódhossz:</t>
  </si>
  <si>
    <t>kódhossz 1</t>
  </si>
  <si>
    <t>kódhossz 2</t>
  </si>
  <si>
    <t>kódhossz 3</t>
  </si>
  <si>
    <t>kódhossz 4</t>
  </si>
  <si>
    <t>kód * valószínűség 1</t>
  </si>
  <si>
    <t>kód * valószínűség 2</t>
  </si>
  <si>
    <t>j</t>
  </si>
  <si>
    <t>azonos hosszúságút</t>
  </si>
  <si>
    <t>Huffman kód</t>
  </si>
  <si>
    <t>Hatékonyság:</t>
  </si>
  <si>
    <t>kód * valószínűség 3</t>
  </si>
  <si>
    <t>kód * valószínűség 4</t>
  </si>
  <si>
    <t>Gilbert-More</t>
  </si>
  <si>
    <t>Shannon-Fano</t>
  </si>
  <si>
    <t>n</t>
  </si>
  <si>
    <t>=</t>
  </si>
  <si>
    <t>t</t>
  </si>
  <si>
    <t>-</t>
  </si>
  <si>
    <t>k</t>
  </si>
  <si>
    <t>2^k</t>
  </si>
  <si>
    <t>(</t>
  </si>
  <si>
    <t>)</t>
  </si>
  <si>
    <t>+</t>
  </si>
  <si>
    <t>x</t>
  </si>
  <si>
    <t>log2</t>
  </si>
  <si>
    <t>/</t>
  </si>
  <si>
    <t>2^3</t>
  </si>
  <si>
    <t>232 nem 2 hatványa, ezért az egyenlőség nem tlejesülhet semmilyen k esetén.</t>
  </si>
  <si>
    <t>Ezért ilyen kód nem létezik.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</si>
</sst>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2" xfId="0" applyFill="1" applyBorder="1"/>
    <xf numFmtId="0" fontId="0" fillId="7" borderId="1" xfId="0" applyFill="1" applyBorder="1"/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8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68F9-84EF-4D84-9CA4-7A5F80A633D2}">
  <dimension ref="A1:J10"/>
  <sheetViews>
    <sheetView workbookViewId="0">
      <selection activeCell="I2" sqref="I2"/>
    </sheetView>
  </sheetViews>
  <sheetFormatPr defaultRowHeight="15" x14ac:dyDescent="0.25"/>
  <cols>
    <col min="1" max="1" width="15.42578125" customWidth="1"/>
    <col min="2" max="2" width="18.42578125" customWidth="1"/>
    <col min="3" max="3" width="13.5703125" customWidth="1"/>
    <col min="4" max="4" width="15.5703125" customWidth="1"/>
    <col min="5" max="5" width="19.85546875" customWidth="1"/>
    <col min="6" max="6" width="14" customWidth="1"/>
    <col min="7" max="7" width="15.7109375" customWidth="1"/>
    <col min="8" max="8" width="14.85546875" customWidth="1"/>
    <col min="9" max="9" width="21.42578125" customWidth="1"/>
    <col min="10" max="10" width="22" customWidth="1"/>
    <col min="11" max="11" width="17" customWidth="1"/>
    <col min="12" max="12" width="38.5703125" customWidth="1"/>
  </cols>
  <sheetData>
    <row r="1" spans="1:10" ht="27.75" customHeight="1" x14ac:dyDescent="0.25">
      <c r="A1" s="8" t="s">
        <v>0</v>
      </c>
      <c r="B1" s="8" t="s">
        <v>1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2</v>
      </c>
      <c r="H1" s="8" t="s">
        <v>3</v>
      </c>
      <c r="I1" s="8" t="s">
        <v>18</v>
      </c>
      <c r="J1" s="8" t="s">
        <v>19</v>
      </c>
    </row>
    <row r="2" spans="1:10" x14ac:dyDescent="0.25">
      <c r="A2" s="7" t="s">
        <v>4</v>
      </c>
      <c r="B2" s="3">
        <f>6/$B$10</f>
        <v>0.12</v>
      </c>
      <c r="C2" s="1">
        <v>3</v>
      </c>
      <c r="D2" s="1">
        <v>1</v>
      </c>
      <c r="E2" s="1">
        <v>3</v>
      </c>
      <c r="F2" s="1">
        <v>3</v>
      </c>
      <c r="G2" s="4">
        <f t="shared" ref="G2:G9" si="0">-LOG(B2,2)</f>
        <v>3.0588936890535687</v>
      </c>
      <c r="H2" s="5">
        <f>G2*B2</f>
        <v>0.36706724268642821</v>
      </c>
      <c r="I2" s="11">
        <f>C2*B2</f>
        <v>0.36</v>
      </c>
      <c r="J2" s="11">
        <f>D2*B2</f>
        <v>0.12</v>
      </c>
    </row>
    <row r="3" spans="1:10" x14ac:dyDescent="0.25">
      <c r="A3" s="7" t="s">
        <v>5</v>
      </c>
      <c r="B3" s="3">
        <f>8/$B$10</f>
        <v>0.16</v>
      </c>
      <c r="C3" s="1">
        <v>3</v>
      </c>
      <c r="D3" s="1">
        <v>1</v>
      </c>
      <c r="E3" s="1">
        <v>3</v>
      </c>
      <c r="F3" s="1">
        <v>3</v>
      </c>
      <c r="G3" s="4">
        <f t="shared" si="0"/>
        <v>2.6438561897747248</v>
      </c>
      <c r="H3" s="5">
        <f t="shared" ref="H3:H9" si="1">G3*B3</f>
        <v>0.42301699036395596</v>
      </c>
      <c r="I3" s="11">
        <f t="shared" ref="I3:I9" si="2">C3*B3</f>
        <v>0.48</v>
      </c>
      <c r="J3" s="11">
        <f t="shared" ref="J3:J9" si="3">D3*B3</f>
        <v>0.16</v>
      </c>
    </row>
    <row r="4" spans="1:10" x14ac:dyDescent="0.25">
      <c r="A4" s="7" t="s">
        <v>6</v>
      </c>
      <c r="B4" s="3">
        <f>6/$B$10</f>
        <v>0.12</v>
      </c>
      <c r="C4" s="1">
        <v>3</v>
      </c>
      <c r="D4" s="1">
        <v>1</v>
      </c>
      <c r="E4" s="1">
        <v>3</v>
      </c>
      <c r="F4" s="1">
        <v>3</v>
      </c>
      <c r="G4" s="4">
        <f t="shared" si="0"/>
        <v>3.0588936890535687</v>
      </c>
      <c r="H4" s="5">
        <f t="shared" si="1"/>
        <v>0.36706724268642821</v>
      </c>
      <c r="I4" s="11">
        <f t="shared" si="2"/>
        <v>0.36</v>
      </c>
      <c r="J4" s="11">
        <f t="shared" si="3"/>
        <v>0.12</v>
      </c>
    </row>
    <row r="5" spans="1:10" x14ac:dyDescent="0.25">
      <c r="A5" s="7" t="s">
        <v>8</v>
      </c>
      <c r="B5" s="3">
        <f>6/$B$10</f>
        <v>0.12</v>
      </c>
      <c r="C5" s="1">
        <v>3</v>
      </c>
      <c r="D5" s="1">
        <v>1</v>
      </c>
      <c r="E5" s="1">
        <v>3</v>
      </c>
      <c r="F5" s="1">
        <v>3</v>
      </c>
      <c r="G5" s="4">
        <f t="shared" si="0"/>
        <v>3.0588936890535687</v>
      </c>
      <c r="H5" s="5">
        <f t="shared" si="1"/>
        <v>0.36706724268642821</v>
      </c>
      <c r="I5" s="11">
        <f t="shared" si="2"/>
        <v>0.36</v>
      </c>
      <c r="J5" s="11">
        <f t="shared" si="3"/>
        <v>0.12</v>
      </c>
    </row>
    <row r="6" spans="1:10" x14ac:dyDescent="0.25">
      <c r="A6" s="7" t="s">
        <v>9</v>
      </c>
      <c r="B6" s="3">
        <f>4/$B$10</f>
        <v>0.08</v>
      </c>
      <c r="C6" s="1">
        <v>3</v>
      </c>
      <c r="D6" s="1">
        <v>1</v>
      </c>
      <c r="E6" s="1">
        <v>3</v>
      </c>
      <c r="F6" s="1">
        <v>3</v>
      </c>
      <c r="G6" s="4">
        <f t="shared" si="0"/>
        <v>3.6438561897747253</v>
      </c>
      <c r="H6" s="5">
        <f t="shared" si="1"/>
        <v>0.29150849518197802</v>
      </c>
      <c r="I6" s="11">
        <f t="shared" si="2"/>
        <v>0.24</v>
      </c>
      <c r="J6" s="11">
        <f t="shared" si="3"/>
        <v>0.08</v>
      </c>
    </row>
    <row r="7" spans="1:10" x14ac:dyDescent="0.25">
      <c r="A7" s="7" t="s">
        <v>10</v>
      </c>
      <c r="B7" s="3">
        <f>11/$B$10</f>
        <v>0.22</v>
      </c>
      <c r="C7" s="1">
        <v>3</v>
      </c>
      <c r="D7" s="1">
        <v>1</v>
      </c>
      <c r="E7" s="1">
        <v>3</v>
      </c>
      <c r="F7" s="1">
        <v>3</v>
      </c>
      <c r="G7" s="4">
        <f t="shared" si="0"/>
        <v>2.1844245711374275</v>
      </c>
      <c r="H7" s="5">
        <f t="shared" si="1"/>
        <v>0.48057340565023404</v>
      </c>
      <c r="I7" s="11">
        <f t="shared" si="2"/>
        <v>0.66</v>
      </c>
      <c r="J7" s="11">
        <f t="shared" si="3"/>
        <v>0.22</v>
      </c>
    </row>
    <row r="8" spans="1:10" x14ac:dyDescent="0.25">
      <c r="A8" s="7" t="s">
        <v>11</v>
      </c>
      <c r="B8" s="3">
        <f>2/$B$10</f>
        <v>0.04</v>
      </c>
      <c r="C8" s="1">
        <v>3</v>
      </c>
      <c r="D8" s="1">
        <v>1</v>
      </c>
      <c r="E8" s="1">
        <v>3</v>
      </c>
      <c r="F8" s="1">
        <v>3</v>
      </c>
      <c r="G8" s="4">
        <f t="shared" si="0"/>
        <v>4.6438561897747244</v>
      </c>
      <c r="H8" s="5">
        <f t="shared" si="1"/>
        <v>0.18575424759098899</v>
      </c>
      <c r="I8" s="11">
        <f t="shared" si="2"/>
        <v>0.12</v>
      </c>
      <c r="J8" s="11">
        <f t="shared" si="3"/>
        <v>0.04</v>
      </c>
    </row>
    <row r="9" spans="1:10" x14ac:dyDescent="0.25">
      <c r="A9" s="7" t="s">
        <v>12</v>
      </c>
      <c r="B9" s="3">
        <f>7/$B$10</f>
        <v>0.14000000000000001</v>
      </c>
      <c r="C9" s="1">
        <v>3</v>
      </c>
      <c r="D9" s="1">
        <v>1</v>
      </c>
      <c r="E9" s="1">
        <v>3</v>
      </c>
      <c r="F9" s="1">
        <v>3</v>
      </c>
      <c r="G9" s="4">
        <f t="shared" si="0"/>
        <v>2.8365012677171206</v>
      </c>
      <c r="H9" s="5">
        <f t="shared" si="1"/>
        <v>0.39711017748039695</v>
      </c>
      <c r="I9" s="11">
        <f t="shared" si="2"/>
        <v>0.42000000000000004</v>
      </c>
      <c r="J9" s="11">
        <f t="shared" si="3"/>
        <v>0.14000000000000001</v>
      </c>
    </row>
    <row r="10" spans="1:10" x14ac:dyDescent="0.25">
      <c r="A10" s="7" t="s">
        <v>13</v>
      </c>
      <c r="B10" s="6">
        <v>50</v>
      </c>
      <c r="G10" s="9" t="s">
        <v>7</v>
      </c>
      <c r="H10" s="10">
        <f>SUM(H2:H9)</f>
        <v>2.8791650443268386</v>
      </c>
      <c r="I10" s="2">
        <f>SUM(I2:I9)</f>
        <v>3</v>
      </c>
      <c r="J10" s="2">
        <f>SUM(J2:J9)</f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936B-6E41-4022-8B59-8117C4157CCC}">
  <dimension ref="A1:L20"/>
  <sheetViews>
    <sheetView workbookViewId="0">
      <selection activeCell="L19" sqref="L19"/>
    </sheetView>
  </sheetViews>
  <sheetFormatPr defaultRowHeight="15" x14ac:dyDescent="0.25"/>
  <cols>
    <col min="1" max="1" width="16.85546875" customWidth="1"/>
    <col min="2" max="2" width="15.7109375" customWidth="1"/>
    <col min="3" max="3" width="18.85546875" customWidth="1"/>
    <col min="4" max="6" width="14.42578125" customWidth="1"/>
    <col min="7" max="7" width="16.140625" customWidth="1"/>
    <col min="8" max="8" width="17.140625" customWidth="1"/>
    <col min="9" max="10" width="21.42578125" customWidth="1"/>
    <col min="11" max="12" width="21.5703125" customWidth="1"/>
  </cols>
  <sheetData>
    <row r="1" spans="1:12" x14ac:dyDescent="0.25">
      <c r="A1" s="8" t="s">
        <v>0</v>
      </c>
      <c r="B1" s="8" t="s">
        <v>1</v>
      </c>
      <c r="C1" s="8" t="s">
        <v>21</v>
      </c>
      <c r="D1" s="8" t="s">
        <v>22</v>
      </c>
      <c r="E1" s="8" t="s">
        <v>26</v>
      </c>
      <c r="F1" s="8" t="s">
        <v>27</v>
      </c>
      <c r="G1" s="8" t="s">
        <v>2</v>
      </c>
      <c r="H1" s="8" t="s">
        <v>3</v>
      </c>
      <c r="I1" s="8" t="s">
        <v>18</v>
      </c>
      <c r="J1" s="8" t="s">
        <v>19</v>
      </c>
      <c r="K1" s="8" t="s">
        <v>24</v>
      </c>
      <c r="L1" s="8" t="s">
        <v>25</v>
      </c>
    </row>
    <row r="2" spans="1:12" x14ac:dyDescent="0.25">
      <c r="A2" s="13" t="s">
        <v>4</v>
      </c>
      <c r="B2">
        <f>8/$B$11</f>
        <v>0.1</v>
      </c>
      <c r="C2">
        <v>4</v>
      </c>
      <c r="D2">
        <v>3</v>
      </c>
      <c r="E2">
        <v>3</v>
      </c>
      <c r="F2">
        <v>4</v>
      </c>
      <c r="G2" s="4">
        <f>-LOG(B2,2)</f>
        <v>3.3219280948873622</v>
      </c>
      <c r="H2" s="5">
        <f>G2*B2</f>
        <v>0.33219280948873625</v>
      </c>
      <c r="I2" s="11">
        <f>C2*B2</f>
        <v>0.4</v>
      </c>
      <c r="J2" s="11">
        <f>D2*B2</f>
        <v>0.30000000000000004</v>
      </c>
      <c r="K2" s="11">
        <f>E2*B2</f>
        <v>0.30000000000000004</v>
      </c>
      <c r="L2" s="11">
        <f>F2*B2</f>
        <v>0.4</v>
      </c>
    </row>
    <row r="3" spans="1:12" x14ac:dyDescent="0.25">
      <c r="A3" s="13" t="s">
        <v>5</v>
      </c>
      <c r="B3">
        <f>8/$B$11</f>
        <v>0.1</v>
      </c>
      <c r="C3">
        <v>4</v>
      </c>
      <c r="D3">
        <v>3</v>
      </c>
      <c r="E3">
        <v>3</v>
      </c>
      <c r="F3">
        <v>3</v>
      </c>
      <c r="G3" s="4">
        <f t="shared" ref="G3:G10" si="0">-LOG(B3,2)</f>
        <v>3.3219280948873622</v>
      </c>
      <c r="H3" s="5">
        <f t="shared" ref="H3:H10" si="1">G3*B3</f>
        <v>0.33219280948873625</v>
      </c>
      <c r="I3" s="11">
        <f t="shared" ref="I3:I10" si="2">C3*B3</f>
        <v>0.4</v>
      </c>
      <c r="J3" s="11">
        <f t="shared" ref="J3:J10" si="3">D3*B3</f>
        <v>0.30000000000000004</v>
      </c>
      <c r="K3" s="11">
        <f t="shared" ref="K3:K10" si="4">E3*B3</f>
        <v>0.30000000000000004</v>
      </c>
      <c r="L3" s="11">
        <f t="shared" ref="L3:L10" si="5">F3*B3</f>
        <v>0.30000000000000004</v>
      </c>
    </row>
    <row r="4" spans="1:12" x14ac:dyDescent="0.25">
      <c r="A4" s="13" t="s">
        <v>6</v>
      </c>
      <c r="B4">
        <f>11/$B$11</f>
        <v>0.13750000000000001</v>
      </c>
      <c r="C4">
        <v>4</v>
      </c>
      <c r="D4">
        <v>3</v>
      </c>
      <c r="E4">
        <v>3</v>
      </c>
      <c r="F4">
        <v>3</v>
      </c>
      <c r="G4" s="4">
        <f t="shared" si="0"/>
        <v>2.8624964762500649</v>
      </c>
      <c r="H4" s="5">
        <f t="shared" si="1"/>
        <v>0.39359326548438395</v>
      </c>
      <c r="I4" s="11">
        <f t="shared" si="2"/>
        <v>0.55000000000000004</v>
      </c>
      <c r="J4" s="11">
        <f t="shared" si="3"/>
        <v>0.41250000000000003</v>
      </c>
      <c r="K4" s="11">
        <f t="shared" si="4"/>
        <v>0.41250000000000003</v>
      </c>
      <c r="L4" s="11">
        <f t="shared" si="5"/>
        <v>0.41250000000000003</v>
      </c>
    </row>
    <row r="5" spans="1:12" x14ac:dyDescent="0.25">
      <c r="A5" s="13" t="s">
        <v>8</v>
      </c>
      <c r="B5">
        <f>8/$B$11</f>
        <v>0.1</v>
      </c>
      <c r="C5">
        <v>4</v>
      </c>
      <c r="D5">
        <v>3</v>
      </c>
      <c r="E5">
        <v>3</v>
      </c>
      <c r="F5">
        <v>3</v>
      </c>
      <c r="G5" s="4">
        <f t="shared" si="0"/>
        <v>3.3219280948873622</v>
      </c>
      <c r="H5" s="5">
        <f t="shared" si="1"/>
        <v>0.33219280948873625</v>
      </c>
      <c r="I5" s="11">
        <f t="shared" si="2"/>
        <v>0.4</v>
      </c>
      <c r="J5" s="11">
        <f t="shared" si="3"/>
        <v>0.30000000000000004</v>
      </c>
      <c r="K5" s="11">
        <f t="shared" si="4"/>
        <v>0.30000000000000004</v>
      </c>
      <c r="L5" s="11">
        <f t="shared" si="5"/>
        <v>0.30000000000000004</v>
      </c>
    </row>
    <row r="6" spans="1:12" x14ac:dyDescent="0.25">
      <c r="A6" s="13" t="s">
        <v>9</v>
      </c>
      <c r="B6">
        <f>11/$B$11</f>
        <v>0.13750000000000001</v>
      </c>
      <c r="C6">
        <v>4</v>
      </c>
      <c r="D6">
        <v>3</v>
      </c>
      <c r="E6">
        <v>3</v>
      </c>
      <c r="F6">
        <v>3</v>
      </c>
      <c r="G6" s="4">
        <f t="shared" si="0"/>
        <v>2.8624964762500649</v>
      </c>
      <c r="H6" s="5">
        <f t="shared" si="1"/>
        <v>0.39359326548438395</v>
      </c>
      <c r="I6" s="11">
        <f t="shared" si="2"/>
        <v>0.55000000000000004</v>
      </c>
      <c r="J6" s="11">
        <f t="shared" si="3"/>
        <v>0.41250000000000003</v>
      </c>
      <c r="K6" s="11">
        <f t="shared" si="4"/>
        <v>0.41250000000000003</v>
      </c>
      <c r="L6" s="11">
        <f t="shared" si="5"/>
        <v>0.41250000000000003</v>
      </c>
    </row>
    <row r="7" spans="1:12" x14ac:dyDescent="0.25">
      <c r="A7" s="13" t="s">
        <v>10</v>
      </c>
      <c r="B7">
        <f>5/$B$11</f>
        <v>6.25E-2</v>
      </c>
      <c r="C7">
        <v>4</v>
      </c>
      <c r="D7">
        <v>4</v>
      </c>
      <c r="E7">
        <v>4</v>
      </c>
      <c r="F7">
        <v>3</v>
      </c>
      <c r="G7" s="4">
        <f t="shared" si="0"/>
        <v>4</v>
      </c>
      <c r="H7" s="5">
        <f t="shared" si="1"/>
        <v>0.25</v>
      </c>
      <c r="I7" s="11">
        <f t="shared" si="2"/>
        <v>0.25</v>
      </c>
      <c r="J7" s="11">
        <f t="shared" si="3"/>
        <v>0.25</v>
      </c>
      <c r="K7" s="11">
        <f t="shared" si="4"/>
        <v>0.25</v>
      </c>
      <c r="L7" s="11">
        <f t="shared" si="5"/>
        <v>0.1875</v>
      </c>
    </row>
    <row r="8" spans="1:12" x14ac:dyDescent="0.25">
      <c r="A8" s="13" t="s">
        <v>11</v>
      </c>
      <c r="B8">
        <f>6/$B$11</f>
        <v>7.4999999999999997E-2</v>
      </c>
      <c r="C8">
        <v>4</v>
      </c>
      <c r="D8">
        <v>4</v>
      </c>
      <c r="E8">
        <v>4</v>
      </c>
      <c r="F8">
        <v>4</v>
      </c>
      <c r="G8" s="4">
        <f t="shared" si="0"/>
        <v>3.7369655941662066</v>
      </c>
      <c r="H8" s="5">
        <f t="shared" si="1"/>
        <v>0.28027241956246546</v>
      </c>
      <c r="I8" s="11">
        <f t="shared" si="2"/>
        <v>0.3</v>
      </c>
      <c r="J8" s="11">
        <f t="shared" si="3"/>
        <v>0.3</v>
      </c>
      <c r="K8" s="11">
        <f t="shared" si="4"/>
        <v>0.3</v>
      </c>
      <c r="L8" s="11">
        <f t="shared" si="5"/>
        <v>0.3</v>
      </c>
    </row>
    <row r="9" spans="1:12" x14ac:dyDescent="0.25">
      <c r="A9" s="13" t="s">
        <v>12</v>
      </c>
      <c r="B9">
        <f>11/$B$11</f>
        <v>0.13750000000000001</v>
      </c>
      <c r="C9">
        <v>4</v>
      </c>
      <c r="D9">
        <v>3</v>
      </c>
      <c r="E9">
        <v>3</v>
      </c>
      <c r="F9">
        <v>3</v>
      </c>
      <c r="G9" s="4">
        <f t="shared" si="0"/>
        <v>2.8624964762500649</v>
      </c>
      <c r="H9" s="5">
        <f t="shared" si="1"/>
        <v>0.39359326548438395</v>
      </c>
      <c r="I9" s="11">
        <f t="shared" si="2"/>
        <v>0.55000000000000004</v>
      </c>
      <c r="J9" s="11">
        <f t="shared" si="3"/>
        <v>0.41250000000000003</v>
      </c>
      <c r="K9" s="11">
        <f t="shared" si="4"/>
        <v>0.41250000000000003</v>
      </c>
      <c r="L9" s="11">
        <f t="shared" si="5"/>
        <v>0.41250000000000003</v>
      </c>
    </row>
    <row r="10" spans="1:12" x14ac:dyDescent="0.25">
      <c r="A10" s="13" t="s">
        <v>20</v>
      </c>
      <c r="B10">
        <f>12/$B$11</f>
        <v>0.15</v>
      </c>
      <c r="C10">
        <v>4</v>
      </c>
      <c r="D10">
        <v>3</v>
      </c>
      <c r="E10">
        <v>3</v>
      </c>
      <c r="F10">
        <v>3</v>
      </c>
      <c r="G10" s="4">
        <f t="shared" si="0"/>
        <v>2.7369655941662061</v>
      </c>
      <c r="H10" s="5">
        <f t="shared" si="1"/>
        <v>0.41054483912493089</v>
      </c>
      <c r="I10" s="11">
        <f t="shared" si="2"/>
        <v>0.6</v>
      </c>
      <c r="J10" s="11">
        <f t="shared" si="3"/>
        <v>0.44999999999999996</v>
      </c>
      <c r="K10" s="11">
        <f t="shared" si="4"/>
        <v>0.44999999999999996</v>
      </c>
      <c r="L10" s="11">
        <f t="shared" si="5"/>
        <v>0.44999999999999996</v>
      </c>
    </row>
    <row r="11" spans="1:12" x14ac:dyDescent="0.25">
      <c r="A11" s="12" t="s">
        <v>13</v>
      </c>
      <c r="B11">
        <v>80</v>
      </c>
      <c r="G11" s="9" t="s">
        <v>7</v>
      </c>
      <c r="H11" s="2">
        <f>SUM(H3:H10)</f>
        <v>2.7859826741180207</v>
      </c>
      <c r="I11" s="2">
        <f>SUM(I2:I10)</f>
        <v>3.9999999999999996</v>
      </c>
      <c r="J11" s="2">
        <f>SUM(J2:J10)</f>
        <v>3.1375000000000002</v>
      </c>
      <c r="K11" s="2">
        <f>SUM(K2:K10)</f>
        <v>3.1375000000000002</v>
      </c>
      <c r="L11" s="2">
        <f>SUM(L2:L10)</f>
        <v>3.1749999999999998</v>
      </c>
    </row>
    <row r="12" spans="1:12" x14ac:dyDescent="0.25">
      <c r="H12" s="14" t="s">
        <v>23</v>
      </c>
      <c r="I12" s="15">
        <f>$H$11/I11</f>
        <v>0.69649566852950529</v>
      </c>
      <c r="J12" s="15">
        <f>$H$11/J11</f>
        <v>0.88796260529658022</v>
      </c>
      <c r="K12" s="15">
        <f>$H$11/K11</f>
        <v>0.88796260529658022</v>
      </c>
      <c r="L12" s="15">
        <f>$H$11/L11</f>
        <v>0.87747485798992786</v>
      </c>
    </row>
    <row r="16" spans="1:12" x14ac:dyDescent="0.25">
      <c r="B16">
        <v>0.5</v>
      </c>
      <c r="C16">
        <v>1</v>
      </c>
      <c r="G16" s="4">
        <f>-LOG(B16,2)</f>
        <v>1</v>
      </c>
      <c r="H16" s="5">
        <f>G16*B16</f>
        <v>0.5</v>
      </c>
      <c r="I16" s="11">
        <f>C16*B16</f>
        <v>0.5</v>
      </c>
    </row>
    <row r="17" spans="2:9" x14ac:dyDescent="0.25">
      <c r="B17">
        <v>0.25</v>
      </c>
      <c r="C17">
        <v>2</v>
      </c>
      <c r="G17" s="4">
        <f t="shared" ref="G17:G19" si="6">-LOG(B17,2)</f>
        <v>2</v>
      </c>
      <c r="H17" s="5">
        <f t="shared" ref="H17:H19" si="7">G17*B17</f>
        <v>0.5</v>
      </c>
      <c r="I17" s="11">
        <f t="shared" ref="I17:I19" si="8">C17*B17</f>
        <v>0.5</v>
      </c>
    </row>
    <row r="18" spans="2:9" x14ac:dyDescent="0.25">
      <c r="B18">
        <v>0.125</v>
      </c>
      <c r="C18">
        <v>3</v>
      </c>
      <c r="G18" s="4">
        <f t="shared" si="6"/>
        <v>3</v>
      </c>
      <c r="H18" s="5">
        <f t="shared" si="7"/>
        <v>0.375</v>
      </c>
      <c r="I18" s="11">
        <f t="shared" si="8"/>
        <v>0.375</v>
      </c>
    </row>
    <row r="19" spans="2:9" x14ac:dyDescent="0.25">
      <c r="B19">
        <v>0.125</v>
      </c>
      <c r="C19">
        <v>3</v>
      </c>
      <c r="G19" s="4">
        <f t="shared" si="6"/>
        <v>3</v>
      </c>
      <c r="H19" s="5">
        <f t="shared" si="7"/>
        <v>0.375</v>
      </c>
      <c r="I19" s="11">
        <f t="shared" si="8"/>
        <v>0.375</v>
      </c>
    </row>
    <row r="20" spans="2:9" x14ac:dyDescent="0.25">
      <c r="G20" s="9" t="s">
        <v>7</v>
      </c>
      <c r="H20" s="2">
        <f>SUM(H16:H19)</f>
        <v>1.75</v>
      </c>
      <c r="I20" s="2">
        <f>SUM(I16:I19)</f>
        <v>1.75</v>
      </c>
    </row>
  </sheetData>
  <phoneticPr fontId="2" type="noConversion"/>
  <pageMargins left="0.7" right="0.7" top="0.75" bottom="0.75" header="0.3" footer="0.3"/>
  <ignoredErrors>
    <ignoredError sqref="B4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EA22-3532-4DFE-A985-92C3A24C88AB}">
  <dimension ref="A1:S32"/>
  <sheetViews>
    <sheetView tabSelected="1" workbookViewId="0">
      <selection activeCell="Q15" sqref="Q15"/>
    </sheetView>
  </sheetViews>
  <sheetFormatPr defaultRowHeight="15" x14ac:dyDescent="0.25"/>
  <cols>
    <col min="1" max="3" width="4.140625" customWidth="1"/>
    <col min="4" max="4" width="7" customWidth="1"/>
    <col min="5" max="8" width="4.140625" customWidth="1"/>
    <col min="9" max="9" width="9.28515625" customWidth="1"/>
    <col min="10" max="20" width="4.140625" customWidth="1"/>
  </cols>
  <sheetData>
    <row r="1" spans="1:19" x14ac:dyDescent="0.25">
      <c r="A1" s="21" t="s">
        <v>28</v>
      </c>
      <c r="B1" s="21" t="s">
        <v>29</v>
      </c>
      <c r="C1" s="21">
        <v>21</v>
      </c>
    </row>
    <row r="2" spans="1:19" x14ac:dyDescent="0.25">
      <c r="A2" s="21" t="s">
        <v>8</v>
      </c>
      <c r="B2" s="21" t="s">
        <v>29</v>
      </c>
      <c r="C2" s="21">
        <v>7</v>
      </c>
    </row>
    <row r="5" spans="1:19" ht="15.75" thickBot="1" x14ac:dyDescent="0.3">
      <c r="B5" s="18" t="s">
        <v>30</v>
      </c>
      <c r="C5" s="18" t="s">
        <v>29</v>
      </c>
      <c r="D5" s="23" t="s">
        <v>8</v>
      </c>
      <c r="E5" s="22" t="s">
        <v>31</v>
      </c>
      <c r="F5" s="25">
        <v>1</v>
      </c>
      <c r="G5" s="27" t="s">
        <v>29</v>
      </c>
      <c r="H5" s="23">
        <f>C2</f>
        <v>7</v>
      </c>
      <c r="I5" s="22" t="s">
        <v>31</v>
      </c>
      <c r="J5" s="25">
        <v>1</v>
      </c>
      <c r="K5" s="27" t="s">
        <v>29</v>
      </c>
      <c r="L5" s="20">
        <f>ROUNDUP((H5-J5)/I6,0)</f>
        <v>3</v>
      </c>
    </row>
    <row r="6" spans="1:19" ht="15.75" thickBot="1" x14ac:dyDescent="0.3">
      <c r="B6" s="18"/>
      <c r="C6" s="18"/>
      <c r="D6" s="24"/>
      <c r="E6" s="21">
        <v>2</v>
      </c>
      <c r="F6" s="26"/>
      <c r="G6" s="27"/>
      <c r="H6" s="24"/>
      <c r="I6" s="21">
        <v>2</v>
      </c>
      <c r="J6" s="26"/>
      <c r="K6" s="27"/>
      <c r="L6" s="20"/>
    </row>
    <row r="7" spans="1:19" ht="15.75" thickTop="1" x14ac:dyDescent="0.25"/>
    <row r="9" spans="1:19" x14ac:dyDescent="0.25">
      <c r="B9" s="18" t="s">
        <v>33</v>
      </c>
      <c r="C9" s="18" t="s">
        <v>34</v>
      </c>
      <c r="D9" s="18" t="s">
        <v>34</v>
      </c>
      <c r="E9">
        <f>C1</f>
        <v>21</v>
      </c>
      <c r="F9" s="18" t="s">
        <v>35</v>
      </c>
      <c r="G9" s="18" t="s">
        <v>35</v>
      </c>
      <c r="H9" s="18" t="s">
        <v>36</v>
      </c>
      <c r="I9" s="18" t="s">
        <v>34</v>
      </c>
      <c r="J9">
        <f>C1</f>
        <v>21</v>
      </c>
      <c r="K9" s="18" t="s">
        <v>35</v>
      </c>
      <c r="L9" s="18" t="s">
        <v>36</v>
      </c>
      <c r="M9" s="18" t="s">
        <v>34</v>
      </c>
      <c r="N9">
        <f>C1</f>
        <v>21</v>
      </c>
      <c r="O9" s="18" t="s">
        <v>35</v>
      </c>
      <c r="P9" s="18" t="s">
        <v>35</v>
      </c>
      <c r="Q9" s="29" t="s">
        <v>29</v>
      </c>
      <c r="S9">
        <f>C1</f>
        <v>21</v>
      </c>
    </row>
    <row r="10" spans="1:19" x14ac:dyDescent="0.25">
      <c r="B10" s="18"/>
      <c r="C10" s="18"/>
      <c r="D10" s="18"/>
      <c r="E10">
        <v>0</v>
      </c>
      <c r="F10" s="18"/>
      <c r="G10" s="18"/>
      <c r="H10" s="18"/>
      <c r="I10" s="18"/>
      <c r="J10">
        <v>1</v>
      </c>
      <c r="K10" s="18"/>
      <c r="L10" s="18"/>
      <c r="M10" s="18"/>
      <c r="N10">
        <v>2</v>
      </c>
      <c r="O10" s="18"/>
      <c r="P10" s="18"/>
      <c r="Q10" s="29"/>
      <c r="R10">
        <v>2</v>
      </c>
    </row>
    <row r="13" spans="1:19" ht="15.75" thickBot="1" x14ac:dyDescent="0.3">
      <c r="B13" s="18" t="s">
        <v>33</v>
      </c>
      <c r="C13" s="18" t="s">
        <v>34</v>
      </c>
      <c r="D13" s="18">
        <v>1</v>
      </c>
      <c r="E13" s="18" t="s">
        <v>36</v>
      </c>
      <c r="F13" s="18">
        <f>C1</f>
        <v>21</v>
      </c>
      <c r="G13" s="18" t="s">
        <v>36</v>
      </c>
      <c r="H13" s="28">
        <f>C1</f>
        <v>21</v>
      </c>
      <c r="I13" s="28" t="s">
        <v>37</v>
      </c>
      <c r="J13" s="28">
        <f>C1-1</f>
        <v>20</v>
      </c>
      <c r="K13" s="18" t="s">
        <v>35</v>
      </c>
      <c r="L13" s="29" t="s">
        <v>29</v>
      </c>
      <c r="N13">
        <f>C1</f>
        <v>21</v>
      </c>
    </row>
    <row r="14" spans="1:19" x14ac:dyDescent="0.25">
      <c r="B14" s="18"/>
      <c r="C14" s="18"/>
      <c r="D14" s="18"/>
      <c r="E14" s="18"/>
      <c r="F14" s="18"/>
      <c r="G14" s="18"/>
      <c r="I14" s="16">
        <v>2</v>
      </c>
      <c r="K14" s="18"/>
      <c r="L14" s="29"/>
      <c r="M14">
        <v>2</v>
      </c>
    </row>
    <row r="17" spans="2:16" x14ac:dyDescent="0.25">
      <c r="B17" s="18" t="s">
        <v>33</v>
      </c>
      <c r="C17" s="18" t="s">
        <v>37</v>
      </c>
      <c r="D17" s="18">
        <f>D13+F13+((H13*J13)/I14)</f>
        <v>232</v>
      </c>
      <c r="E17" s="29" t="s">
        <v>29</v>
      </c>
      <c r="G17">
        <f>C1</f>
        <v>21</v>
      </c>
    </row>
    <row r="18" spans="2:16" x14ac:dyDescent="0.25">
      <c r="B18" s="18"/>
      <c r="C18" s="18"/>
      <c r="D18" s="18"/>
      <c r="E18" s="29"/>
      <c r="F18">
        <v>2</v>
      </c>
    </row>
    <row r="20" spans="2:16" x14ac:dyDescent="0.25">
      <c r="B20" s="21" t="s">
        <v>38</v>
      </c>
      <c r="C20" s="21" t="s">
        <v>34</v>
      </c>
      <c r="D20" s="21" t="s">
        <v>33</v>
      </c>
      <c r="E20" s="21" t="s">
        <v>35</v>
      </c>
      <c r="F20" s="21" t="s">
        <v>29</v>
      </c>
      <c r="G20" s="21" t="s">
        <v>38</v>
      </c>
      <c r="H20" s="21" t="s">
        <v>34</v>
      </c>
      <c r="I20">
        <f>F18^G17</f>
        <v>2097152</v>
      </c>
      <c r="J20" s="21" t="s">
        <v>39</v>
      </c>
      <c r="K20">
        <f>D17</f>
        <v>232</v>
      </c>
      <c r="L20" s="21" t="s">
        <v>35</v>
      </c>
    </row>
    <row r="21" spans="2:16" x14ac:dyDescent="0.25">
      <c r="D21" s="19"/>
    </row>
    <row r="23" spans="2:16" x14ac:dyDescent="0.25">
      <c r="B23" s="21" t="s">
        <v>32</v>
      </c>
      <c r="C23" s="21" t="s">
        <v>29</v>
      </c>
      <c r="D23" s="30">
        <f>LOG((I20/K20),2)</f>
        <v>13.142019004872427</v>
      </c>
      <c r="G23">
        <v>232</v>
      </c>
      <c r="H23">
        <v>2</v>
      </c>
    </row>
    <row r="24" spans="2:16" x14ac:dyDescent="0.25">
      <c r="G24">
        <v>116</v>
      </c>
      <c r="H24">
        <v>2</v>
      </c>
    </row>
    <row r="25" spans="2:16" x14ac:dyDescent="0.25">
      <c r="G25">
        <v>58</v>
      </c>
      <c r="H25">
        <v>2</v>
      </c>
    </row>
    <row r="26" spans="2:16" x14ac:dyDescent="0.25">
      <c r="G26">
        <v>29</v>
      </c>
      <c r="H26">
        <v>29</v>
      </c>
    </row>
    <row r="27" spans="2:16" x14ac:dyDescent="0.25">
      <c r="G27">
        <v>1</v>
      </c>
    </row>
    <row r="29" spans="2:16" x14ac:dyDescent="0.25">
      <c r="D29" s="21">
        <v>232</v>
      </c>
      <c r="E29" s="21" t="s">
        <v>29</v>
      </c>
      <c r="F29" s="21" t="s">
        <v>40</v>
      </c>
      <c r="G29" s="21" t="s">
        <v>37</v>
      </c>
      <c r="H29" s="21">
        <v>29</v>
      </c>
    </row>
    <row r="31" spans="2:16" x14ac:dyDescent="0.25">
      <c r="B31" s="17" t="s">
        <v>41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</row>
    <row r="32" spans="2:16" x14ac:dyDescent="0.25">
      <c r="B32" s="31" t="s">
        <v>42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</row>
  </sheetData>
  <mergeCells count="32">
    <mergeCell ref="B31:P31"/>
    <mergeCell ref="B32:P32"/>
    <mergeCell ref="E13:E14"/>
    <mergeCell ref="F13:F14"/>
    <mergeCell ref="G13:G14"/>
    <mergeCell ref="K13:K14"/>
    <mergeCell ref="L13:L14"/>
    <mergeCell ref="B17:B18"/>
    <mergeCell ref="C17:C18"/>
    <mergeCell ref="D17:D18"/>
    <mergeCell ref="E17:E18"/>
    <mergeCell ref="M9:M10"/>
    <mergeCell ref="O9:O10"/>
    <mergeCell ref="P9:P10"/>
    <mergeCell ref="Q9:Q10"/>
    <mergeCell ref="B13:B14"/>
    <mergeCell ref="C13:C14"/>
    <mergeCell ref="D13:D14"/>
    <mergeCell ref="L5:L6"/>
    <mergeCell ref="B9:B10"/>
    <mergeCell ref="C9:C10"/>
    <mergeCell ref="D9:D10"/>
    <mergeCell ref="F9:F10"/>
    <mergeCell ref="G9:G10"/>
    <mergeCell ref="H9:H10"/>
    <mergeCell ref="I9:I10"/>
    <mergeCell ref="K9:K10"/>
    <mergeCell ref="L9:L10"/>
    <mergeCell ref="B5:B6"/>
    <mergeCell ref="C5:C6"/>
    <mergeCell ref="G5:G6"/>
    <mergeCell ref="K5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Dávid</dc:creator>
  <cp:lastModifiedBy>Albert Dávid</cp:lastModifiedBy>
  <dcterms:created xsi:type="dcterms:W3CDTF">2023-03-20T15:49:04Z</dcterms:created>
  <dcterms:modified xsi:type="dcterms:W3CDTF">2023-04-14T19:23:04Z</dcterms:modified>
</cp:coreProperties>
</file>